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1240" windowHeight="14370"/>
  </bookViews>
  <sheets>
    <sheet name="Readme" sheetId="3" r:id="rId1"/>
    <sheet name="Project Data" sheetId="1" r:id="rId2"/>
    <sheet name="Project Comments" sheetId="2" r:id="rId3"/>
  </sheets>
  <definedNames>
    <definedName name="_xlnm._FilterDatabase" localSheetId="1" hidden="1">'Project Data'!$A$7:$GQ$547</definedName>
  </definedNames>
  <calcPr calcId="145621"/>
</workbook>
</file>

<file path=xl/calcChain.xml><?xml version="1.0" encoding="utf-8"?>
<calcChain xmlns="http://schemas.openxmlformats.org/spreadsheetml/2006/main">
  <c r="DR9" i="1" l="1"/>
  <c r="DR10" i="1"/>
  <c r="DR11" i="1"/>
  <c r="DR12" i="1"/>
  <c r="DR13" i="1"/>
  <c r="DR14" i="1"/>
  <c r="DR15" i="1"/>
  <c r="DR16" i="1"/>
  <c r="DR17" i="1"/>
  <c r="DR18" i="1"/>
  <c r="DR19" i="1"/>
  <c r="DR20" i="1"/>
  <c r="DR21" i="1"/>
  <c r="DR22" i="1"/>
  <c r="DR23" i="1"/>
  <c r="DR24" i="1"/>
  <c r="DR25" i="1"/>
  <c r="DR26" i="1"/>
  <c r="DR27" i="1"/>
  <c r="DR28" i="1"/>
  <c r="DR29" i="1"/>
  <c r="DR30" i="1"/>
  <c r="DR31" i="1"/>
  <c r="DR32" i="1"/>
  <c r="DR33" i="1"/>
  <c r="DR34" i="1"/>
  <c r="DR35" i="1"/>
  <c r="DR36" i="1"/>
  <c r="DR37" i="1"/>
  <c r="DR38" i="1"/>
  <c r="DR39" i="1"/>
  <c r="DR40" i="1"/>
  <c r="DR41" i="1"/>
  <c r="DR42" i="1"/>
  <c r="DR43" i="1"/>
  <c r="DR44" i="1"/>
  <c r="DR45" i="1"/>
  <c r="DR46" i="1"/>
  <c r="DR47" i="1"/>
  <c r="DR48" i="1"/>
  <c r="DR49" i="1"/>
  <c r="DR50" i="1"/>
  <c r="DR51" i="1"/>
  <c r="DR52" i="1"/>
  <c r="DR53" i="1"/>
  <c r="DR54" i="1"/>
  <c r="DR55" i="1"/>
  <c r="DR56" i="1"/>
  <c r="DR57" i="1"/>
  <c r="DR58" i="1"/>
  <c r="DR59" i="1"/>
  <c r="DR60" i="1"/>
  <c r="DR61" i="1"/>
  <c r="DR62" i="1"/>
  <c r="DR63" i="1"/>
  <c r="DR64" i="1"/>
  <c r="DR65" i="1"/>
  <c r="DR66" i="1"/>
  <c r="DR67" i="1"/>
  <c r="DR68" i="1"/>
  <c r="DR69" i="1"/>
  <c r="DR70" i="1"/>
  <c r="DR71" i="1"/>
  <c r="DR72" i="1"/>
  <c r="DR73" i="1"/>
  <c r="DR74" i="1"/>
  <c r="DR75" i="1"/>
  <c r="DR76" i="1"/>
  <c r="DR77" i="1"/>
  <c r="DR78" i="1"/>
  <c r="DR79" i="1"/>
  <c r="DR80" i="1"/>
  <c r="DR81" i="1"/>
  <c r="DR82" i="1"/>
  <c r="DR83" i="1"/>
  <c r="DR84" i="1"/>
  <c r="DR85" i="1"/>
  <c r="DR86" i="1"/>
  <c r="DR87" i="1"/>
  <c r="DR88" i="1"/>
  <c r="DR89" i="1"/>
  <c r="DR90" i="1"/>
  <c r="DR91" i="1"/>
  <c r="DR92" i="1"/>
  <c r="DR93" i="1"/>
  <c r="DR94" i="1"/>
  <c r="DR95" i="1"/>
  <c r="DR96" i="1"/>
  <c r="DR97" i="1"/>
  <c r="DR98" i="1"/>
  <c r="DR99" i="1"/>
  <c r="DR100" i="1"/>
  <c r="DR101" i="1"/>
  <c r="DR102" i="1"/>
  <c r="DR103" i="1"/>
  <c r="DR104" i="1"/>
  <c r="DR105" i="1"/>
  <c r="DR106" i="1"/>
  <c r="DR107" i="1"/>
  <c r="DR108" i="1"/>
  <c r="DR109" i="1"/>
  <c r="DR110" i="1"/>
  <c r="DR111" i="1"/>
  <c r="DR112" i="1"/>
  <c r="DR113" i="1"/>
  <c r="DR114" i="1"/>
  <c r="DR115" i="1"/>
  <c r="DR116" i="1"/>
  <c r="DR117" i="1"/>
  <c r="DR118" i="1"/>
  <c r="DR119" i="1"/>
  <c r="DR120" i="1"/>
  <c r="DR121" i="1"/>
  <c r="DR122" i="1"/>
  <c r="DR123" i="1"/>
  <c r="DR124" i="1"/>
  <c r="DR125" i="1"/>
  <c r="DR126" i="1"/>
  <c r="DR127" i="1"/>
  <c r="DR128" i="1"/>
  <c r="DR129" i="1"/>
  <c r="DR130" i="1"/>
  <c r="DR131" i="1"/>
  <c r="DR132" i="1"/>
  <c r="DR133" i="1"/>
  <c r="DR134" i="1"/>
  <c r="DR135" i="1"/>
  <c r="DR136" i="1"/>
  <c r="DR137" i="1"/>
  <c r="DR138" i="1"/>
  <c r="DR139" i="1"/>
  <c r="DR140" i="1"/>
  <c r="DR141" i="1"/>
  <c r="DR142" i="1"/>
  <c r="DR143" i="1"/>
  <c r="DR144" i="1"/>
  <c r="DR145" i="1"/>
  <c r="DR146" i="1"/>
  <c r="DR147" i="1"/>
  <c r="DR148" i="1"/>
  <c r="DR149" i="1"/>
  <c r="DR150" i="1"/>
  <c r="DR151" i="1"/>
  <c r="DR152" i="1"/>
  <c r="DR153" i="1"/>
  <c r="DR154" i="1"/>
  <c r="DR155" i="1"/>
  <c r="DR156" i="1"/>
  <c r="DR157" i="1"/>
  <c r="DR158" i="1"/>
  <c r="DR159" i="1"/>
  <c r="DR160" i="1"/>
  <c r="DR161" i="1"/>
  <c r="DR162" i="1"/>
  <c r="DR163" i="1"/>
  <c r="DR164" i="1"/>
  <c r="DR165" i="1"/>
  <c r="DR166" i="1"/>
  <c r="DR167" i="1"/>
  <c r="DR168" i="1"/>
  <c r="DR169" i="1"/>
  <c r="DR170" i="1"/>
  <c r="DR171" i="1"/>
  <c r="DR172" i="1"/>
  <c r="DR173" i="1"/>
  <c r="DR174" i="1"/>
  <c r="DR175" i="1"/>
  <c r="DR176" i="1"/>
  <c r="DR177" i="1"/>
  <c r="DR178" i="1"/>
  <c r="DR179" i="1"/>
  <c r="DR180" i="1"/>
  <c r="DR181" i="1"/>
  <c r="DR182" i="1"/>
  <c r="DR183" i="1"/>
  <c r="DR184" i="1"/>
  <c r="DR185" i="1"/>
  <c r="DR186" i="1"/>
  <c r="DR187" i="1"/>
  <c r="DR188" i="1"/>
  <c r="DR189" i="1"/>
  <c r="DR190" i="1"/>
  <c r="DR191" i="1"/>
  <c r="DR192" i="1"/>
  <c r="DR193" i="1"/>
  <c r="DR194" i="1"/>
  <c r="DR195" i="1"/>
  <c r="DR196" i="1"/>
  <c r="DR197" i="1"/>
  <c r="DR198" i="1"/>
  <c r="DR199" i="1"/>
  <c r="DR200" i="1"/>
  <c r="DR201" i="1"/>
  <c r="DR202" i="1"/>
  <c r="DR203" i="1"/>
  <c r="DR204" i="1"/>
  <c r="DR205" i="1"/>
  <c r="DR206" i="1"/>
  <c r="DR207" i="1"/>
  <c r="DR208" i="1"/>
  <c r="DR209" i="1"/>
  <c r="DR210" i="1"/>
  <c r="DR211" i="1"/>
  <c r="DR212" i="1"/>
  <c r="DR213" i="1"/>
  <c r="DR214" i="1"/>
  <c r="DR215" i="1"/>
  <c r="DR216" i="1"/>
  <c r="DR217" i="1"/>
  <c r="DR218" i="1"/>
  <c r="DR219" i="1"/>
  <c r="DR220" i="1"/>
  <c r="DR221" i="1"/>
  <c r="DR222" i="1"/>
  <c r="DR223" i="1"/>
  <c r="DR224" i="1"/>
  <c r="DR225" i="1"/>
  <c r="DR226" i="1"/>
  <c r="DR227" i="1"/>
  <c r="DR228" i="1"/>
  <c r="DR229" i="1"/>
  <c r="DR230" i="1"/>
  <c r="DR231" i="1"/>
  <c r="DR232" i="1"/>
  <c r="DR233" i="1"/>
  <c r="DR234" i="1"/>
  <c r="DR235" i="1"/>
  <c r="DR236" i="1"/>
  <c r="DR237" i="1"/>
  <c r="DR238" i="1"/>
  <c r="DR239" i="1"/>
  <c r="DR240" i="1"/>
  <c r="DR241" i="1"/>
  <c r="DR242" i="1"/>
  <c r="DR243" i="1"/>
  <c r="DR244" i="1"/>
  <c r="DR245" i="1"/>
  <c r="DR246" i="1"/>
  <c r="DR247" i="1"/>
  <c r="DR248" i="1"/>
  <c r="DR249" i="1"/>
  <c r="DR250" i="1"/>
  <c r="DR251" i="1"/>
  <c r="DR252" i="1"/>
  <c r="DR253" i="1"/>
  <c r="DR254" i="1"/>
  <c r="DR255" i="1"/>
  <c r="DR256" i="1"/>
  <c r="DR257" i="1"/>
  <c r="DR258" i="1"/>
  <c r="DR259" i="1"/>
  <c r="DR260" i="1"/>
  <c r="DR261" i="1"/>
  <c r="DR262" i="1"/>
  <c r="DR263" i="1"/>
  <c r="DR264" i="1"/>
  <c r="DR265" i="1"/>
  <c r="DR266" i="1"/>
  <c r="DR267" i="1"/>
  <c r="DR268" i="1"/>
  <c r="DR269" i="1"/>
  <c r="DR270" i="1"/>
  <c r="DR271" i="1"/>
  <c r="DR272" i="1"/>
  <c r="DR273" i="1"/>
  <c r="DR274" i="1"/>
  <c r="DR275" i="1"/>
  <c r="DR276" i="1"/>
  <c r="DR277" i="1"/>
  <c r="DR278" i="1"/>
  <c r="DR279" i="1"/>
  <c r="DR280" i="1"/>
  <c r="DR281" i="1"/>
  <c r="DR282" i="1"/>
  <c r="DR283" i="1"/>
  <c r="DR284" i="1"/>
  <c r="DR285" i="1"/>
  <c r="DR286" i="1"/>
  <c r="DR287" i="1"/>
  <c r="DR288" i="1"/>
  <c r="DR289" i="1"/>
  <c r="DR290" i="1"/>
  <c r="DR291" i="1"/>
  <c r="DR292" i="1"/>
  <c r="DR293" i="1"/>
  <c r="DR294" i="1"/>
  <c r="DR295" i="1"/>
  <c r="DR296" i="1"/>
  <c r="DR297" i="1"/>
  <c r="DR298" i="1"/>
  <c r="DR299" i="1"/>
  <c r="DR300" i="1"/>
  <c r="DR301" i="1"/>
  <c r="DR302" i="1"/>
  <c r="DR303" i="1"/>
  <c r="DR304" i="1"/>
  <c r="DR305" i="1"/>
  <c r="DR306" i="1"/>
  <c r="DR307" i="1"/>
  <c r="DR308" i="1"/>
  <c r="DR309" i="1"/>
  <c r="DR310" i="1"/>
  <c r="DR311" i="1"/>
  <c r="DR312" i="1"/>
  <c r="DR313" i="1"/>
  <c r="DR314" i="1"/>
  <c r="DR315" i="1"/>
  <c r="DR316" i="1"/>
  <c r="DR317" i="1"/>
  <c r="DR318" i="1"/>
  <c r="DR319" i="1"/>
  <c r="DR320" i="1"/>
  <c r="DR321" i="1"/>
  <c r="DR322" i="1"/>
  <c r="DR323" i="1"/>
  <c r="DR324" i="1"/>
  <c r="DR325" i="1"/>
  <c r="DR326" i="1"/>
  <c r="DR327" i="1"/>
  <c r="DR328" i="1"/>
  <c r="DR329" i="1"/>
  <c r="DR330" i="1"/>
  <c r="DR331" i="1"/>
  <c r="DR332" i="1"/>
  <c r="DR333" i="1"/>
  <c r="DR334" i="1"/>
  <c r="DR335" i="1"/>
  <c r="DR336" i="1"/>
  <c r="DR337" i="1"/>
  <c r="DR338" i="1"/>
  <c r="DR339" i="1"/>
  <c r="DR340" i="1"/>
  <c r="DR341" i="1"/>
  <c r="DR342" i="1"/>
  <c r="DR343" i="1"/>
  <c r="DR344" i="1"/>
  <c r="DR345" i="1"/>
  <c r="DR346" i="1"/>
  <c r="DR347" i="1"/>
  <c r="DR348" i="1"/>
  <c r="DR349" i="1"/>
  <c r="DR350" i="1"/>
  <c r="DR351" i="1"/>
  <c r="DR352" i="1"/>
  <c r="DR353" i="1"/>
  <c r="DR354" i="1"/>
  <c r="DR355" i="1"/>
  <c r="DR356" i="1"/>
  <c r="DR357" i="1"/>
  <c r="DR358" i="1"/>
  <c r="DR359" i="1"/>
  <c r="DR360" i="1"/>
  <c r="DR361" i="1"/>
  <c r="DR362" i="1"/>
  <c r="DR363" i="1"/>
  <c r="DR364" i="1"/>
  <c r="DR365" i="1"/>
  <c r="DR366" i="1"/>
  <c r="DR367" i="1"/>
  <c r="DR368" i="1"/>
  <c r="DR369" i="1"/>
  <c r="DR370" i="1"/>
  <c r="DR371" i="1"/>
  <c r="DR372" i="1"/>
  <c r="DR373" i="1"/>
  <c r="DR374" i="1"/>
  <c r="DR375" i="1"/>
  <c r="DR376" i="1"/>
  <c r="DR377" i="1"/>
  <c r="DR378" i="1"/>
  <c r="DR379" i="1"/>
  <c r="DR380" i="1"/>
  <c r="DR381" i="1"/>
  <c r="DR382" i="1"/>
  <c r="DR383" i="1"/>
  <c r="DR384" i="1"/>
  <c r="DR385" i="1"/>
  <c r="DR386" i="1"/>
  <c r="DR387" i="1"/>
  <c r="DR388" i="1"/>
  <c r="DR389" i="1"/>
  <c r="DR390" i="1"/>
  <c r="DR391" i="1"/>
  <c r="DR392" i="1"/>
  <c r="DR393" i="1"/>
  <c r="DR394" i="1"/>
  <c r="DR395" i="1"/>
  <c r="DR396" i="1"/>
  <c r="DR397" i="1"/>
  <c r="DR398" i="1"/>
  <c r="DR399" i="1"/>
  <c r="DR400" i="1"/>
  <c r="DR401" i="1"/>
  <c r="DR402" i="1"/>
  <c r="DR403" i="1"/>
  <c r="DR404" i="1"/>
  <c r="DR405" i="1"/>
  <c r="DR406" i="1"/>
  <c r="DR407" i="1"/>
  <c r="DR408" i="1"/>
  <c r="DR409" i="1"/>
  <c r="DR410" i="1"/>
  <c r="DR411" i="1"/>
  <c r="DR412" i="1"/>
  <c r="DR413" i="1"/>
  <c r="DR414" i="1"/>
  <c r="DR415" i="1"/>
  <c r="DR416" i="1"/>
  <c r="DR417" i="1"/>
  <c r="DR418" i="1"/>
  <c r="DR419" i="1"/>
  <c r="DR420" i="1"/>
  <c r="DR421" i="1"/>
  <c r="DR422" i="1"/>
  <c r="DR423" i="1"/>
  <c r="DR424" i="1"/>
  <c r="DR425" i="1"/>
  <c r="DR426" i="1"/>
  <c r="DR427" i="1"/>
  <c r="DR428" i="1"/>
  <c r="DR429" i="1"/>
  <c r="DR430" i="1"/>
  <c r="DR431" i="1"/>
  <c r="DR432" i="1"/>
  <c r="DR433" i="1"/>
  <c r="DR434" i="1"/>
  <c r="DR435" i="1"/>
  <c r="DR436" i="1"/>
  <c r="DR437" i="1"/>
  <c r="DR438" i="1"/>
  <c r="DR439" i="1"/>
  <c r="DR440" i="1"/>
  <c r="DR441" i="1"/>
  <c r="DR442" i="1"/>
  <c r="DR443" i="1"/>
  <c r="DR444" i="1"/>
  <c r="DR445" i="1"/>
  <c r="DR446" i="1"/>
  <c r="DR447" i="1"/>
  <c r="DR448" i="1"/>
  <c r="DR449" i="1"/>
  <c r="DR450" i="1"/>
  <c r="DR451" i="1"/>
  <c r="DR452" i="1"/>
  <c r="DR453" i="1"/>
  <c r="DR454" i="1"/>
  <c r="DR455" i="1"/>
  <c r="DR456" i="1"/>
  <c r="DR457" i="1"/>
  <c r="DR458" i="1"/>
  <c r="DR459" i="1"/>
  <c r="DR460" i="1"/>
  <c r="DR461" i="1"/>
  <c r="DR462" i="1"/>
  <c r="DR463" i="1"/>
  <c r="DR464" i="1"/>
  <c r="DR465" i="1"/>
  <c r="DR466" i="1"/>
  <c r="DR467" i="1"/>
  <c r="DR468" i="1"/>
  <c r="DR469" i="1"/>
  <c r="DR470" i="1"/>
  <c r="DR471" i="1"/>
  <c r="DR472" i="1"/>
  <c r="DR473" i="1"/>
  <c r="DR474" i="1"/>
  <c r="DR475" i="1"/>
  <c r="DR476" i="1"/>
  <c r="DR477" i="1"/>
  <c r="DR478" i="1"/>
  <c r="DR479" i="1"/>
  <c r="DR480" i="1"/>
  <c r="DR481" i="1"/>
  <c r="DR482" i="1"/>
  <c r="DR483" i="1"/>
  <c r="DR484" i="1"/>
  <c r="DR485" i="1"/>
  <c r="DR486" i="1"/>
  <c r="DR487" i="1"/>
  <c r="DR488" i="1"/>
  <c r="DR489" i="1"/>
  <c r="DR490" i="1"/>
  <c r="DR491" i="1"/>
  <c r="DR492" i="1"/>
  <c r="DR493" i="1"/>
  <c r="DR494" i="1"/>
  <c r="DR495" i="1"/>
  <c r="DR496" i="1"/>
  <c r="DR497" i="1"/>
  <c r="DR498" i="1"/>
  <c r="DR499" i="1"/>
  <c r="DR500" i="1"/>
  <c r="DR501" i="1"/>
  <c r="DR502" i="1"/>
  <c r="DR503" i="1"/>
  <c r="DR504" i="1"/>
  <c r="DR505" i="1"/>
  <c r="DR506" i="1"/>
  <c r="DR507" i="1"/>
  <c r="DR508" i="1"/>
  <c r="DR509" i="1"/>
  <c r="DR510" i="1"/>
  <c r="DR511" i="1"/>
  <c r="DR512" i="1"/>
  <c r="DR513" i="1"/>
  <c r="DR514" i="1"/>
  <c r="DR515" i="1"/>
  <c r="DR516" i="1"/>
  <c r="DR517" i="1"/>
  <c r="DR518" i="1"/>
  <c r="DR519" i="1"/>
  <c r="DR520" i="1"/>
  <c r="DR521" i="1"/>
  <c r="DR522" i="1"/>
  <c r="DR523" i="1"/>
  <c r="DR524" i="1"/>
  <c r="DR525" i="1"/>
  <c r="DR526" i="1"/>
  <c r="DR527" i="1"/>
  <c r="DR528" i="1"/>
  <c r="DR529" i="1"/>
  <c r="DR530" i="1"/>
  <c r="DR531" i="1"/>
  <c r="DR532" i="1"/>
  <c r="DR533" i="1"/>
  <c r="DR534" i="1"/>
  <c r="DR535" i="1"/>
  <c r="DR536" i="1"/>
  <c r="DR537" i="1"/>
  <c r="DR538" i="1"/>
  <c r="DR539" i="1"/>
  <c r="DR540" i="1"/>
  <c r="DR541" i="1"/>
  <c r="DR542" i="1"/>
  <c r="DR543" i="1"/>
  <c r="DR544" i="1"/>
  <c r="DR545" i="1"/>
  <c r="DR546" i="1"/>
  <c r="DR547" i="1"/>
  <c r="DR8" i="1"/>
  <c r="DN9" i="1"/>
  <c r="DN10" i="1"/>
  <c r="DN11" i="1"/>
  <c r="DN12" i="1"/>
  <c r="DN13" i="1"/>
  <c r="DN14" i="1"/>
  <c r="DN15" i="1"/>
  <c r="DN16" i="1"/>
  <c r="DN17" i="1"/>
  <c r="DN18" i="1"/>
  <c r="DN19" i="1"/>
  <c r="DN20" i="1"/>
  <c r="DN21" i="1"/>
  <c r="DN22" i="1"/>
  <c r="DN23" i="1"/>
  <c r="DN24" i="1"/>
  <c r="DN25" i="1"/>
  <c r="DN26" i="1"/>
  <c r="DN27" i="1"/>
  <c r="DN28" i="1"/>
  <c r="DN29" i="1"/>
  <c r="DN30" i="1"/>
  <c r="DN31" i="1"/>
  <c r="DN32" i="1"/>
  <c r="DN33" i="1"/>
  <c r="DN34" i="1"/>
  <c r="DN35" i="1"/>
  <c r="DN36" i="1"/>
  <c r="DN37" i="1"/>
  <c r="DN38" i="1"/>
  <c r="DN39" i="1"/>
  <c r="DN40" i="1"/>
  <c r="DN41" i="1"/>
  <c r="DN42" i="1"/>
  <c r="DN43" i="1"/>
  <c r="DN44" i="1"/>
  <c r="DN45" i="1"/>
  <c r="DN46" i="1"/>
  <c r="DN47" i="1"/>
  <c r="DN48" i="1"/>
  <c r="DN49" i="1"/>
  <c r="DN50" i="1"/>
  <c r="DN51" i="1"/>
  <c r="DN52" i="1"/>
  <c r="DN53" i="1"/>
  <c r="DN54" i="1"/>
  <c r="DN55" i="1"/>
  <c r="DN56" i="1"/>
  <c r="DN57" i="1"/>
  <c r="DN58" i="1"/>
  <c r="DN59" i="1"/>
  <c r="DN60" i="1"/>
  <c r="DN61" i="1"/>
  <c r="DN62" i="1"/>
  <c r="DN63" i="1"/>
  <c r="DN64" i="1"/>
  <c r="DN65" i="1"/>
  <c r="DN66" i="1"/>
  <c r="DN67" i="1"/>
  <c r="DN68" i="1"/>
  <c r="DN69" i="1"/>
  <c r="DN70" i="1"/>
  <c r="DN71" i="1"/>
  <c r="DN72" i="1"/>
  <c r="DN73" i="1"/>
  <c r="DN74" i="1"/>
  <c r="DN75" i="1"/>
  <c r="DN76" i="1"/>
  <c r="DN77" i="1"/>
  <c r="DN78" i="1"/>
  <c r="DN79" i="1"/>
  <c r="DN80" i="1"/>
  <c r="DN81" i="1"/>
  <c r="DN82" i="1"/>
  <c r="DN83" i="1"/>
  <c r="DN84" i="1"/>
  <c r="DN85" i="1"/>
  <c r="DN86" i="1"/>
  <c r="DN87" i="1"/>
  <c r="DN88" i="1"/>
  <c r="DN89" i="1"/>
  <c r="DN90" i="1"/>
  <c r="DN91" i="1"/>
  <c r="DN92" i="1"/>
  <c r="DN93" i="1"/>
  <c r="DN94" i="1"/>
  <c r="DN95" i="1"/>
  <c r="DN96" i="1"/>
  <c r="DN97" i="1"/>
  <c r="DN98" i="1"/>
  <c r="DN99" i="1"/>
  <c r="DN100" i="1"/>
  <c r="DN101" i="1"/>
  <c r="DN102" i="1"/>
  <c r="DN103" i="1"/>
  <c r="DN104" i="1"/>
  <c r="DN105" i="1"/>
  <c r="DN106" i="1"/>
  <c r="DN107" i="1"/>
  <c r="DN108" i="1"/>
  <c r="DN109" i="1"/>
  <c r="DN110" i="1"/>
  <c r="DN111" i="1"/>
  <c r="DN112" i="1"/>
  <c r="DN113" i="1"/>
  <c r="DN114" i="1"/>
  <c r="DN115" i="1"/>
  <c r="DN116" i="1"/>
  <c r="DN117" i="1"/>
  <c r="DN118" i="1"/>
  <c r="DN119" i="1"/>
  <c r="DN120" i="1"/>
  <c r="DN121" i="1"/>
  <c r="DN122" i="1"/>
  <c r="DN123" i="1"/>
  <c r="DN124" i="1"/>
  <c r="DN125" i="1"/>
  <c r="DN126" i="1"/>
  <c r="DN127" i="1"/>
  <c r="DN128" i="1"/>
  <c r="DN129" i="1"/>
  <c r="DN130" i="1"/>
  <c r="DN131" i="1"/>
  <c r="DN132" i="1"/>
  <c r="DN133" i="1"/>
  <c r="DN134" i="1"/>
  <c r="DN135" i="1"/>
  <c r="DN136" i="1"/>
  <c r="DN137" i="1"/>
  <c r="DN138" i="1"/>
  <c r="DN139" i="1"/>
  <c r="DN140" i="1"/>
  <c r="DN141" i="1"/>
  <c r="DN142" i="1"/>
  <c r="DN143" i="1"/>
  <c r="DN144" i="1"/>
  <c r="DN145" i="1"/>
  <c r="DN146" i="1"/>
  <c r="DN147" i="1"/>
  <c r="DN148" i="1"/>
  <c r="DN149" i="1"/>
  <c r="DN150" i="1"/>
  <c r="DN151" i="1"/>
  <c r="DN152" i="1"/>
  <c r="DN153" i="1"/>
  <c r="DN154" i="1"/>
  <c r="DN155" i="1"/>
  <c r="DN156" i="1"/>
  <c r="DN157" i="1"/>
  <c r="DN158" i="1"/>
  <c r="DN159" i="1"/>
  <c r="DN160" i="1"/>
  <c r="DN161" i="1"/>
  <c r="DN162" i="1"/>
  <c r="DN163" i="1"/>
  <c r="DN164" i="1"/>
  <c r="DN165" i="1"/>
  <c r="DN166" i="1"/>
  <c r="DN167" i="1"/>
  <c r="DN168" i="1"/>
  <c r="DN169" i="1"/>
  <c r="DN170" i="1"/>
  <c r="DN171" i="1"/>
  <c r="DN172" i="1"/>
  <c r="DN173" i="1"/>
  <c r="DN174" i="1"/>
  <c r="DN175" i="1"/>
  <c r="DN176" i="1"/>
  <c r="DN177" i="1"/>
  <c r="DN178" i="1"/>
  <c r="DN179" i="1"/>
  <c r="DN180" i="1"/>
  <c r="DN181" i="1"/>
  <c r="DN182" i="1"/>
  <c r="DN183" i="1"/>
  <c r="DN184" i="1"/>
  <c r="DN185" i="1"/>
  <c r="DN186" i="1"/>
  <c r="DN187" i="1"/>
  <c r="DN188" i="1"/>
  <c r="DN189" i="1"/>
  <c r="DN190" i="1"/>
  <c r="DN191" i="1"/>
  <c r="DN192" i="1"/>
  <c r="DN193" i="1"/>
  <c r="DN194" i="1"/>
  <c r="DN195" i="1"/>
  <c r="DN196" i="1"/>
  <c r="DN197" i="1"/>
  <c r="DN198" i="1"/>
  <c r="DN199" i="1"/>
  <c r="DN200" i="1"/>
  <c r="DN201" i="1"/>
  <c r="DN202" i="1"/>
  <c r="DN203" i="1"/>
  <c r="DN204" i="1"/>
  <c r="DN205" i="1"/>
  <c r="DN206" i="1"/>
  <c r="DN207" i="1"/>
  <c r="DN208" i="1"/>
  <c r="DN209" i="1"/>
  <c r="DN210" i="1"/>
  <c r="DN211" i="1"/>
  <c r="DN212" i="1"/>
  <c r="DN213" i="1"/>
  <c r="DN214" i="1"/>
  <c r="DN215" i="1"/>
  <c r="DN216" i="1"/>
  <c r="DN217" i="1"/>
  <c r="DN218" i="1"/>
  <c r="DN219" i="1"/>
  <c r="DN220" i="1"/>
  <c r="DN221" i="1"/>
  <c r="DN222" i="1"/>
  <c r="DN223" i="1"/>
  <c r="DN224" i="1"/>
  <c r="DN225" i="1"/>
  <c r="DN226" i="1"/>
  <c r="DN227" i="1"/>
  <c r="DN228" i="1"/>
  <c r="DN229" i="1"/>
  <c r="DN230" i="1"/>
  <c r="DN231" i="1"/>
  <c r="DN232" i="1"/>
  <c r="DN233" i="1"/>
  <c r="DN234" i="1"/>
  <c r="DN235" i="1"/>
  <c r="DN236" i="1"/>
  <c r="DN237" i="1"/>
  <c r="DN238" i="1"/>
  <c r="DN239" i="1"/>
  <c r="DN240" i="1"/>
  <c r="DN241" i="1"/>
  <c r="DN242" i="1"/>
  <c r="DN243" i="1"/>
  <c r="DN244" i="1"/>
  <c r="DN245" i="1"/>
  <c r="DN246" i="1"/>
  <c r="DN247" i="1"/>
  <c r="DN248" i="1"/>
  <c r="DN249" i="1"/>
  <c r="DN250" i="1"/>
  <c r="DN251" i="1"/>
  <c r="DN252" i="1"/>
  <c r="DN253" i="1"/>
  <c r="DN254" i="1"/>
  <c r="DN255" i="1"/>
  <c r="DN256" i="1"/>
  <c r="DN257" i="1"/>
  <c r="DN258" i="1"/>
  <c r="DN259" i="1"/>
  <c r="DN260" i="1"/>
  <c r="DN261" i="1"/>
  <c r="DN262" i="1"/>
  <c r="DN263" i="1"/>
  <c r="DN264" i="1"/>
  <c r="DN265" i="1"/>
  <c r="DN266" i="1"/>
  <c r="DN267" i="1"/>
  <c r="DN268" i="1"/>
  <c r="DN269" i="1"/>
  <c r="DN270" i="1"/>
  <c r="DN271" i="1"/>
  <c r="DN272" i="1"/>
  <c r="DN273" i="1"/>
  <c r="DN274" i="1"/>
  <c r="DN275" i="1"/>
  <c r="DN276" i="1"/>
  <c r="DN277" i="1"/>
  <c r="DN278" i="1"/>
  <c r="DN279" i="1"/>
  <c r="DN280" i="1"/>
  <c r="DN281" i="1"/>
  <c r="DN282" i="1"/>
  <c r="DN283" i="1"/>
  <c r="DN284" i="1"/>
  <c r="DN285" i="1"/>
  <c r="DN286" i="1"/>
  <c r="DN287" i="1"/>
  <c r="DN288" i="1"/>
  <c r="DN289" i="1"/>
  <c r="DN290" i="1"/>
  <c r="DN291" i="1"/>
  <c r="DN292" i="1"/>
  <c r="DN293" i="1"/>
  <c r="DN294" i="1"/>
  <c r="DN295" i="1"/>
  <c r="DN296" i="1"/>
  <c r="DN297" i="1"/>
  <c r="DN298" i="1"/>
  <c r="DN299" i="1"/>
  <c r="DN300" i="1"/>
  <c r="DN301" i="1"/>
  <c r="DN302" i="1"/>
  <c r="DN303" i="1"/>
  <c r="DN304" i="1"/>
  <c r="DN305" i="1"/>
  <c r="DN306" i="1"/>
  <c r="DN307" i="1"/>
  <c r="DN308" i="1"/>
  <c r="DN309" i="1"/>
  <c r="DN310" i="1"/>
  <c r="DN311" i="1"/>
  <c r="DN312" i="1"/>
  <c r="DN313" i="1"/>
  <c r="DN314" i="1"/>
  <c r="DN315" i="1"/>
  <c r="DN316" i="1"/>
  <c r="DN317" i="1"/>
  <c r="DN318" i="1"/>
  <c r="DN319" i="1"/>
  <c r="DN320" i="1"/>
  <c r="DN321" i="1"/>
  <c r="DN322" i="1"/>
  <c r="DN323" i="1"/>
  <c r="DN324" i="1"/>
  <c r="DN325" i="1"/>
  <c r="DN326" i="1"/>
  <c r="DN327" i="1"/>
  <c r="DN328" i="1"/>
  <c r="DN329" i="1"/>
  <c r="DN330" i="1"/>
  <c r="DN331" i="1"/>
  <c r="DN332" i="1"/>
  <c r="DN333" i="1"/>
  <c r="DN334" i="1"/>
  <c r="DN335" i="1"/>
  <c r="DN336" i="1"/>
  <c r="DN337" i="1"/>
  <c r="DN338" i="1"/>
  <c r="DN339" i="1"/>
  <c r="DN340" i="1"/>
  <c r="DN341" i="1"/>
  <c r="DN342" i="1"/>
  <c r="DN343" i="1"/>
  <c r="DN344" i="1"/>
  <c r="DN345" i="1"/>
  <c r="DN346" i="1"/>
  <c r="DN347" i="1"/>
  <c r="DN348" i="1"/>
  <c r="DN349" i="1"/>
  <c r="DN350" i="1"/>
  <c r="DN351" i="1"/>
  <c r="DN352" i="1"/>
  <c r="DN353" i="1"/>
  <c r="DN354" i="1"/>
  <c r="DN355" i="1"/>
  <c r="DN356" i="1"/>
  <c r="DN357" i="1"/>
  <c r="DN358" i="1"/>
  <c r="DN359" i="1"/>
  <c r="DN360" i="1"/>
  <c r="DN361" i="1"/>
  <c r="DN362" i="1"/>
  <c r="DN363" i="1"/>
  <c r="DN364" i="1"/>
  <c r="DN365" i="1"/>
  <c r="DN366" i="1"/>
  <c r="DN367" i="1"/>
  <c r="DN368" i="1"/>
  <c r="DN369" i="1"/>
  <c r="DN370" i="1"/>
  <c r="DN371" i="1"/>
  <c r="DN372" i="1"/>
  <c r="DN373" i="1"/>
  <c r="DN374" i="1"/>
  <c r="DN375" i="1"/>
  <c r="DN376" i="1"/>
  <c r="DN377" i="1"/>
  <c r="DN378" i="1"/>
  <c r="DN379" i="1"/>
  <c r="DN380" i="1"/>
  <c r="DN381" i="1"/>
  <c r="DN382" i="1"/>
  <c r="DN383" i="1"/>
  <c r="DN384" i="1"/>
  <c r="DN385" i="1"/>
  <c r="DN386" i="1"/>
  <c r="DN387" i="1"/>
  <c r="DN388" i="1"/>
  <c r="DN389" i="1"/>
  <c r="DN390" i="1"/>
  <c r="DN391" i="1"/>
  <c r="DN392" i="1"/>
  <c r="DN393" i="1"/>
  <c r="DN394" i="1"/>
  <c r="DN395" i="1"/>
  <c r="DN396" i="1"/>
  <c r="DN397" i="1"/>
  <c r="DN398" i="1"/>
  <c r="DN399" i="1"/>
  <c r="DN400" i="1"/>
  <c r="DN401" i="1"/>
  <c r="DN402" i="1"/>
  <c r="DN403" i="1"/>
  <c r="DN404" i="1"/>
  <c r="DN405" i="1"/>
  <c r="DN406" i="1"/>
  <c r="DN407" i="1"/>
  <c r="DN408" i="1"/>
  <c r="DN409" i="1"/>
  <c r="DN410" i="1"/>
  <c r="DN411" i="1"/>
  <c r="DN412" i="1"/>
  <c r="DN413" i="1"/>
  <c r="DN414" i="1"/>
  <c r="DN415" i="1"/>
  <c r="DN416" i="1"/>
  <c r="DN417" i="1"/>
  <c r="DN418" i="1"/>
  <c r="DN419" i="1"/>
  <c r="DN420" i="1"/>
  <c r="DN421" i="1"/>
  <c r="DN422" i="1"/>
  <c r="DN423" i="1"/>
  <c r="DN424" i="1"/>
  <c r="DN425" i="1"/>
  <c r="DN426" i="1"/>
  <c r="DN427" i="1"/>
  <c r="DN428" i="1"/>
  <c r="DN429" i="1"/>
  <c r="DN430" i="1"/>
  <c r="DN431" i="1"/>
  <c r="DN432" i="1"/>
  <c r="DN433" i="1"/>
  <c r="DN434" i="1"/>
  <c r="DN435" i="1"/>
  <c r="DN436" i="1"/>
  <c r="DN437" i="1"/>
  <c r="DN438" i="1"/>
  <c r="DN439" i="1"/>
  <c r="DN440" i="1"/>
  <c r="DN441" i="1"/>
  <c r="DN442" i="1"/>
  <c r="DN443" i="1"/>
  <c r="DN444" i="1"/>
  <c r="DN445" i="1"/>
  <c r="DN446" i="1"/>
  <c r="DN447" i="1"/>
  <c r="DN448" i="1"/>
  <c r="DN449" i="1"/>
  <c r="DN450" i="1"/>
  <c r="DN451" i="1"/>
  <c r="DN452" i="1"/>
  <c r="DN453" i="1"/>
  <c r="DN454" i="1"/>
  <c r="DN455" i="1"/>
  <c r="DN456" i="1"/>
  <c r="DN457" i="1"/>
  <c r="DN458" i="1"/>
  <c r="DN459" i="1"/>
  <c r="DN460" i="1"/>
  <c r="DN461" i="1"/>
  <c r="DN462" i="1"/>
  <c r="DN463" i="1"/>
  <c r="DN464" i="1"/>
  <c r="DN465" i="1"/>
  <c r="DN466" i="1"/>
  <c r="DN467" i="1"/>
  <c r="DN468" i="1"/>
  <c r="DN469" i="1"/>
  <c r="DN470" i="1"/>
  <c r="DN471" i="1"/>
  <c r="DN472" i="1"/>
  <c r="DN473" i="1"/>
  <c r="DN474" i="1"/>
  <c r="DN475" i="1"/>
  <c r="DN476" i="1"/>
  <c r="DN477" i="1"/>
  <c r="DN478" i="1"/>
  <c r="DN479" i="1"/>
  <c r="DN480" i="1"/>
  <c r="DN481" i="1"/>
  <c r="DN482" i="1"/>
  <c r="DN483" i="1"/>
  <c r="DN484" i="1"/>
  <c r="DN485" i="1"/>
  <c r="DN486" i="1"/>
  <c r="DN487" i="1"/>
  <c r="DN488" i="1"/>
  <c r="DN489" i="1"/>
  <c r="DN490" i="1"/>
  <c r="DN491" i="1"/>
  <c r="DN492" i="1"/>
  <c r="DN493" i="1"/>
  <c r="DN494" i="1"/>
  <c r="DN495" i="1"/>
  <c r="DN496" i="1"/>
  <c r="DN497" i="1"/>
  <c r="DN498" i="1"/>
  <c r="DN499" i="1"/>
  <c r="DN500" i="1"/>
  <c r="DN501" i="1"/>
  <c r="DN502" i="1"/>
  <c r="DN503" i="1"/>
  <c r="DN504" i="1"/>
  <c r="DN505" i="1"/>
  <c r="DN506" i="1"/>
  <c r="DN507" i="1"/>
  <c r="DN508" i="1"/>
  <c r="DN509" i="1"/>
  <c r="DN510" i="1"/>
  <c r="DN511" i="1"/>
  <c r="DN512" i="1"/>
  <c r="DN513" i="1"/>
  <c r="DN514" i="1"/>
  <c r="DN515" i="1"/>
  <c r="DN516" i="1"/>
  <c r="DN517" i="1"/>
  <c r="DN518" i="1"/>
  <c r="DN519" i="1"/>
  <c r="DN520" i="1"/>
  <c r="DN521" i="1"/>
  <c r="DN522" i="1"/>
  <c r="DN523" i="1"/>
  <c r="DN524" i="1"/>
  <c r="DN525" i="1"/>
  <c r="DN526" i="1"/>
  <c r="DN527" i="1"/>
  <c r="DN528" i="1"/>
  <c r="DN529" i="1"/>
  <c r="DN530" i="1"/>
  <c r="DN531" i="1"/>
  <c r="DN532" i="1"/>
  <c r="DN533" i="1"/>
  <c r="DN534" i="1"/>
  <c r="DN535" i="1"/>
  <c r="DN536" i="1"/>
  <c r="DN537" i="1"/>
  <c r="DN538" i="1"/>
  <c r="DN539" i="1"/>
  <c r="DN540" i="1"/>
  <c r="DN541" i="1"/>
  <c r="DN542" i="1"/>
  <c r="DN543" i="1"/>
  <c r="DN544" i="1"/>
  <c r="DN545" i="1"/>
  <c r="DN546" i="1"/>
  <c r="DN547" i="1"/>
  <c r="DN8" i="1"/>
  <c r="DJ9" i="1"/>
  <c r="DJ10" i="1"/>
  <c r="DJ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0" i="1"/>
  <c r="DJ41" i="1"/>
  <c r="DJ42" i="1"/>
  <c r="DJ43" i="1"/>
  <c r="DJ44" i="1"/>
  <c r="DJ45" i="1"/>
  <c r="DJ46" i="1"/>
  <c r="DJ47" i="1"/>
  <c r="DJ48" i="1"/>
  <c r="DJ49" i="1"/>
  <c r="DJ50" i="1"/>
  <c r="DJ51" i="1"/>
  <c r="DJ52" i="1"/>
  <c r="DJ53" i="1"/>
  <c r="DJ54" i="1"/>
  <c r="DJ55" i="1"/>
  <c r="DJ56" i="1"/>
  <c r="DJ57" i="1"/>
  <c r="DJ58" i="1"/>
  <c r="DJ59" i="1"/>
  <c r="DJ60" i="1"/>
  <c r="DJ61" i="1"/>
  <c r="DJ62" i="1"/>
  <c r="DJ63" i="1"/>
  <c r="DJ64" i="1"/>
  <c r="DJ65" i="1"/>
  <c r="DJ66" i="1"/>
  <c r="DJ67" i="1"/>
  <c r="DJ68" i="1"/>
  <c r="DJ69" i="1"/>
  <c r="DJ70" i="1"/>
  <c r="DJ71" i="1"/>
  <c r="DJ72" i="1"/>
  <c r="DJ73" i="1"/>
  <c r="DJ74" i="1"/>
  <c r="DJ75" i="1"/>
  <c r="DJ76" i="1"/>
  <c r="DJ77" i="1"/>
  <c r="DJ78" i="1"/>
  <c r="DJ79" i="1"/>
  <c r="DJ80" i="1"/>
  <c r="DJ81" i="1"/>
  <c r="DJ82" i="1"/>
  <c r="DJ83" i="1"/>
  <c r="DJ84" i="1"/>
  <c r="DJ85" i="1"/>
  <c r="DJ86" i="1"/>
  <c r="DJ87" i="1"/>
  <c r="DJ88" i="1"/>
  <c r="DJ89" i="1"/>
  <c r="DJ90" i="1"/>
  <c r="DJ91" i="1"/>
  <c r="DJ92" i="1"/>
  <c r="DJ93" i="1"/>
  <c r="DJ94" i="1"/>
  <c r="DJ95" i="1"/>
  <c r="DJ96" i="1"/>
  <c r="DJ97" i="1"/>
  <c r="DJ98" i="1"/>
  <c r="DJ99" i="1"/>
  <c r="DJ100" i="1"/>
  <c r="DJ101" i="1"/>
  <c r="DJ102" i="1"/>
  <c r="DJ103" i="1"/>
  <c r="DJ104" i="1"/>
  <c r="DJ105" i="1"/>
  <c r="DJ106" i="1"/>
  <c r="DJ107" i="1"/>
  <c r="DJ108" i="1"/>
  <c r="DJ109" i="1"/>
  <c r="DJ110" i="1"/>
  <c r="DJ111" i="1"/>
  <c r="DJ112" i="1"/>
  <c r="DJ113" i="1"/>
  <c r="DJ114" i="1"/>
  <c r="DJ115" i="1"/>
  <c r="DJ116" i="1"/>
  <c r="DJ117" i="1"/>
  <c r="DJ118" i="1"/>
  <c r="DJ119" i="1"/>
  <c r="DJ120" i="1"/>
  <c r="DJ121" i="1"/>
  <c r="DJ122" i="1"/>
  <c r="DJ123" i="1"/>
  <c r="DJ124" i="1"/>
  <c r="DJ125" i="1"/>
  <c r="DJ126" i="1"/>
  <c r="DJ127" i="1"/>
  <c r="DJ128" i="1"/>
  <c r="DJ129" i="1"/>
  <c r="DJ130" i="1"/>
  <c r="DJ131" i="1"/>
  <c r="DJ132" i="1"/>
  <c r="DJ133" i="1"/>
  <c r="DJ134" i="1"/>
  <c r="DJ135" i="1"/>
  <c r="DJ136" i="1"/>
  <c r="DJ137" i="1"/>
  <c r="DJ138" i="1"/>
  <c r="DJ139" i="1"/>
  <c r="DJ140" i="1"/>
  <c r="DJ141" i="1"/>
  <c r="DJ142" i="1"/>
  <c r="DJ143" i="1"/>
  <c r="DJ144" i="1"/>
  <c r="DJ145" i="1"/>
  <c r="DJ146" i="1"/>
  <c r="DJ147" i="1"/>
  <c r="DJ148" i="1"/>
  <c r="DJ149" i="1"/>
  <c r="DJ150" i="1"/>
  <c r="DJ151" i="1"/>
  <c r="DJ152" i="1"/>
  <c r="DJ153" i="1"/>
  <c r="DJ154" i="1"/>
  <c r="DJ155" i="1"/>
  <c r="DJ156" i="1"/>
  <c r="DJ157" i="1"/>
  <c r="DJ158" i="1"/>
  <c r="DJ159" i="1"/>
  <c r="DJ160" i="1"/>
  <c r="DJ161" i="1"/>
  <c r="DJ162" i="1"/>
  <c r="DJ163" i="1"/>
  <c r="DJ164" i="1"/>
  <c r="DJ165" i="1"/>
  <c r="DJ166" i="1"/>
  <c r="DJ167" i="1"/>
  <c r="DJ168" i="1"/>
  <c r="DJ169" i="1"/>
  <c r="DJ170" i="1"/>
  <c r="DJ171" i="1"/>
  <c r="DJ172" i="1"/>
  <c r="DJ173" i="1"/>
  <c r="DJ174" i="1"/>
  <c r="DJ175" i="1"/>
  <c r="DJ176" i="1"/>
  <c r="DJ177" i="1"/>
  <c r="DJ178" i="1"/>
  <c r="DJ179" i="1"/>
  <c r="DJ180" i="1"/>
  <c r="DJ181" i="1"/>
  <c r="DJ182" i="1"/>
  <c r="DJ183" i="1"/>
  <c r="DJ184" i="1"/>
  <c r="DJ185" i="1"/>
  <c r="DJ186" i="1"/>
  <c r="DJ187" i="1"/>
  <c r="DJ188" i="1"/>
  <c r="DJ189" i="1"/>
  <c r="DJ190" i="1"/>
  <c r="DJ191" i="1"/>
  <c r="DJ192" i="1"/>
  <c r="DJ193" i="1"/>
  <c r="DJ194" i="1"/>
  <c r="DJ195" i="1"/>
  <c r="DJ196" i="1"/>
  <c r="DJ197" i="1"/>
  <c r="DJ198" i="1"/>
  <c r="DJ199" i="1"/>
  <c r="DJ200" i="1"/>
  <c r="DJ201" i="1"/>
  <c r="DJ202" i="1"/>
  <c r="DJ203" i="1"/>
  <c r="DJ204" i="1"/>
  <c r="DJ205" i="1"/>
  <c r="DJ206" i="1"/>
  <c r="DJ207" i="1"/>
  <c r="DJ208" i="1"/>
  <c r="DJ209" i="1"/>
  <c r="DJ210" i="1"/>
  <c r="DJ211" i="1"/>
  <c r="DJ212" i="1"/>
  <c r="DJ213" i="1"/>
  <c r="DJ214" i="1"/>
  <c r="DJ215" i="1"/>
  <c r="DJ216" i="1"/>
  <c r="DJ217" i="1"/>
  <c r="DJ218" i="1"/>
  <c r="DJ219" i="1"/>
  <c r="DJ220" i="1"/>
  <c r="DJ221" i="1"/>
  <c r="DJ222" i="1"/>
  <c r="DJ223" i="1"/>
  <c r="DJ224" i="1"/>
  <c r="DJ225" i="1"/>
  <c r="DJ226" i="1"/>
  <c r="DJ227" i="1"/>
  <c r="DJ228" i="1"/>
  <c r="DJ229" i="1"/>
  <c r="DJ230" i="1"/>
  <c r="DJ231" i="1"/>
  <c r="DJ232" i="1"/>
  <c r="DJ233" i="1"/>
  <c r="DJ234" i="1"/>
  <c r="DJ235" i="1"/>
  <c r="DJ236" i="1"/>
  <c r="DJ237" i="1"/>
  <c r="DJ238" i="1"/>
  <c r="DJ239" i="1"/>
  <c r="DJ240" i="1"/>
  <c r="DJ241" i="1"/>
  <c r="DJ242" i="1"/>
  <c r="DJ243" i="1"/>
  <c r="DJ244" i="1"/>
  <c r="DJ245" i="1"/>
  <c r="DJ246" i="1"/>
  <c r="DJ247" i="1"/>
  <c r="DJ248" i="1"/>
  <c r="DJ249" i="1"/>
  <c r="DJ250" i="1"/>
  <c r="DJ251" i="1"/>
  <c r="DJ252" i="1"/>
  <c r="DJ253" i="1"/>
  <c r="DJ254" i="1"/>
  <c r="DJ255" i="1"/>
  <c r="DJ256" i="1"/>
  <c r="DJ257" i="1"/>
  <c r="DJ258" i="1"/>
  <c r="DJ259" i="1"/>
  <c r="DJ260" i="1"/>
  <c r="DJ261" i="1"/>
  <c r="DJ262" i="1"/>
  <c r="DJ263" i="1"/>
  <c r="DJ264" i="1"/>
  <c r="DJ265" i="1"/>
  <c r="DJ266" i="1"/>
  <c r="DJ267" i="1"/>
  <c r="DJ268" i="1"/>
  <c r="DJ269" i="1"/>
  <c r="DJ270" i="1"/>
  <c r="DJ271" i="1"/>
  <c r="DJ272" i="1"/>
  <c r="DJ273" i="1"/>
  <c r="DJ274" i="1"/>
  <c r="DJ275" i="1"/>
  <c r="DJ276" i="1"/>
  <c r="DJ277" i="1"/>
  <c r="DJ278" i="1"/>
  <c r="DJ279" i="1"/>
  <c r="DJ280" i="1"/>
  <c r="DJ281" i="1"/>
  <c r="DJ282" i="1"/>
  <c r="DJ283" i="1"/>
  <c r="DJ284" i="1"/>
  <c r="DJ285" i="1"/>
  <c r="DJ286" i="1"/>
  <c r="DJ287" i="1"/>
  <c r="DJ288" i="1"/>
  <c r="DJ289" i="1"/>
  <c r="DJ290" i="1"/>
  <c r="DJ291" i="1"/>
  <c r="DJ292" i="1"/>
  <c r="DJ293" i="1"/>
  <c r="DJ294" i="1"/>
  <c r="DJ295" i="1"/>
  <c r="DJ296" i="1"/>
  <c r="DJ297" i="1"/>
  <c r="DJ298" i="1"/>
  <c r="DJ299" i="1"/>
  <c r="DJ300" i="1"/>
  <c r="DJ301" i="1"/>
  <c r="DJ302" i="1"/>
  <c r="DJ303" i="1"/>
  <c r="DJ304" i="1"/>
  <c r="DJ305" i="1"/>
  <c r="DJ306" i="1"/>
  <c r="DJ307" i="1"/>
  <c r="DJ308" i="1"/>
  <c r="DJ309" i="1"/>
  <c r="DJ310" i="1"/>
  <c r="DJ311" i="1"/>
  <c r="DJ312" i="1"/>
  <c r="DJ313" i="1"/>
  <c r="DJ314" i="1"/>
  <c r="DJ315" i="1"/>
  <c r="DJ316" i="1"/>
  <c r="DJ317" i="1"/>
  <c r="DJ318" i="1"/>
  <c r="DJ319" i="1"/>
  <c r="DJ320" i="1"/>
  <c r="DJ321" i="1"/>
  <c r="DJ322" i="1"/>
  <c r="DJ323" i="1"/>
  <c r="DJ324" i="1"/>
  <c r="DJ325" i="1"/>
  <c r="DJ326" i="1"/>
  <c r="DJ327" i="1"/>
  <c r="DJ328" i="1"/>
  <c r="DJ329" i="1"/>
  <c r="DJ330" i="1"/>
  <c r="DJ331" i="1"/>
  <c r="DJ332" i="1"/>
  <c r="DJ333" i="1"/>
  <c r="DJ334" i="1"/>
  <c r="DJ335" i="1"/>
  <c r="DJ336" i="1"/>
  <c r="DJ337" i="1"/>
  <c r="DJ338" i="1"/>
  <c r="DJ339" i="1"/>
  <c r="DJ340" i="1"/>
  <c r="DJ341" i="1"/>
  <c r="DJ342" i="1"/>
  <c r="DJ343" i="1"/>
  <c r="DJ344" i="1"/>
  <c r="DJ345" i="1"/>
  <c r="DJ346" i="1"/>
  <c r="DJ347" i="1"/>
  <c r="DJ348" i="1"/>
  <c r="DJ349" i="1"/>
  <c r="DJ350" i="1"/>
  <c r="DJ351" i="1"/>
  <c r="DJ352" i="1"/>
  <c r="DJ353" i="1"/>
  <c r="DJ354" i="1"/>
  <c r="DJ355" i="1"/>
  <c r="DJ356" i="1"/>
  <c r="DJ357" i="1"/>
  <c r="DJ358" i="1"/>
  <c r="DJ359" i="1"/>
  <c r="DJ360" i="1"/>
  <c r="DJ361" i="1"/>
  <c r="DJ362" i="1"/>
  <c r="DJ363" i="1"/>
  <c r="DJ364" i="1"/>
  <c r="DJ365" i="1"/>
  <c r="DJ366" i="1"/>
  <c r="DJ367" i="1"/>
  <c r="DJ368" i="1"/>
  <c r="DJ369" i="1"/>
  <c r="DJ370" i="1"/>
  <c r="DJ371" i="1"/>
  <c r="DJ372" i="1"/>
  <c r="DJ373" i="1"/>
  <c r="DJ374" i="1"/>
  <c r="DJ375" i="1"/>
  <c r="DJ376" i="1"/>
  <c r="DJ377" i="1"/>
  <c r="DJ378" i="1"/>
  <c r="DJ379" i="1"/>
  <c r="DJ380" i="1"/>
  <c r="DJ381" i="1"/>
  <c r="DJ382" i="1"/>
  <c r="DJ383" i="1"/>
  <c r="DJ384" i="1"/>
  <c r="DJ385" i="1"/>
  <c r="DJ386" i="1"/>
  <c r="DJ387" i="1"/>
  <c r="DJ388" i="1"/>
  <c r="DJ389" i="1"/>
  <c r="DJ390" i="1"/>
  <c r="DJ391" i="1"/>
  <c r="DJ392" i="1"/>
  <c r="DJ393" i="1"/>
  <c r="DJ394" i="1"/>
  <c r="DJ395" i="1"/>
  <c r="DJ396" i="1"/>
  <c r="DJ397" i="1"/>
  <c r="DJ398" i="1"/>
  <c r="DJ399" i="1"/>
  <c r="DJ400" i="1"/>
  <c r="DJ401" i="1"/>
  <c r="DJ402" i="1"/>
  <c r="DJ403" i="1"/>
  <c r="DJ404" i="1"/>
  <c r="DJ405" i="1"/>
  <c r="DJ406" i="1"/>
  <c r="DJ407" i="1"/>
  <c r="DJ408" i="1"/>
  <c r="DJ409" i="1"/>
  <c r="DJ410" i="1"/>
  <c r="DJ411" i="1"/>
  <c r="DJ412" i="1"/>
  <c r="DJ413" i="1"/>
  <c r="DJ414" i="1"/>
  <c r="DJ415" i="1"/>
  <c r="DJ416" i="1"/>
  <c r="DJ417" i="1"/>
  <c r="DJ418" i="1"/>
  <c r="DJ419" i="1"/>
  <c r="DJ420" i="1"/>
  <c r="DJ421" i="1"/>
  <c r="DJ422" i="1"/>
  <c r="DJ423" i="1"/>
  <c r="DJ424" i="1"/>
  <c r="DJ425" i="1"/>
  <c r="DJ426" i="1"/>
  <c r="DJ427" i="1"/>
  <c r="DJ428" i="1"/>
  <c r="DJ429" i="1"/>
  <c r="DJ430" i="1"/>
  <c r="DJ431" i="1"/>
  <c r="DJ432" i="1"/>
  <c r="DJ433" i="1"/>
  <c r="DJ434" i="1"/>
  <c r="DJ435" i="1"/>
  <c r="DJ436" i="1"/>
  <c r="DJ437" i="1"/>
  <c r="DJ438" i="1"/>
  <c r="DJ439" i="1"/>
  <c r="DJ440" i="1"/>
  <c r="DJ441" i="1"/>
  <c r="DJ442" i="1"/>
  <c r="DJ443" i="1"/>
  <c r="DJ444" i="1"/>
  <c r="DJ445" i="1"/>
  <c r="DJ446" i="1"/>
  <c r="DJ447" i="1"/>
  <c r="DJ448" i="1"/>
  <c r="DJ449" i="1"/>
  <c r="DJ450" i="1"/>
  <c r="DJ451" i="1"/>
  <c r="DJ452" i="1"/>
  <c r="DJ453" i="1"/>
  <c r="DJ454" i="1"/>
  <c r="DJ455" i="1"/>
  <c r="DJ456" i="1"/>
  <c r="DJ457" i="1"/>
  <c r="DJ458" i="1"/>
  <c r="DJ459" i="1"/>
  <c r="DJ460" i="1"/>
  <c r="DJ461" i="1"/>
  <c r="DJ462" i="1"/>
  <c r="DJ463" i="1"/>
  <c r="DJ464" i="1"/>
  <c r="DJ465" i="1"/>
  <c r="DJ466" i="1"/>
  <c r="DJ467" i="1"/>
  <c r="DJ468" i="1"/>
  <c r="DJ469" i="1"/>
  <c r="DJ470" i="1"/>
  <c r="DJ471" i="1"/>
  <c r="DJ472" i="1"/>
  <c r="DJ473" i="1"/>
  <c r="DJ474" i="1"/>
  <c r="DJ475" i="1"/>
  <c r="DJ476" i="1"/>
  <c r="DJ477" i="1"/>
  <c r="DJ478" i="1"/>
  <c r="DJ479" i="1"/>
  <c r="DJ480" i="1"/>
  <c r="DJ481" i="1"/>
  <c r="DJ482" i="1"/>
  <c r="DJ483" i="1"/>
  <c r="DJ484" i="1"/>
  <c r="DJ485" i="1"/>
  <c r="DJ486" i="1"/>
  <c r="DJ487" i="1"/>
  <c r="DJ488" i="1"/>
  <c r="DJ489" i="1"/>
  <c r="DJ490" i="1"/>
  <c r="DJ491" i="1"/>
  <c r="DJ492" i="1"/>
  <c r="DJ493" i="1"/>
  <c r="DJ494" i="1"/>
  <c r="DJ495" i="1"/>
  <c r="DJ496" i="1"/>
  <c r="DJ497" i="1"/>
  <c r="DJ498" i="1"/>
  <c r="DJ499" i="1"/>
  <c r="DJ500" i="1"/>
  <c r="DJ501" i="1"/>
  <c r="DJ502" i="1"/>
  <c r="DJ503" i="1"/>
  <c r="DJ504" i="1"/>
  <c r="DJ505" i="1"/>
  <c r="DJ506" i="1"/>
  <c r="DJ507" i="1"/>
  <c r="DJ508" i="1"/>
  <c r="DJ509" i="1"/>
  <c r="DJ510" i="1"/>
  <c r="DJ511" i="1"/>
  <c r="DJ512" i="1"/>
  <c r="DJ513" i="1"/>
  <c r="DJ514" i="1"/>
  <c r="DJ515" i="1"/>
  <c r="DJ516" i="1"/>
  <c r="DJ517" i="1"/>
  <c r="DJ518" i="1"/>
  <c r="DJ519" i="1"/>
  <c r="DJ520" i="1"/>
  <c r="DJ521" i="1"/>
  <c r="DJ522" i="1"/>
  <c r="DJ523" i="1"/>
  <c r="DJ524" i="1"/>
  <c r="DJ525" i="1"/>
  <c r="DJ526" i="1"/>
  <c r="DJ527" i="1"/>
  <c r="DJ528" i="1"/>
  <c r="DJ529" i="1"/>
  <c r="DJ530" i="1"/>
  <c r="DJ531" i="1"/>
  <c r="DJ532" i="1"/>
  <c r="DJ533" i="1"/>
  <c r="DJ534" i="1"/>
  <c r="DJ535" i="1"/>
  <c r="DJ536" i="1"/>
  <c r="DJ537" i="1"/>
  <c r="DJ538" i="1"/>
  <c r="DJ539" i="1"/>
  <c r="DJ540" i="1"/>
  <c r="DJ541" i="1"/>
  <c r="DJ542" i="1"/>
  <c r="DJ543" i="1"/>
  <c r="DJ544" i="1"/>
  <c r="DJ545" i="1"/>
  <c r="DJ546" i="1"/>
  <c r="DJ547" i="1"/>
  <c r="DJ8" i="1"/>
  <c r="DF9" i="1"/>
  <c r="DF10" i="1"/>
  <c r="DF11" i="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DF56" i="1"/>
  <c r="DF57" i="1"/>
  <c r="DF58" i="1"/>
  <c r="DF59" i="1"/>
  <c r="DF60" i="1"/>
  <c r="DF61" i="1"/>
  <c r="DF62" i="1"/>
  <c r="DF63" i="1"/>
  <c r="DF64" i="1"/>
  <c r="DF65" i="1"/>
  <c r="DF66" i="1"/>
  <c r="DF67" i="1"/>
  <c r="DF68" i="1"/>
  <c r="DF69" i="1"/>
  <c r="DF70" i="1"/>
  <c r="DF71" i="1"/>
  <c r="DF72" i="1"/>
  <c r="DF73" i="1"/>
  <c r="DF74" i="1"/>
  <c r="DF75" i="1"/>
  <c r="DF76" i="1"/>
  <c r="DF77" i="1"/>
  <c r="DF78" i="1"/>
  <c r="DF79" i="1"/>
  <c r="DF80" i="1"/>
  <c r="DF81" i="1"/>
  <c r="DF82" i="1"/>
  <c r="DF83" i="1"/>
  <c r="DF84" i="1"/>
  <c r="DF85" i="1"/>
  <c r="DF86" i="1"/>
  <c r="DF87" i="1"/>
  <c r="DF88" i="1"/>
  <c r="DF89" i="1"/>
  <c r="DF90" i="1"/>
  <c r="DF91" i="1"/>
  <c r="DF92" i="1"/>
  <c r="DF93" i="1"/>
  <c r="DF94" i="1"/>
  <c r="DF95" i="1"/>
  <c r="DF96" i="1"/>
  <c r="DF97" i="1"/>
  <c r="DF98" i="1"/>
  <c r="DF99" i="1"/>
  <c r="DF100" i="1"/>
  <c r="DF101" i="1"/>
  <c r="DF102" i="1"/>
  <c r="DF103" i="1"/>
  <c r="DF104" i="1"/>
  <c r="DF105" i="1"/>
  <c r="DF106" i="1"/>
  <c r="DF107" i="1"/>
  <c r="DF108" i="1"/>
  <c r="DF109" i="1"/>
  <c r="DF110" i="1"/>
  <c r="DF111" i="1"/>
  <c r="DF112" i="1"/>
  <c r="DF113" i="1"/>
  <c r="DF114" i="1"/>
  <c r="DF115" i="1"/>
  <c r="DF116" i="1"/>
  <c r="DF117" i="1"/>
  <c r="DF118" i="1"/>
  <c r="DF119" i="1"/>
  <c r="DF120" i="1"/>
  <c r="DF121" i="1"/>
  <c r="DF122" i="1"/>
  <c r="DF123" i="1"/>
  <c r="DF124" i="1"/>
  <c r="DF125" i="1"/>
  <c r="DF126" i="1"/>
  <c r="DF127" i="1"/>
  <c r="DF128" i="1"/>
  <c r="DF129" i="1"/>
  <c r="DF130" i="1"/>
  <c r="DF131" i="1"/>
  <c r="DF132" i="1"/>
  <c r="DF133" i="1"/>
  <c r="DF134" i="1"/>
  <c r="DF135" i="1"/>
  <c r="DF136" i="1"/>
  <c r="DF137" i="1"/>
  <c r="DF138" i="1"/>
  <c r="DF139" i="1"/>
  <c r="DF140" i="1"/>
  <c r="DF141" i="1"/>
  <c r="DF142" i="1"/>
  <c r="DF143" i="1"/>
  <c r="DF144" i="1"/>
  <c r="DF145" i="1"/>
  <c r="DF146" i="1"/>
  <c r="DF147" i="1"/>
  <c r="DF148" i="1"/>
  <c r="DF149" i="1"/>
  <c r="DF150" i="1"/>
  <c r="DF151" i="1"/>
  <c r="DF152" i="1"/>
  <c r="DF153" i="1"/>
  <c r="DF154" i="1"/>
  <c r="DF155" i="1"/>
  <c r="DF156" i="1"/>
  <c r="DF157" i="1"/>
  <c r="DF158" i="1"/>
  <c r="DF159" i="1"/>
  <c r="DF160" i="1"/>
  <c r="DF161" i="1"/>
  <c r="DF162" i="1"/>
  <c r="DF163" i="1"/>
  <c r="DF164" i="1"/>
  <c r="DF165" i="1"/>
  <c r="DF166" i="1"/>
  <c r="DF167" i="1"/>
  <c r="DF168" i="1"/>
  <c r="DF169" i="1"/>
  <c r="DF170" i="1"/>
  <c r="DF171" i="1"/>
  <c r="DF172" i="1"/>
  <c r="DF173" i="1"/>
  <c r="DF174" i="1"/>
  <c r="DF175" i="1"/>
  <c r="DF176" i="1"/>
  <c r="DF177" i="1"/>
  <c r="DF178" i="1"/>
  <c r="DF179" i="1"/>
  <c r="DF180" i="1"/>
  <c r="DF181" i="1"/>
  <c r="DF182" i="1"/>
  <c r="DF183" i="1"/>
  <c r="DF184" i="1"/>
  <c r="DF185" i="1"/>
  <c r="DF186" i="1"/>
  <c r="DF187" i="1"/>
  <c r="DF188" i="1"/>
  <c r="DF189" i="1"/>
  <c r="DF190" i="1"/>
  <c r="DF191" i="1"/>
  <c r="DF192" i="1"/>
  <c r="DF193" i="1"/>
  <c r="DF194" i="1"/>
  <c r="DF195" i="1"/>
  <c r="DF196" i="1"/>
  <c r="DF197" i="1"/>
  <c r="DF198" i="1"/>
  <c r="DF199" i="1"/>
  <c r="DF200" i="1"/>
  <c r="DF201" i="1"/>
  <c r="DF202" i="1"/>
  <c r="DF203" i="1"/>
  <c r="DF204" i="1"/>
  <c r="DF205" i="1"/>
  <c r="DF206" i="1"/>
  <c r="DF207" i="1"/>
  <c r="DF208" i="1"/>
  <c r="DF209" i="1"/>
  <c r="DF210" i="1"/>
  <c r="DF211" i="1"/>
  <c r="DF212" i="1"/>
  <c r="DF213" i="1"/>
  <c r="DF214" i="1"/>
  <c r="DF215" i="1"/>
  <c r="DF216" i="1"/>
  <c r="DF217" i="1"/>
  <c r="DF218" i="1"/>
  <c r="DF219" i="1"/>
  <c r="DF220" i="1"/>
  <c r="DF221" i="1"/>
  <c r="DF222" i="1"/>
  <c r="DF223" i="1"/>
  <c r="DF224" i="1"/>
  <c r="DF225" i="1"/>
  <c r="DF226" i="1"/>
  <c r="DF227" i="1"/>
  <c r="DF228" i="1"/>
  <c r="DF229" i="1"/>
  <c r="DF230" i="1"/>
  <c r="DF231" i="1"/>
  <c r="DF232" i="1"/>
  <c r="DF233" i="1"/>
  <c r="DF234" i="1"/>
  <c r="DF235" i="1"/>
  <c r="DF236" i="1"/>
  <c r="DF237" i="1"/>
  <c r="DF238" i="1"/>
  <c r="DF239" i="1"/>
  <c r="DF240" i="1"/>
  <c r="DF241" i="1"/>
  <c r="DF242" i="1"/>
  <c r="DF243" i="1"/>
  <c r="DF244" i="1"/>
  <c r="DF245" i="1"/>
  <c r="DF246" i="1"/>
  <c r="DF247" i="1"/>
  <c r="DF248" i="1"/>
  <c r="DF249" i="1"/>
  <c r="DF250" i="1"/>
  <c r="DF251" i="1"/>
  <c r="DF252" i="1"/>
  <c r="DF253" i="1"/>
  <c r="DF254" i="1"/>
  <c r="DF255" i="1"/>
  <c r="DF256" i="1"/>
  <c r="DF257" i="1"/>
  <c r="DF258" i="1"/>
  <c r="DF259" i="1"/>
  <c r="DF260" i="1"/>
  <c r="DF261" i="1"/>
  <c r="DF262" i="1"/>
  <c r="DF263" i="1"/>
  <c r="DF264" i="1"/>
  <c r="DF265" i="1"/>
  <c r="DF266" i="1"/>
  <c r="DF267" i="1"/>
  <c r="DF268" i="1"/>
  <c r="DF269" i="1"/>
  <c r="DF270" i="1"/>
  <c r="DF271" i="1"/>
  <c r="DF272" i="1"/>
  <c r="DF273" i="1"/>
  <c r="DF274" i="1"/>
  <c r="DF275" i="1"/>
  <c r="DF276" i="1"/>
  <c r="DF277" i="1"/>
  <c r="DF278" i="1"/>
  <c r="DF279" i="1"/>
  <c r="DF280" i="1"/>
  <c r="DF281" i="1"/>
  <c r="DF282" i="1"/>
  <c r="DF283" i="1"/>
  <c r="DF284" i="1"/>
  <c r="DF285" i="1"/>
  <c r="DF286" i="1"/>
  <c r="DF287" i="1"/>
  <c r="DF288" i="1"/>
  <c r="DF289" i="1"/>
  <c r="DF290" i="1"/>
  <c r="DF291" i="1"/>
  <c r="DF292" i="1"/>
  <c r="DF293" i="1"/>
  <c r="DF294" i="1"/>
  <c r="DF295" i="1"/>
  <c r="DF296" i="1"/>
  <c r="DF297" i="1"/>
  <c r="DF298" i="1"/>
  <c r="DF299" i="1"/>
  <c r="DF300" i="1"/>
  <c r="DF301" i="1"/>
  <c r="DF302" i="1"/>
  <c r="DF303" i="1"/>
  <c r="DF304" i="1"/>
  <c r="DF305" i="1"/>
  <c r="DF306" i="1"/>
  <c r="DF307" i="1"/>
  <c r="DF308" i="1"/>
  <c r="DF309" i="1"/>
  <c r="DF310" i="1"/>
  <c r="DF311" i="1"/>
  <c r="DF312" i="1"/>
  <c r="DF313" i="1"/>
  <c r="DF314" i="1"/>
  <c r="DF315" i="1"/>
  <c r="DF316" i="1"/>
  <c r="DF317" i="1"/>
  <c r="DF318" i="1"/>
  <c r="DF319" i="1"/>
  <c r="DF320" i="1"/>
  <c r="DF321" i="1"/>
  <c r="DF322" i="1"/>
  <c r="DF323" i="1"/>
  <c r="DF324" i="1"/>
  <c r="DF325" i="1"/>
  <c r="DF326" i="1"/>
  <c r="DF327" i="1"/>
  <c r="DF328" i="1"/>
  <c r="DF329" i="1"/>
  <c r="DF330" i="1"/>
  <c r="DF331" i="1"/>
  <c r="DF332" i="1"/>
  <c r="DF333" i="1"/>
  <c r="DF334" i="1"/>
  <c r="DF335" i="1"/>
  <c r="DF336" i="1"/>
  <c r="DF337" i="1"/>
  <c r="DF338" i="1"/>
  <c r="DF339" i="1"/>
  <c r="DF340" i="1"/>
  <c r="DF341" i="1"/>
  <c r="DF342" i="1"/>
  <c r="DF343" i="1"/>
  <c r="DF344" i="1"/>
  <c r="DF345" i="1"/>
  <c r="DF346" i="1"/>
  <c r="DF347" i="1"/>
  <c r="DF348" i="1"/>
  <c r="DF349" i="1"/>
  <c r="DF350" i="1"/>
  <c r="DF351" i="1"/>
  <c r="DF352" i="1"/>
  <c r="DF353" i="1"/>
  <c r="DF354" i="1"/>
  <c r="DF355" i="1"/>
  <c r="DF356" i="1"/>
  <c r="DF357" i="1"/>
  <c r="DF358" i="1"/>
  <c r="DF359" i="1"/>
  <c r="DF360" i="1"/>
  <c r="DF361" i="1"/>
  <c r="DF362" i="1"/>
  <c r="DF363" i="1"/>
  <c r="DF364" i="1"/>
  <c r="DF365" i="1"/>
  <c r="DF366" i="1"/>
  <c r="DF367" i="1"/>
  <c r="DF368" i="1"/>
  <c r="DF369" i="1"/>
  <c r="DF370" i="1"/>
  <c r="DF371" i="1"/>
  <c r="DF372" i="1"/>
  <c r="DF373" i="1"/>
  <c r="DF374" i="1"/>
  <c r="DF375" i="1"/>
  <c r="DF376" i="1"/>
  <c r="DF377" i="1"/>
  <c r="DF378" i="1"/>
  <c r="DF379" i="1"/>
  <c r="DF380" i="1"/>
  <c r="DF381" i="1"/>
  <c r="DF382" i="1"/>
  <c r="DF383" i="1"/>
  <c r="DF384" i="1"/>
  <c r="DF385" i="1"/>
  <c r="DF386" i="1"/>
  <c r="DF387" i="1"/>
  <c r="DF388" i="1"/>
  <c r="DF389" i="1"/>
  <c r="DF390" i="1"/>
  <c r="DF391" i="1"/>
  <c r="DF392" i="1"/>
  <c r="DF393" i="1"/>
  <c r="DF394" i="1"/>
  <c r="DF395" i="1"/>
  <c r="DF396" i="1"/>
  <c r="DF397" i="1"/>
  <c r="DF398" i="1"/>
  <c r="DF399" i="1"/>
  <c r="DF400" i="1"/>
  <c r="DF401" i="1"/>
  <c r="DF402" i="1"/>
  <c r="DF403" i="1"/>
  <c r="DF404" i="1"/>
  <c r="DF405" i="1"/>
  <c r="DF406" i="1"/>
  <c r="DF407" i="1"/>
  <c r="DF408" i="1"/>
  <c r="DF409" i="1"/>
  <c r="DF410" i="1"/>
  <c r="DF411" i="1"/>
  <c r="DF412" i="1"/>
  <c r="DF413" i="1"/>
  <c r="DF414" i="1"/>
  <c r="DF415" i="1"/>
  <c r="DF416" i="1"/>
  <c r="DF417" i="1"/>
  <c r="DF418" i="1"/>
  <c r="DF419" i="1"/>
  <c r="DF420" i="1"/>
  <c r="DF421" i="1"/>
  <c r="DF422" i="1"/>
  <c r="DF423" i="1"/>
  <c r="DF424" i="1"/>
  <c r="DF425" i="1"/>
  <c r="DF426" i="1"/>
  <c r="DF427" i="1"/>
  <c r="DF428" i="1"/>
  <c r="DF429" i="1"/>
  <c r="DF430" i="1"/>
  <c r="DF431" i="1"/>
  <c r="DF432" i="1"/>
  <c r="DF433" i="1"/>
  <c r="DF434" i="1"/>
  <c r="DF435" i="1"/>
  <c r="DF436" i="1"/>
  <c r="DF437" i="1"/>
  <c r="DF438" i="1"/>
  <c r="DF439" i="1"/>
  <c r="DF440" i="1"/>
  <c r="DF441" i="1"/>
  <c r="DF442" i="1"/>
  <c r="DF443" i="1"/>
  <c r="DF444" i="1"/>
  <c r="DF445" i="1"/>
  <c r="DF446" i="1"/>
  <c r="DF447" i="1"/>
  <c r="DF448" i="1"/>
  <c r="DF449" i="1"/>
  <c r="DF450" i="1"/>
  <c r="DF451" i="1"/>
  <c r="DF452" i="1"/>
  <c r="DF453" i="1"/>
  <c r="DF454" i="1"/>
  <c r="DF455" i="1"/>
  <c r="DF456" i="1"/>
  <c r="DF457" i="1"/>
  <c r="DF458" i="1"/>
  <c r="DF459" i="1"/>
  <c r="DF460" i="1"/>
  <c r="DF461" i="1"/>
  <c r="DF462" i="1"/>
  <c r="DF463" i="1"/>
  <c r="DF464" i="1"/>
  <c r="DF465" i="1"/>
  <c r="DF466" i="1"/>
  <c r="DF467" i="1"/>
  <c r="DF468" i="1"/>
  <c r="DF469" i="1"/>
  <c r="DF470" i="1"/>
  <c r="DF471" i="1"/>
  <c r="DF472" i="1"/>
  <c r="DF473" i="1"/>
  <c r="DF474" i="1"/>
  <c r="DF475" i="1"/>
  <c r="DF476" i="1"/>
  <c r="DF477" i="1"/>
  <c r="DF478" i="1"/>
  <c r="DF479" i="1"/>
  <c r="DF480" i="1"/>
  <c r="DF481" i="1"/>
  <c r="DF482" i="1"/>
  <c r="DF483" i="1"/>
  <c r="DF484" i="1"/>
  <c r="DF485" i="1"/>
  <c r="DF486" i="1"/>
  <c r="DF487" i="1"/>
  <c r="DF488" i="1"/>
  <c r="DF489" i="1"/>
  <c r="DF490" i="1"/>
  <c r="DF491" i="1"/>
  <c r="DF492" i="1"/>
  <c r="DF493" i="1"/>
  <c r="DF494" i="1"/>
  <c r="DF495" i="1"/>
  <c r="DF496" i="1"/>
  <c r="DF497" i="1"/>
  <c r="DF498" i="1"/>
  <c r="DF499" i="1"/>
  <c r="DF500" i="1"/>
  <c r="DF501" i="1"/>
  <c r="DF502" i="1"/>
  <c r="DF503" i="1"/>
  <c r="DF504" i="1"/>
  <c r="DF505" i="1"/>
  <c r="DF506" i="1"/>
  <c r="DF507" i="1"/>
  <c r="DF508" i="1"/>
  <c r="DF509" i="1"/>
  <c r="DF510" i="1"/>
  <c r="DF511" i="1"/>
  <c r="DF512" i="1"/>
  <c r="DF513" i="1"/>
  <c r="DF514" i="1"/>
  <c r="DF515" i="1"/>
  <c r="DF516" i="1"/>
  <c r="DF517" i="1"/>
  <c r="DF518" i="1"/>
  <c r="DF519" i="1"/>
  <c r="DF520" i="1"/>
  <c r="DF521" i="1"/>
  <c r="DF522" i="1"/>
  <c r="DF523" i="1"/>
  <c r="DF524" i="1"/>
  <c r="DF525" i="1"/>
  <c r="DF526" i="1"/>
  <c r="DF527" i="1"/>
  <c r="DF528" i="1"/>
  <c r="DF529" i="1"/>
  <c r="DF530" i="1"/>
  <c r="DF531" i="1"/>
  <c r="DF532" i="1"/>
  <c r="DF533" i="1"/>
  <c r="DF534" i="1"/>
  <c r="DF535" i="1"/>
  <c r="DF536" i="1"/>
  <c r="DF537" i="1"/>
  <c r="DF538" i="1"/>
  <c r="DF539" i="1"/>
  <c r="DF540" i="1"/>
  <c r="DF541" i="1"/>
  <c r="DF542" i="1"/>
  <c r="DF543" i="1"/>
  <c r="DF544" i="1"/>
  <c r="DF545" i="1"/>
  <c r="DF546" i="1"/>
  <c r="DF547" i="1"/>
  <c r="DF8" i="1"/>
  <c r="DB9" i="1"/>
  <c r="DB10" i="1"/>
  <c r="DB11"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59" i="1"/>
  <c r="DB60" i="1"/>
  <c r="DB61" i="1"/>
  <c r="DB62" i="1"/>
  <c r="DB63" i="1"/>
  <c r="DB64" i="1"/>
  <c r="DB65" i="1"/>
  <c r="DB66" i="1"/>
  <c r="DB67" i="1"/>
  <c r="DB68" i="1"/>
  <c r="DB69" i="1"/>
  <c r="DB70" i="1"/>
  <c r="DB71" i="1"/>
  <c r="DB72" i="1"/>
  <c r="DB73" i="1"/>
  <c r="DB74" i="1"/>
  <c r="DB75" i="1"/>
  <c r="DB76" i="1"/>
  <c r="DB77" i="1"/>
  <c r="DB78" i="1"/>
  <c r="DB79" i="1"/>
  <c r="DB80" i="1"/>
  <c r="DB81" i="1"/>
  <c r="DB82" i="1"/>
  <c r="DB83" i="1"/>
  <c r="DB84" i="1"/>
  <c r="DB85" i="1"/>
  <c r="DB86" i="1"/>
  <c r="DB87" i="1"/>
  <c r="DB88" i="1"/>
  <c r="DB89" i="1"/>
  <c r="DB90" i="1"/>
  <c r="DB91" i="1"/>
  <c r="DB92" i="1"/>
  <c r="DB93" i="1"/>
  <c r="DB94" i="1"/>
  <c r="DB95" i="1"/>
  <c r="DB96" i="1"/>
  <c r="DB97" i="1"/>
  <c r="DB98" i="1"/>
  <c r="DB99" i="1"/>
  <c r="DB100" i="1"/>
  <c r="DB101" i="1"/>
  <c r="DB102" i="1"/>
  <c r="DB103" i="1"/>
  <c r="DB104" i="1"/>
  <c r="DB105" i="1"/>
  <c r="DB106" i="1"/>
  <c r="DB107" i="1"/>
  <c r="DB108" i="1"/>
  <c r="DB109" i="1"/>
  <c r="DB110" i="1"/>
  <c r="DB111" i="1"/>
  <c r="DB112" i="1"/>
  <c r="DB113" i="1"/>
  <c r="DB114" i="1"/>
  <c r="DB115" i="1"/>
  <c r="DB116" i="1"/>
  <c r="DB117" i="1"/>
  <c r="DB118" i="1"/>
  <c r="DB119" i="1"/>
  <c r="DB120" i="1"/>
  <c r="DB121" i="1"/>
  <c r="DB122" i="1"/>
  <c r="DB123" i="1"/>
  <c r="DB124" i="1"/>
  <c r="DB125" i="1"/>
  <c r="DB126" i="1"/>
  <c r="DB127" i="1"/>
  <c r="DB128" i="1"/>
  <c r="DB129" i="1"/>
  <c r="DB130" i="1"/>
  <c r="DB131" i="1"/>
  <c r="DB132" i="1"/>
  <c r="DB133" i="1"/>
  <c r="DB134" i="1"/>
  <c r="DB135" i="1"/>
  <c r="DB136" i="1"/>
  <c r="DB137" i="1"/>
  <c r="DB138" i="1"/>
  <c r="DB139" i="1"/>
  <c r="DB140" i="1"/>
  <c r="DB141" i="1"/>
  <c r="DB142" i="1"/>
  <c r="DB143" i="1"/>
  <c r="DB144" i="1"/>
  <c r="DB145" i="1"/>
  <c r="DB146" i="1"/>
  <c r="DB147" i="1"/>
  <c r="DB148" i="1"/>
  <c r="DB149" i="1"/>
  <c r="DB150" i="1"/>
  <c r="DB151" i="1"/>
  <c r="DB152" i="1"/>
  <c r="DB153" i="1"/>
  <c r="DB154" i="1"/>
  <c r="DB155" i="1"/>
  <c r="DB156" i="1"/>
  <c r="DB157" i="1"/>
  <c r="DB158" i="1"/>
  <c r="DB159" i="1"/>
  <c r="DB160" i="1"/>
  <c r="DB161" i="1"/>
  <c r="DB162" i="1"/>
  <c r="DB163" i="1"/>
  <c r="DB164" i="1"/>
  <c r="DB165" i="1"/>
  <c r="DB166" i="1"/>
  <c r="DB167" i="1"/>
  <c r="DB168" i="1"/>
  <c r="DB169" i="1"/>
  <c r="DB170" i="1"/>
  <c r="DB171" i="1"/>
  <c r="DB172" i="1"/>
  <c r="DB173" i="1"/>
  <c r="DB174" i="1"/>
  <c r="DB175" i="1"/>
  <c r="DB176" i="1"/>
  <c r="DB177" i="1"/>
  <c r="DB178" i="1"/>
  <c r="DB179" i="1"/>
  <c r="DB180" i="1"/>
  <c r="DB181" i="1"/>
  <c r="DB182" i="1"/>
  <c r="DB183" i="1"/>
  <c r="DB184" i="1"/>
  <c r="DB185" i="1"/>
  <c r="DB186" i="1"/>
  <c r="DB187" i="1"/>
  <c r="DB188" i="1"/>
  <c r="DB189" i="1"/>
  <c r="DB190" i="1"/>
  <c r="DB191" i="1"/>
  <c r="DB192" i="1"/>
  <c r="DB193" i="1"/>
  <c r="DB194" i="1"/>
  <c r="DB195" i="1"/>
  <c r="DB196" i="1"/>
  <c r="DB197" i="1"/>
  <c r="DB198" i="1"/>
  <c r="DB199" i="1"/>
  <c r="DB200" i="1"/>
  <c r="DB201" i="1"/>
  <c r="DB202" i="1"/>
  <c r="DB203" i="1"/>
  <c r="DB204" i="1"/>
  <c r="DB205" i="1"/>
  <c r="DB206" i="1"/>
  <c r="DB207" i="1"/>
  <c r="DB208" i="1"/>
  <c r="DB209" i="1"/>
  <c r="DB210" i="1"/>
  <c r="DB211" i="1"/>
  <c r="DB212" i="1"/>
  <c r="DB213" i="1"/>
  <c r="DB214" i="1"/>
  <c r="DB215" i="1"/>
  <c r="DB216" i="1"/>
  <c r="DB217" i="1"/>
  <c r="DB218" i="1"/>
  <c r="DB219" i="1"/>
  <c r="DB220" i="1"/>
  <c r="DB221" i="1"/>
  <c r="DB222" i="1"/>
  <c r="DB223" i="1"/>
  <c r="DB224" i="1"/>
  <c r="DB225" i="1"/>
  <c r="DB226" i="1"/>
  <c r="DB227" i="1"/>
  <c r="DB228" i="1"/>
  <c r="DB229" i="1"/>
  <c r="DB230" i="1"/>
  <c r="DB231" i="1"/>
  <c r="DB232" i="1"/>
  <c r="DB233" i="1"/>
  <c r="DB234" i="1"/>
  <c r="DB235" i="1"/>
  <c r="DB236" i="1"/>
  <c r="DB237" i="1"/>
  <c r="DB238" i="1"/>
  <c r="DB239" i="1"/>
  <c r="DB240" i="1"/>
  <c r="DB241" i="1"/>
  <c r="DB242" i="1"/>
  <c r="DB243" i="1"/>
  <c r="DB244" i="1"/>
  <c r="DB245" i="1"/>
  <c r="DB246" i="1"/>
  <c r="DB247" i="1"/>
  <c r="DB248" i="1"/>
  <c r="DB249" i="1"/>
  <c r="DB250" i="1"/>
  <c r="DB251" i="1"/>
  <c r="DB252" i="1"/>
  <c r="DB253" i="1"/>
  <c r="DB254" i="1"/>
  <c r="DB255" i="1"/>
  <c r="DB256" i="1"/>
  <c r="DB257" i="1"/>
  <c r="DB258" i="1"/>
  <c r="DB259" i="1"/>
  <c r="DB260" i="1"/>
  <c r="DB261" i="1"/>
  <c r="DB262" i="1"/>
  <c r="DB263" i="1"/>
  <c r="DB264" i="1"/>
  <c r="DB265" i="1"/>
  <c r="DB266" i="1"/>
  <c r="DB267" i="1"/>
  <c r="DB268" i="1"/>
  <c r="DB269" i="1"/>
  <c r="DB270" i="1"/>
  <c r="DB271" i="1"/>
  <c r="DB272" i="1"/>
  <c r="DB273" i="1"/>
  <c r="DB274" i="1"/>
  <c r="DB275" i="1"/>
  <c r="DB276" i="1"/>
  <c r="DB277" i="1"/>
  <c r="DB278" i="1"/>
  <c r="DB279" i="1"/>
  <c r="DB280" i="1"/>
  <c r="DB281" i="1"/>
  <c r="DB282" i="1"/>
  <c r="DB283" i="1"/>
  <c r="DB284" i="1"/>
  <c r="DB285" i="1"/>
  <c r="DB286" i="1"/>
  <c r="DB287" i="1"/>
  <c r="DB288" i="1"/>
  <c r="DB289" i="1"/>
  <c r="DB290" i="1"/>
  <c r="DB291" i="1"/>
  <c r="DB292" i="1"/>
  <c r="DB293" i="1"/>
  <c r="DB294" i="1"/>
  <c r="DB295" i="1"/>
  <c r="DB296" i="1"/>
  <c r="DB297" i="1"/>
  <c r="DB298" i="1"/>
  <c r="DB299" i="1"/>
  <c r="DB300" i="1"/>
  <c r="DB301" i="1"/>
  <c r="DB302" i="1"/>
  <c r="DB303" i="1"/>
  <c r="DB304" i="1"/>
  <c r="DB305" i="1"/>
  <c r="DB306" i="1"/>
  <c r="DB307" i="1"/>
  <c r="DB308" i="1"/>
  <c r="DB309" i="1"/>
  <c r="DB310" i="1"/>
  <c r="DB311" i="1"/>
  <c r="DB312" i="1"/>
  <c r="DB313" i="1"/>
  <c r="DB314" i="1"/>
  <c r="DB315" i="1"/>
  <c r="DB316" i="1"/>
  <c r="DB317" i="1"/>
  <c r="DB318" i="1"/>
  <c r="DB319" i="1"/>
  <c r="DB320" i="1"/>
  <c r="DB321" i="1"/>
  <c r="DB322" i="1"/>
  <c r="DB323" i="1"/>
  <c r="DB324" i="1"/>
  <c r="DB325" i="1"/>
  <c r="DB326" i="1"/>
  <c r="DB327" i="1"/>
  <c r="DB328" i="1"/>
  <c r="DB329" i="1"/>
  <c r="DB330" i="1"/>
  <c r="DB331" i="1"/>
  <c r="DB332" i="1"/>
  <c r="DB333" i="1"/>
  <c r="DB334" i="1"/>
  <c r="DB335" i="1"/>
  <c r="DB336" i="1"/>
  <c r="DB337" i="1"/>
  <c r="DB338" i="1"/>
  <c r="DB339" i="1"/>
  <c r="DB340" i="1"/>
  <c r="DB341" i="1"/>
  <c r="DB342" i="1"/>
  <c r="DB343" i="1"/>
  <c r="DB344" i="1"/>
  <c r="DB345" i="1"/>
  <c r="DB346" i="1"/>
  <c r="DB347" i="1"/>
  <c r="DB348" i="1"/>
  <c r="DB349" i="1"/>
  <c r="DB350" i="1"/>
  <c r="DB351" i="1"/>
  <c r="DB352" i="1"/>
  <c r="DB353" i="1"/>
  <c r="DB354" i="1"/>
  <c r="DB355" i="1"/>
  <c r="DB356" i="1"/>
  <c r="DB357" i="1"/>
  <c r="DB358" i="1"/>
  <c r="DB359" i="1"/>
  <c r="DB360" i="1"/>
  <c r="DB361" i="1"/>
  <c r="DB362" i="1"/>
  <c r="DB363" i="1"/>
  <c r="DB364" i="1"/>
  <c r="DB365" i="1"/>
  <c r="DB366" i="1"/>
  <c r="DB367" i="1"/>
  <c r="DB368" i="1"/>
  <c r="DB369" i="1"/>
  <c r="DB370" i="1"/>
  <c r="DB371" i="1"/>
  <c r="DB372" i="1"/>
  <c r="DB373" i="1"/>
  <c r="DB374" i="1"/>
  <c r="DB375" i="1"/>
  <c r="DB376" i="1"/>
  <c r="DB377" i="1"/>
  <c r="DB378" i="1"/>
  <c r="DB379" i="1"/>
  <c r="DB380" i="1"/>
  <c r="DB381" i="1"/>
  <c r="DB382" i="1"/>
  <c r="DB383" i="1"/>
  <c r="DB384" i="1"/>
  <c r="DB385" i="1"/>
  <c r="DB386" i="1"/>
  <c r="DB387" i="1"/>
  <c r="DB388" i="1"/>
  <c r="DB389" i="1"/>
  <c r="DB390" i="1"/>
  <c r="DB391" i="1"/>
  <c r="DB392" i="1"/>
  <c r="DB393" i="1"/>
  <c r="DB394" i="1"/>
  <c r="DB395" i="1"/>
  <c r="DB396" i="1"/>
  <c r="DB397" i="1"/>
  <c r="DB398" i="1"/>
  <c r="DB399" i="1"/>
  <c r="DB400" i="1"/>
  <c r="DB401" i="1"/>
  <c r="DB402" i="1"/>
  <c r="DB403" i="1"/>
  <c r="DB404" i="1"/>
  <c r="DB405" i="1"/>
  <c r="DB406" i="1"/>
  <c r="DB407" i="1"/>
  <c r="DB408" i="1"/>
  <c r="DB409" i="1"/>
  <c r="DB410" i="1"/>
  <c r="DB411" i="1"/>
  <c r="DB412" i="1"/>
  <c r="DB413" i="1"/>
  <c r="DB414" i="1"/>
  <c r="DB415" i="1"/>
  <c r="DB416" i="1"/>
  <c r="DB417" i="1"/>
  <c r="DB418" i="1"/>
  <c r="DB419" i="1"/>
  <c r="DB420" i="1"/>
  <c r="DB421" i="1"/>
  <c r="DB422" i="1"/>
  <c r="DB423" i="1"/>
  <c r="DB424" i="1"/>
  <c r="DB425" i="1"/>
  <c r="DB426" i="1"/>
  <c r="DB427" i="1"/>
  <c r="DB428" i="1"/>
  <c r="DB429" i="1"/>
  <c r="DB430" i="1"/>
  <c r="DB431" i="1"/>
  <c r="DB432" i="1"/>
  <c r="DB433" i="1"/>
  <c r="DB434" i="1"/>
  <c r="DB435" i="1"/>
  <c r="DB436" i="1"/>
  <c r="DB437" i="1"/>
  <c r="DB438" i="1"/>
  <c r="DB439" i="1"/>
  <c r="DB440" i="1"/>
  <c r="DB441" i="1"/>
  <c r="DB442" i="1"/>
  <c r="DB443" i="1"/>
  <c r="DB444" i="1"/>
  <c r="DB445" i="1"/>
  <c r="DB446" i="1"/>
  <c r="DB447" i="1"/>
  <c r="DB448" i="1"/>
  <c r="DB449" i="1"/>
  <c r="DB450" i="1"/>
  <c r="DB451" i="1"/>
  <c r="DB452" i="1"/>
  <c r="DB453" i="1"/>
  <c r="DB454" i="1"/>
  <c r="DB455" i="1"/>
  <c r="DB456" i="1"/>
  <c r="DB457" i="1"/>
  <c r="DB458" i="1"/>
  <c r="DB459" i="1"/>
  <c r="DB460" i="1"/>
  <c r="DB461" i="1"/>
  <c r="DB462" i="1"/>
  <c r="DB463" i="1"/>
  <c r="DB464" i="1"/>
  <c r="DB465" i="1"/>
  <c r="DB466" i="1"/>
  <c r="DB467" i="1"/>
  <c r="DB468" i="1"/>
  <c r="DB469" i="1"/>
  <c r="DB470" i="1"/>
  <c r="DB471" i="1"/>
  <c r="DB472" i="1"/>
  <c r="DB473" i="1"/>
  <c r="DB474" i="1"/>
  <c r="DB475" i="1"/>
  <c r="DB476" i="1"/>
  <c r="DB477" i="1"/>
  <c r="DB478" i="1"/>
  <c r="DB479" i="1"/>
  <c r="DB480" i="1"/>
  <c r="DB481" i="1"/>
  <c r="DB482" i="1"/>
  <c r="DB483" i="1"/>
  <c r="DB484" i="1"/>
  <c r="DB485" i="1"/>
  <c r="DB486" i="1"/>
  <c r="DB487" i="1"/>
  <c r="DB488" i="1"/>
  <c r="DB489" i="1"/>
  <c r="DB490" i="1"/>
  <c r="DB491" i="1"/>
  <c r="DB492" i="1"/>
  <c r="DB493" i="1"/>
  <c r="DB494" i="1"/>
  <c r="DB495" i="1"/>
  <c r="DB496" i="1"/>
  <c r="DB497" i="1"/>
  <c r="DB498" i="1"/>
  <c r="DB499" i="1"/>
  <c r="DB500" i="1"/>
  <c r="DB501" i="1"/>
  <c r="DB502" i="1"/>
  <c r="DB503" i="1"/>
  <c r="DB504" i="1"/>
  <c r="DB505" i="1"/>
  <c r="DB506" i="1"/>
  <c r="DB507" i="1"/>
  <c r="DB508" i="1"/>
  <c r="DB509" i="1"/>
  <c r="DB510" i="1"/>
  <c r="DB511" i="1"/>
  <c r="DB512" i="1"/>
  <c r="DB513" i="1"/>
  <c r="DB514" i="1"/>
  <c r="DB515" i="1"/>
  <c r="DB516" i="1"/>
  <c r="DB517" i="1"/>
  <c r="DB518" i="1"/>
  <c r="DB519" i="1"/>
  <c r="DB520" i="1"/>
  <c r="DB521" i="1"/>
  <c r="DB522" i="1"/>
  <c r="DB523" i="1"/>
  <c r="DB524" i="1"/>
  <c r="DB525" i="1"/>
  <c r="DB526" i="1"/>
  <c r="DB527" i="1"/>
  <c r="DB528" i="1"/>
  <c r="DB529" i="1"/>
  <c r="DB530" i="1"/>
  <c r="DB531" i="1"/>
  <c r="DB532" i="1"/>
  <c r="DB533" i="1"/>
  <c r="DB534" i="1"/>
  <c r="DB535" i="1"/>
  <c r="DB536" i="1"/>
  <c r="DB537" i="1"/>
  <c r="DB538" i="1"/>
  <c r="DB539" i="1"/>
  <c r="DB540" i="1"/>
  <c r="DB541" i="1"/>
  <c r="DB542" i="1"/>
  <c r="DB543" i="1"/>
  <c r="DB544" i="1"/>
  <c r="DB545" i="1"/>
  <c r="DB546" i="1"/>
  <c r="DB547" i="1"/>
  <c r="DB8" i="1"/>
  <c r="CX9" i="1"/>
  <c r="CX10" i="1"/>
  <c r="CX11" i="1"/>
  <c r="CX12" i="1"/>
  <c r="CX13" i="1"/>
  <c r="CX14" i="1"/>
  <c r="CX15" i="1"/>
  <c r="CX16" i="1"/>
  <c r="CX17" i="1"/>
  <c r="CX18" i="1"/>
  <c r="CX19" i="1"/>
  <c r="CX20" i="1"/>
  <c r="CX21" i="1"/>
  <c r="CX22" i="1"/>
  <c r="CX23" i="1"/>
  <c r="CX24" i="1"/>
  <c r="CX25" i="1"/>
  <c r="CX26" i="1"/>
  <c r="CX27" i="1"/>
  <c r="CX28" i="1"/>
  <c r="CX29" i="1"/>
  <c r="CX30" i="1"/>
  <c r="CX31" i="1"/>
  <c r="CX32" i="1"/>
  <c r="CX33" i="1"/>
  <c r="CX34" i="1"/>
  <c r="CX35" i="1"/>
  <c r="CX36" i="1"/>
  <c r="CX37" i="1"/>
  <c r="CX38" i="1"/>
  <c r="CX39" i="1"/>
  <c r="CX40" i="1"/>
  <c r="CX41" i="1"/>
  <c r="CX42" i="1"/>
  <c r="CX43" i="1"/>
  <c r="CX44" i="1"/>
  <c r="CX45" i="1"/>
  <c r="CX46" i="1"/>
  <c r="CX47" i="1"/>
  <c r="CX48" i="1"/>
  <c r="CX49" i="1"/>
  <c r="CX50" i="1"/>
  <c r="CX51" i="1"/>
  <c r="CX52" i="1"/>
  <c r="CX53" i="1"/>
  <c r="CX54" i="1"/>
  <c r="CX55" i="1"/>
  <c r="CX56" i="1"/>
  <c r="CX57" i="1"/>
  <c r="CX58" i="1"/>
  <c r="CX59" i="1"/>
  <c r="CX60" i="1"/>
  <c r="CX61" i="1"/>
  <c r="CX62" i="1"/>
  <c r="CX63" i="1"/>
  <c r="CX64" i="1"/>
  <c r="CX65" i="1"/>
  <c r="CX66" i="1"/>
  <c r="CX67" i="1"/>
  <c r="CX68" i="1"/>
  <c r="CX69" i="1"/>
  <c r="CX70" i="1"/>
  <c r="CX71" i="1"/>
  <c r="CX72" i="1"/>
  <c r="CX73" i="1"/>
  <c r="CX74" i="1"/>
  <c r="CX75" i="1"/>
  <c r="CX76" i="1"/>
  <c r="CX77" i="1"/>
  <c r="CX78" i="1"/>
  <c r="CX79" i="1"/>
  <c r="CX80" i="1"/>
  <c r="CX81" i="1"/>
  <c r="CX82" i="1"/>
  <c r="CX83" i="1"/>
  <c r="CX84" i="1"/>
  <c r="CX85" i="1"/>
  <c r="CX86" i="1"/>
  <c r="CX87" i="1"/>
  <c r="CX88" i="1"/>
  <c r="CX89" i="1"/>
  <c r="CX90" i="1"/>
  <c r="CX91" i="1"/>
  <c r="CX92" i="1"/>
  <c r="CX93" i="1"/>
  <c r="CX94" i="1"/>
  <c r="CX95" i="1"/>
  <c r="CX96" i="1"/>
  <c r="CX97" i="1"/>
  <c r="CX98" i="1"/>
  <c r="CX99" i="1"/>
  <c r="CX100" i="1"/>
  <c r="CX101" i="1"/>
  <c r="CX102" i="1"/>
  <c r="CX103" i="1"/>
  <c r="CX104" i="1"/>
  <c r="CX105" i="1"/>
  <c r="CX106" i="1"/>
  <c r="CX107" i="1"/>
  <c r="CX108" i="1"/>
  <c r="CX109" i="1"/>
  <c r="CX110" i="1"/>
  <c r="CX111" i="1"/>
  <c r="CX112" i="1"/>
  <c r="CX113" i="1"/>
  <c r="CX114" i="1"/>
  <c r="CX115" i="1"/>
  <c r="CX116" i="1"/>
  <c r="CX117" i="1"/>
  <c r="CX118" i="1"/>
  <c r="CX119" i="1"/>
  <c r="CX120" i="1"/>
  <c r="CX121" i="1"/>
  <c r="CX122" i="1"/>
  <c r="CX123" i="1"/>
  <c r="CX124" i="1"/>
  <c r="CX125" i="1"/>
  <c r="CX126" i="1"/>
  <c r="CX127" i="1"/>
  <c r="CX128" i="1"/>
  <c r="CX129" i="1"/>
  <c r="CX130" i="1"/>
  <c r="CX131" i="1"/>
  <c r="CX132" i="1"/>
  <c r="CX133" i="1"/>
  <c r="CX134" i="1"/>
  <c r="CX135" i="1"/>
  <c r="CX136" i="1"/>
  <c r="CX137" i="1"/>
  <c r="CX138" i="1"/>
  <c r="CX139" i="1"/>
  <c r="CX140" i="1"/>
  <c r="CX141" i="1"/>
  <c r="CX142" i="1"/>
  <c r="CX143" i="1"/>
  <c r="CX144" i="1"/>
  <c r="CX145" i="1"/>
  <c r="CX146" i="1"/>
  <c r="CX147" i="1"/>
  <c r="CX148" i="1"/>
  <c r="CX149" i="1"/>
  <c r="CX150" i="1"/>
  <c r="CX151" i="1"/>
  <c r="CX152" i="1"/>
  <c r="CX153" i="1"/>
  <c r="CX154" i="1"/>
  <c r="CX155" i="1"/>
  <c r="CX156" i="1"/>
  <c r="CX157" i="1"/>
  <c r="CX158" i="1"/>
  <c r="CX159" i="1"/>
  <c r="CX160" i="1"/>
  <c r="CX161" i="1"/>
  <c r="CX162" i="1"/>
  <c r="CX163" i="1"/>
  <c r="CX164" i="1"/>
  <c r="CX165" i="1"/>
  <c r="CX166" i="1"/>
  <c r="CX167" i="1"/>
  <c r="CX168" i="1"/>
  <c r="CX169" i="1"/>
  <c r="CX170" i="1"/>
  <c r="CX171" i="1"/>
  <c r="CX172" i="1"/>
  <c r="CX173" i="1"/>
  <c r="CX174" i="1"/>
  <c r="CX175" i="1"/>
  <c r="CX176" i="1"/>
  <c r="CX177" i="1"/>
  <c r="CX178" i="1"/>
  <c r="CX179" i="1"/>
  <c r="CX180" i="1"/>
  <c r="CX181" i="1"/>
  <c r="CX182" i="1"/>
  <c r="CX183" i="1"/>
  <c r="CX184" i="1"/>
  <c r="CX185" i="1"/>
  <c r="CX186" i="1"/>
  <c r="CX187" i="1"/>
  <c r="CX188" i="1"/>
  <c r="CX189" i="1"/>
  <c r="CX190" i="1"/>
  <c r="CX191" i="1"/>
  <c r="CX192" i="1"/>
  <c r="CX193" i="1"/>
  <c r="CX194" i="1"/>
  <c r="CX195" i="1"/>
  <c r="CX196" i="1"/>
  <c r="CX197" i="1"/>
  <c r="CX198" i="1"/>
  <c r="CX199" i="1"/>
  <c r="CX200" i="1"/>
  <c r="CX201" i="1"/>
  <c r="CX202" i="1"/>
  <c r="CX203" i="1"/>
  <c r="CX204" i="1"/>
  <c r="CX205" i="1"/>
  <c r="CX206" i="1"/>
  <c r="CX207" i="1"/>
  <c r="CX208" i="1"/>
  <c r="CX209" i="1"/>
  <c r="CX210" i="1"/>
  <c r="CX211" i="1"/>
  <c r="CX212" i="1"/>
  <c r="CX213" i="1"/>
  <c r="CX214" i="1"/>
  <c r="CX215" i="1"/>
  <c r="CX216" i="1"/>
  <c r="CX217" i="1"/>
  <c r="CX218" i="1"/>
  <c r="CX219" i="1"/>
  <c r="CX220" i="1"/>
  <c r="CX221" i="1"/>
  <c r="CX222" i="1"/>
  <c r="CX223" i="1"/>
  <c r="CX224" i="1"/>
  <c r="CX225" i="1"/>
  <c r="CX226" i="1"/>
  <c r="CX227" i="1"/>
  <c r="CX228" i="1"/>
  <c r="CX229" i="1"/>
  <c r="CX230" i="1"/>
  <c r="CX231" i="1"/>
  <c r="CX232" i="1"/>
  <c r="CX233" i="1"/>
  <c r="CX234" i="1"/>
  <c r="CX235" i="1"/>
  <c r="CX236" i="1"/>
  <c r="CX237" i="1"/>
  <c r="CX238" i="1"/>
  <c r="CX239" i="1"/>
  <c r="CX240" i="1"/>
  <c r="CX241" i="1"/>
  <c r="CX242" i="1"/>
  <c r="CX243" i="1"/>
  <c r="CX244" i="1"/>
  <c r="CX245" i="1"/>
  <c r="CX246" i="1"/>
  <c r="CX247" i="1"/>
  <c r="CX248" i="1"/>
  <c r="CX249" i="1"/>
  <c r="CX250" i="1"/>
  <c r="CX251" i="1"/>
  <c r="CX252" i="1"/>
  <c r="CX253" i="1"/>
  <c r="CX254" i="1"/>
  <c r="CX255" i="1"/>
  <c r="CX256" i="1"/>
  <c r="CX257" i="1"/>
  <c r="CX258" i="1"/>
  <c r="CX259" i="1"/>
  <c r="CX260" i="1"/>
  <c r="CX261" i="1"/>
  <c r="CX262" i="1"/>
  <c r="CX263" i="1"/>
  <c r="CX264" i="1"/>
  <c r="CX265" i="1"/>
  <c r="CX266" i="1"/>
  <c r="CX267" i="1"/>
  <c r="CX268" i="1"/>
  <c r="CX269" i="1"/>
  <c r="CX270" i="1"/>
  <c r="CX271" i="1"/>
  <c r="CX272" i="1"/>
  <c r="CX273" i="1"/>
  <c r="CX274" i="1"/>
  <c r="CX275" i="1"/>
  <c r="CX276" i="1"/>
  <c r="CX277" i="1"/>
  <c r="CX278" i="1"/>
  <c r="CX279" i="1"/>
  <c r="CX280" i="1"/>
  <c r="CX281" i="1"/>
  <c r="CX282" i="1"/>
  <c r="CX283" i="1"/>
  <c r="CX284" i="1"/>
  <c r="CX285" i="1"/>
  <c r="CX286" i="1"/>
  <c r="CX287" i="1"/>
  <c r="CX288" i="1"/>
  <c r="CX289" i="1"/>
  <c r="CX290" i="1"/>
  <c r="CX291" i="1"/>
  <c r="CX292" i="1"/>
  <c r="CX293" i="1"/>
  <c r="CX294" i="1"/>
  <c r="CX295" i="1"/>
  <c r="CX296" i="1"/>
  <c r="CX297" i="1"/>
  <c r="CX298" i="1"/>
  <c r="CX299" i="1"/>
  <c r="CX300" i="1"/>
  <c r="CX301" i="1"/>
  <c r="CX302" i="1"/>
  <c r="CX303" i="1"/>
  <c r="CX304" i="1"/>
  <c r="CX305" i="1"/>
  <c r="CX306" i="1"/>
  <c r="CX307" i="1"/>
  <c r="CX308" i="1"/>
  <c r="CX309" i="1"/>
  <c r="CX310" i="1"/>
  <c r="CX311" i="1"/>
  <c r="CX312" i="1"/>
  <c r="CX313" i="1"/>
  <c r="CX314" i="1"/>
  <c r="CX315" i="1"/>
  <c r="CX316" i="1"/>
  <c r="CX317" i="1"/>
  <c r="CX318" i="1"/>
  <c r="CX319" i="1"/>
  <c r="CX320" i="1"/>
  <c r="CX321" i="1"/>
  <c r="CX322" i="1"/>
  <c r="CX323" i="1"/>
  <c r="CX324" i="1"/>
  <c r="CX325" i="1"/>
  <c r="CX326" i="1"/>
  <c r="CX327" i="1"/>
  <c r="CX328" i="1"/>
  <c r="CX329" i="1"/>
  <c r="CX330" i="1"/>
  <c r="CX331" i="1"/>
  <c r="CX332" i="1"/>
  <c r="CX333" i="1"/>
  <c r="CX334" i="1"/>
  <c r="CX335" i="1"/>
  <c r="CX336" i="1"/>
  <c r="CX337" i="1"/>
  <c r="CX338" i="1"/>
  <c r="CX339" i="1"/>
  <c r="CX340" i="1"/>
  <c r="CX341" i="1"/>
  <c r="CX342" i="1"/>
  <c r="CX343" i="1"/>
  <c r="CX344" i="1"/>
  <c r="CX345" i="1"/>
  <c r="CX346" i="1"/>
  <c r="CX347" i="1"/>
  <c r="CX348" i="1"/>
  <c r="CX349" i="1"/>
  <c r="CX350" i="1"/>
  <c r="CX351" i="1"/>
  <c r="CX352" i="1"/>
  <c r="CX353" i="1"/>
  <c r="CX354" i="1"/>
  <c r="CX355" i="1"/>
  <c r="CX356" i="1"/>
  <c r="CX357" i="1"/>
  <c r="CX358" i="1"/>
  <c r="CX359" i="1"/>
  <c r="CX360" i="1"/>
  <c r="CX361" i="1"/>
  <c r="CX362" i="1"/>
  <c r="CX363" i="1"/>
  <c r="CX364" i="1"/>
  <c r="CX365" i="1"/>
  <c r="CX366" i="1"/>
  <c r="CX367" i="1"/>
  <c r="CX368" i="1"/>
  <c r="CX369" i="1"/>
  <c r="CX370" i="1"/>
  <c r="CX371" i="1"/>
  <c r="CX372" i="1"/>
  <c r="CX373" i="1"/>
  <c r="CX374" i="1"/>
  <c r="CX375" i="1"/>
  <c r="CX376" i="1"/>
  <c r="CX377" i="1"/>
  <c r="CX378" i="1"/>
  <c r="CX379" i="1"/>
  <c r="CX380" i="1"/>
  <c r="CX381" i="1"/>
  <c r="CX382" i="1"/>
  <c r="CX383" i="1"/>
  <c r="CX384" i="1"/>
  <c r="CX385" i="1"/>
  <c r="CX386" i="1"/>
  <c r="CX387" i="1"/>
  <c r="CX388" i="1"/>
  <c r="CX389" i="1"/>
  <c r="CX390" i="1"/>
  <c r="CX391" i="1"/>
  <c r="CX392" i="1"/>
  <c r="CX393" i="1"/>
  <c r="CX394" i="1"/>
  <c r="CX395" i="1"/>
  <c r="CX396" i="1"/>
  <c r="CX397" i="1"/>
  <c r="CX398" i="1"/>
  <c r="CX399" i="1"/>
  <c r="CX400" i="1"/>
  <c r="CX401" i="1"/>
  <c r="CX402" i="1"/>
  <c r="CX403" i="1"/>
  <c r="CX404" i="1"/>
  <c r="CX405" i="1"/>
  <c r="CX406" i="1"/>
  <c r="CX407" i="1"/>
  <c r="CX408" i="1"/>
  <c r="CX409" i="1"/>
  <c r="CX410" i="1"/>
  <c r="CX411" i="1"/>
  <c r="CX412" i="1"/>
  <c r="CX413" i="1"/>
  <c r="CX414" i="1"/>
  <c r="CX415" i="1"/>
  <c r="CX416" i="1"/>
  <c r="CX417" i="1"/>
  <c r="CX418" i="1"/>
  <c r="CX419" i="1"/>
  <c r="CX420" i="1"/>
  <c r="CX421" i="1"/>
  <c r="CX422" i="1"/>
  <c r="CX423" i="1"/>
  <c r="CX424" i="1"/>
  <c r="CX425" i="1"/>
  <c r="CX426" i="1"/>
  <c r="CX427" i="1"/>
  <c r="CX428" i="1"/>
  <c r="CX429" i="1"/>
  <c r="CX430" i="1"/>
  <c r="CX431" i="1"/>
  <c r="CX432" i="1"/>
  <c r="CX433" i="1"/>
  <c r="CX434" i="1"/>
  <c r="CX435" i="1"/>
  <c r="CX436" i="1"/>
  <c r="CX437" i="1"/>
  <c r="CX438" i="1"/>
  <c r="CX439" i="1"/>
  <c r="CX440" i="1"/>
  <c r="CX441" i="1"/>
  <c r="CX442" i="1"/>
  <c r="CX443" i="1"/>
  <c r="CX444" i="1"/>
  <c r="CX445" i="1"/>
  <c r="CX446" i="1"/>
  <c r="CX447" i="1"/>
  <c r="CX448" i="1"/>
  <c r="CX449" i="1"/>
  <c r="CX450" i="1"/>
  <c r="CX451" i="1"/>
  <c r="CX452" i="1"/>
  <c r="CX453" i="1"/>
  <c r="CX454" i="1"/>
  <c r="CX455" i="1"/>
  <c r="CX456" i="1"/>
  <c r="CX457" i="1"/>
  <c r="CX458" i="1"/>
  <c r="CX459" i="1"/>
  <c r="CX460" i="1"/>
  <c r="CX461" i="1"/>
  <c r="CX462" i="1"/>
  <c r="CX463" i="1"/>
  <c r="CX464" i="1"/>
  <c r="CX465" i="1"/>
  <c r="CX466" i="1"/>
  <c r="CX467" i="1"/>
  <c r="CX468" i="1"/>
  <c r="CX469" i="1"/>
  <c r="CX470" i="1"/>
  <c r="CX471" i="1"/>
  <c r="CX472" i="1"/>
  <c r="CX473" i="1"/>
  <c r="CX474" i="1"/>
  <c r="CX475" i="1"/>
  <c r="CX476" i="1"/>
  <c r="CX477" i="1"/>
  <c r="CX478" i="1"/>
  <c r="CX479" i="1"/>
  <c r="CX480" i="1"/>
  <c r="CX481" i="1"/>
  <c r="CX482" i="1"/>
  <c r="CX483" i="1"/>
  <c r="CX484" i="1"/>
  <c r="CX485" i="1"/>
  <c r="CX486" i="1"/>
  <c r="CX487" i="1"/>
  <c r="CX488" i="1"/>
  <c r="CX489" i="1"/>
  <c r="CX490" i="1"/>
  <c r="CX491" i="1"/>
  <c r="CX492" i="1"/>
  <c r="CX493" i="1"/>
  <c r="CX494" i="1"/>
  <c r="CX495" i="1"/>
  <c r="CX496" i="1"/>
  <c r="CX497" i="1"/>
  <c r="CX498" i="1"/>
  <c r="CX499" i="1"/>
  <c r="CX500" i="1"/>
  <c r="CX501" i="1"/>
  <c r="CX502" i="1"/>
  <c r="CX503" i="1"/>
  <c r="CX504" i="1"/>
  <c r="CX505" i="1"/>
  <c r="CX506" i="1"/>
  <c r="CX507" i="1"/>
  <c r="CX508" i="1"/>
  <c r="CX509" i="1"/>
  <c r="CX510" i="1"/>
  <c r="CX511" i="1"/>
  <c r="CX512" i="1"/>
  <c r="CX513" i="1"/>
  <c r="CX514" i="1"/>
  <c r="CX515" i="1"/>
  <c r="CX516" i="1"/>
  <c r="CX517" i="1"/>
  <c r="CX518" i="1"/>
  <c r="CX519" i="1"/>
  <c r="CX520" i="1"/>
  <c r="CX521" i="1"/>
  <c r="CX522" i="1"/>
  <c r="CX523" i="1"/>
  <c r="CX524" i="1"/>
  <c r="CX525" i="1"/>
  <c r="CX526" i="1"/>
  <c r="CX527" i="1"/>
  <c r="CX528" i="1"/>
  <c r="CX529" i="1"/>
  <c r="CX530" i="1"/>
  <c r="CX531" i="1"/>
  <c r="CX532" i="1"/>
  <c r="CX533" i="1"/>
  <c r="CX534" i="1"/>
  <c r="CX535" i="1"/>
  <c r="CX536" i="1"/>
  <c r="CX537" i="1"/>
  <c r="CX538" i="1"/>
  <c r="CX539" i="1"/>
  <c r="CX540" i="1"/>
  <c r="CX541" i="1"/>
  <c r="CX542" i="1"/>
  <c r="CX543" i="1"/>
  <c r="CX544" i="1"/>
  <c r="CX545" i="1"/>
  <c r="CX546" i="1"/>
  <c r="CX547" i="1"/>
  <c r="CX8" i="1"/>
  <c r="CT9" i="1"/>
  <c r="CT10" i="1"/>
  <c r="CT11"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3" i="1"/>
  <c r="CT64" i="1"/>
  <c r="CT65" i="1"/>
  <c r="CT66" i="1"/>
  <c r="CT67" i="1"/>
  <c r="CT68" i="1"/>
  <c r="CT69" i="1"/>
  <c r="CT70" i="1"/>
  <c r="CT71" i="1"/>
  <c r="CT72" i="1"/>
  <c r="CT73" i="1"/>
  <c r="CT74" i="1"/>
  <c r="CT75" i="1"/>
  <c r="CT76" i="1"/>
  <c r="CT77" i="1"/>
  <c r="CT78" i="1"/>
  <c r="CT79" i="1"/>
  <c r="CT80" i="1"/>
  <c r="CT81" i="1"/>
  <c r="CT82" i="1"/>
  <c r="CT83" i="1"/>
  <c r="CT84" i="1"/>
  <c r="CT85" i="1"/>
  <c r="CT86" i="1"/>
  <c r="CT87" i="1"/>
  <c r="CT88" i="1"/>
  <c r="CT89" i="1"/>
  <c r="CT90" i="1"/>
  <c r="CT91" i="1"/>
  <c r="CT92" i="1"/>
  <c r="CT93" i="1"/>
  <c r="CT94" i="1"/>
  <c r="CT95" i="1"/>
  <c r="CT96" i="1"/>
  <c r="CT97" i="1"/>
  <c r="CT98" i="1"/>
  <c r="CT99" i="1"/>
  <c r="CT100" i="1"/>
  <c r="CT101" i="1"/>
  <c r="CT102" i="1"/>
  <c r="CT103" i="1"/>
  <c r="CT104" i="1"/>
  <c r="CT105" i="1"/>
  <c r="CT106" i="1"/>
  <c r="CT107" i="1"/>
  <c r="CT108" i="1"/>
  <c r="CT109" i="1"/>
  <c r="CT110" i="1"/>
  <c r="CT111" i="1"/>
  <c r="CT112" i="1"/>
  <c r="CT113" i="1"/>
  <c r="CT114" i="1"/>
  <c r="CT115" i="1"/>
  <c r="CT116" i="1"/>
  <c r="CT117" i="1"/>
  <c r="CT118" i="1"/>
  <c r="CT119" i="1"/>
  <c r="CT120" i="1"/>
  <c r="CT121" i="1"/>
  <c r="CT122" i="1"/>
  <c r="CT123" i="1"/>
  <c r="CT124" i="1"/>
  <c r="CT125" i="1"/>
  <c r="CT126" i="1"/>
  <c r="CT127" i="1"/>
  <c r="CT128" i="1"/>
  <c r="CT129" i="1"/>
  <c r="CT130" i="1"/>
  <c r="CT131" i="1"/>
  <c r="CT132" i="1"/>
  <c r="CT133" i="1"/>
  <c r="CT134" i="1"/>
  <c r="CT135" i="1"/>
  <c r="CT136" i="1"/>
  <c r="CT137" i="1"/>
  <c r="CT138" i="1"/>
  <c r="CT139" i="1"/>
  <c r="CT140" i="1"/>
  <c r="CT141" i="1"/>
  <c r="CT142" i="1"/>
  <c r="CT143" i="1"/>
  <c r="CT144" i="1"/>
  <c r="CT145" i="1"/>
  <c r="CT146" i="1"/>
  <c r="CT147" i="1"/>
  <c r="CT148" i="1"/>
  <c r="CT149" i="1"/>
  <c r="CT150" i="1"/>
  <c r="CT151" i="1"/>
  <c r="CT152" i="1"/>
  <c r="CT153" i="1"/>
  <c r="CT154" i="1"/>
  <c r="CT155" i="1"/>
  <c r="CT156" i="1"/>
  <c r="CT157" i="1"/>
  <c r="CT158" i="1"/>
  <c r="CT159" i="1"/>
  <c r="CT160" i="1"/>
  <c r="CT161" i="1"/>
  <c r="CT162" i="1"/>
  <c r="CT163" i="1"/>
  <c r="CT164" i="1"/>
  <c r="CT165" i="1"/>
  <c r="CT166" i="1"/>
  <c r="CT167" i="1"/>
  <c r="CT168" i="1"/>
  <c r="CT169" i="1"/>
  <c r="CT170" i="1"/>
  <c r="CT171" i="1"/>
  <c r="CT172" i="1"/>
  <c r="CT173" i="1"/>
  <c r="CT174" i="1"/>
  <c r="CT175" i="1"/>
  <c r="CT176" i="1"/>
  <c r="CT177" i="1"/>
  <c r="CT178" i="1"/>
  <c r="CT179" i="1"/>
  <c r="CT180" i="1"/>
  <c r="CT181" i="1"/>
  <c r="CT182" i="1"/>
  <c r="CT183" i="1"/>
  <c r="CT184" i="1"/>
  <c r="CT185" i="1"/>
  <c r="CT186" i="1"/>
  <c r="CT187" i="1"/>
  <c r="CT188" i="1"/>
  <c r="CT189" i="1"/>
  <c r="CT190" i="1"/>
  <c r="CT191" i="1"/>
  <c r="CT192" i="1"/>
  <c r="CT193" i="1"/>
  <c r="CT194" i="1"/>
  <c r="CT195" i="1"/>
  <c r="CT196" i="1"/>
  <c r="CT197" i="1"/>
  <c r="CT198" i="1"/>
  <c r="CT199" i="1"/>
  <c r="CT200" i="1"/>
  <c r="CT201" i="1"/>
  <c r="CT202" i="1"/>
  <c r="CT203" i="1"/>
  <c r="CT204" i="1"/>
  <c r="CT205" i="1"/>
  <c r="CT206" i="1"/>
  <c r="CT207" i="1"/>
  <c r="CT208" i="1"/>
  <c r="CT209" i="1"/>
  <c r="CT210" i="1"/>
  <c r="CT211" i="1"/>
  <c r="CT212" i="1"/>
  <c r="CT213" i="1"/>
  <c r="CT214" i="1"/>
  <c r="CT215" i="1"/>
  <c r="CT216" i="1"/>
  <c r="CT217" i="1"/>
  <c r="CT218" i="1"/>
  <c r="CT219" i="1"/>
  <c r="CT220" i="1"/>
  <c r="CT221" i="1"/>
  <c r="CT222" i="1"/>
  <c r="CT223" i="1"/>
  <c r="CT224" i="1"/>
  <c r="CT225" i="1"/>
  <c r="CT226" i="1"/>
  <c r="CT227" i="1"/>
  <c r="CT228" i="1"/>
  <c r="CT229" i="1"/>
  <c r="CT230" i="1"/>
  <c r="CT231" i="1"/>
  <c r="CT232" i="1"/>
  <c r="CT233" i="1"/>
  <c r="CT234" i="1"/>
  <c r="CT235" i="1"/>
  <c r="CT236" i="1"/>
  <c r="CT237" i="1"/>
  <c r="CT238" i="1"/>
  <c r="CT239" i="1"/>
  <c r="CT240" i="1"/>
  <c r="CT241" i="1"/>
  <c r="CT242" i="1"/>
  <c r="CT243" i="1"/>
  <c r="CT244" i="1"/>
  <c r="CT245" i="1"/>
  <c r="CT246" i="1"/>
  <c r="CT247" i="1"/>
  <c r="CT248" i="1"/>
  <c r="CT249" i="1"/>
  <c r="CT250" i="1"/>
  <c r="CT251" i="1"/>
  <c r="CT252" i="1"/>
  <c r="CT253" i="1"/>
  <c r="CT254" i="1"/>
  <c r="CT255" i="1"/>
  <c r="CT256" i="1"/>
  <c r="CT257" i="1"/>
  <c r="CT258" i="1"/>
  <c r="CT259" i="1"/>
  <c r="CT260" i="1"/>
  <c r="CT261" i="1"/>
  <c r="CT262" i="1"/>
  <c r="CT263" i="1"/>
  <c r="CT264" i="1"/>
  <c r="CT265" i="1"/>
  <c r="CT266" i="1"/>
  <c r="CT267" i="1"/>
  <c r="CT268" i="1"/>
  <c r="CT269" i="1"/>
  <c r="CT270" i="1"/>
  <c r="CT271" i="1"/>
  <c r="CT272" i="1"/>
  <c r="CT273" i="1"/>
  <c r="CT274" i="1"/>
  <c r="CT275" i="1"/>
  <c r="CT276" i="1"/>
  <c r="CT277" i="1"/>
  <c r="CT278" i="1"/>
  <c r="CT279" i="1"/>
  <c r="CT280" i="1"/>
  <c r="CT281" i="1"/>
  <c r="CT282" i="1"/>
  <c r="CT283" i="1"/>
  <c r="CT284" i="1"/>
  <c r="CT285" i="1"/>
  <c r="CT286" i="1"/>
  <c r="CT287" i="1"/>
  <c r="CT288" i="1"/>
  <c r="CT289" i="1"/>
  <c r="CT290" i="1"/>
  <c r="CT291" i="1"/>
  <c r="CT292" i="1"/>
  <c r="CT293" i="1"/>
  <c r="CT294" i="1"/>
  <c r="CT295" i="1"/>
  <c r="CT296" i="1"/>
  <c r="CT297" i="1"/>
  <c r="CT298" i="1"/>
  <c r="CT299" i="1"/>
  <c r="CT300" i="1"/>
  <c r="CT301" i="1"/>
  <c r="CT302" i="1"/>
  <c r="CT303" i="1"/>
  <c r="CT304" i="1"/>
  <c r="CT305" i="1"/>
  <c r="CT306" i="1"/>
  <c r="CT307" i="1"/>
  <c r="CT308" i="1"/>
  <c r="CT309" i="1"/>
  <c r="CT310" i="1"/>
  <c r="CT311" i="1"/>
  <c r="CT312" i="1"/>
  <c r="CT313" i="1"/>
  <c r="CT314" i="1"/>
  <c r="CT315" i="1"/>
  <c r="CT316" i="1"/>
  <c r="CT317" i="1"/>
  <c r="CT318" i="1"/>
  <c r="CT319" i="1"/>
  <c r="CT320" i="1"/>
  <c r="CT321" i="1"/>
  <c r="CT322" i="1"/>
  <c r="CT323" i="1"/>
  <c r="CT324" i="1"/>
  <c r="CT325" i="1"/>
  <c r="CT326" i="1"/>
  <c r="CT327" i="1"/>
  <c r="CT328" i="1"/>
  <c r="CT329" i="1"/>
  <c r="CT330" i="1"/>
  <c r="CT331" i="1"/>
  <c r="CT332" i="1"/>
  <c r="CT333" i="1"/>
  <c r="CT334" i="1"/>
  <c r="CT335" i="1"/>
  <c r="CT336" i="1"/>
  <c r="CT337" i="1"/>
  <c r="CT338" i="1"/>
  <c r="CT339" i="1"/>
  <c r="CT340" i="1"/>
  <c r="CT341" i="1"/>
  <c r="CT342" i="1"/>
  <c r="CT343" i="1"/>
  <c r="CT344" i="1"/>
  <c r="CT345" i="1"/>
  <c r="CT346" i="1"/>
  <c r="CT347" i="1"/>
  <c r="CT348" i="1"/>
  <c r="CT349" i="1"/>
  <c r="CT350" i="1"/>
  <c r="CT351" i="1"/>
  <c r="CT352" i="1"/>
  <c r="CT353" i="1"/>
  <c r="CT354" i="1"/>
  <c r="CT355" i="1"/>
  <c r="CT356" i="1"/>
  <c r="CT357" i="1"/>
  <c r="CT358" i="1"/>
  <c r="CT359" i="1"/>
  <c r="CT360" i="1"/>
  <c r="CT361" i="1"/>
  <c r="CT362" i="1"/>
  <c r="CT363" i="1"/>
  <c r="CT364" i="1"/>
  <c r="CT365" i="1"/>
  <c r="CT366" i="1"/>
  <c r="CT367" i="1"/>
  <c r="CT368" i="1"/>
  <c r="CT369" i="1"/>
  <c r="CT370" i="1"/>
  <c r="CT371" i="1"/>
  <c r="CT372" i="1"/>
  <c r="CT373" i="1"/>
  <c r="CT374" i="1"/>
  <c r="CT375" i="1"/>
  <c r="CT376" i="1"/>
  <c r="CT377" i="1"/>
  <c r="CT378" i="1"/>
  <c r="CT379" i="1"/>
  <c r="CT380" i="1"/>
  <c r="CT381" i="1"/>
  <c r="CT382" i="1"/>
  <c r="CT383" i="1"/>
  <c r="CT384" i="1"/>
  <c r="CT385" i="1"/>
  <c r="CT386" i="1"/>
  <c r="CT387" i="1"/>
  <c r="CT388" i="1"/>
  <c r="CT389" i="1"/>
  <c r="CT390" i="1"/>
  <c r="CT391" i="1"/>
  <c r="CT392" i="1"/>
  <c r="CT393" i="1"/>
  <c r="CT394" i="1"/>
  <c r="CT395" i="1"/>
  <c r="CT396" i="1"/>
  <c r="CT397" i="1"/>
  <c r="CT398" i="1"/>
  <c r="CT399" i="1"/>
  <c r="CT400" i="1"/>
  <c r="CT401" i="1"/>
  <c r="CT402" i="1"/>
  <c r="CT403" i="1"/>
  <c r="CT404" i="1"/>
  <c r="CT405" i="1"/>
  <c r="CT406" i="1"/>
  <c r="CT407" i="1"/>
  <c r="CT408" i="1"/>
  <c r="CT409" i="1"/>
  <c r="CT410" i="1"/>
  <c r="CT411" i="1"/>
  <c r="CT412" i="1"/>
  <c r="CT413" i="1"/>
  <c r="CT414" i="1"/>
  <c r="CT415" i="1"/>
  <c r="CT416" i="1"/>
  <c r="CT417" i="1"/>
  <c r="CT418" i="1"/>
  <c r="CT419" i="1"/>
  <c r="CT420" i="1"/>
  <c r="CT421" i="1"/>
  <c r="CT422" i="1"/>
  <c r="CT423" i="1"/>
  <c r="CT424" i="1"/>
  <c r="CT425" i="1"/>
  <c r="CT426" i="1"/>
  <c r="CT427" i="1"/>
  <c r="CT428" i="1"/>
  <c r="CT429" i="1"/>
  <c r="CT430" i="1"/>
  <c r="CT431" i="1"/>
  <c r="CT432" i="1"/>
  <c r="CT433" i="1"/>
  <c r="CT434" i="1"/>
  <c r="CT435" i="1"/>
  <c r="CT436" i="1"/>
  <c r="CT437" i="1"/>
  <c r="CT438" i="1"/>
  <c r="CT439" i="1"/>
  <c r="CT440" i="1"/>
  <c r="CT441" i="1"/>
  <c r="CT442" i="1"/>
  <c r="CT443" i="1"/>
  <c r="CT444" i="1"/>
  <c r="CT445" i="1"/>
  <c r="CT446" i="1"/>
  <c r="CT447" i="1"/>
  <c r="CT448" i="1"/>
  <c r="CT449" i="1"/>
  <c r="CT450" i="1"/>
  <c r="CT451" i="1"/>
  <c r="CT452" i="1"/>
  <c r="CT453" i="1"/>
  <c r="CT454" i="1"/>
  <c r="CT455" i="1"/>
  <c r="CT456" i="1"/>
  <c r="CT457" i="1"/>
  <c r="CT458" i="1"/>
  <c r="CT459" i="1"/>
  <c r="CT460" i="1"/>
  <c r="CT461" i="1"/>
  <c r="CT462" i="1"/>
  <c r="CT463" i="1"/>
  <c r="CT464" i="1"/>
  <c r="CT465" i="1"/>
  <c r="CT466" i="1"/>
  <c r="CT467" i="1"/>
  <c r="CT468" i="1"/>
  <c r="CT469" i="1"/>
  <c r="CT470" i="1"/>
  <c r="CT471" i="1"/>
  <c r="CT472" i="1"/>
  <c r="CT473" i="1"/>
  <c r="CT474" i="1"/>
  <c r="CT475" i="1"/>
  <c r="CT476" i="1"/>
  <c r="CT477" i="1"/>
  <c r="CT478" i="1"/>
  <c r="CT479" i="1"/>
  <c r="CT480" i="1"/>
  <c r="CT481" i="1"/>
  <c r="CT482" i="1"/>
  <c r="CT483" i="1"/>
  <c r="CT484" i="1"/>
  <c r="CT485" i="1"/>
  <c r="CT486" i="1"/>
  <c r="CT487" i="1"/>
  <c r="CT488" i="1"/>
  <c r="CT489" i="1"/>
  <c r="CT490" i="1"/>
  <c r="CT491" i="1"/>
  <c r="CT492" i="1"/>
  <c r="CT493" i="1"/>
  <c r="CT494" i="1"/>
  <c r="CT495" i="1"/>
  <c r="CT496" i="1"/>
  <c r="CT497" i="1"/>
  <c r="CT498" i="1"/>
  <c r="CT499" i="1"/>
  <c r="CT500" i="1"/>
  <c r="CT501" i="1"/>
  <c r="CT502" i="1"/>
  <c r="CT503" i="1"/>
  <c r="CT504" i="1"/>
  <c r="CT505" i="1"/>
  <c r="CT506" i="1"/>
  <c r="CT507" i="1"/>
  <c r="CT508" i="1"/>
  <c r="CT509" i="1"/>
  <c r="CT510" i="1"/>
  <c r="CT511" i="1"/>
  <c r="CT512" i="1"/>
  <c r="CT513" i="1"/>
  <c r="CT514" i="1"/>
  <c r="CT515" i="1"/>
  <c r="CT516" i="1"/>
  <c r="CT517" i="1"/>
  <c r="CT518" i="1"/>
  <c r="CT519" i="1"/>
  <c r="CT520" i="1"/>
  <c r="CT521" i="1"/>
  <c r="CT522" i="1"/>
  <c r="CT523" i="1"/>
  <c r="CT524" i="1"/>
  <c r="CT525" i="1"/>
  <c r="CT526" i="1"/>
  <c r="CT527" i="1"/>
  <c r="CT528" i="1"/>
  <c r="CT529" i="1"/>
  <c r="CT530" i="1"/>
  <c r="CT531" i="1"/>
  <c r="CT532" i="1"/>
  <c r="CT533" i="1"/>
  <c r="CT534" i="1"/>
  <c r="CT535" i="1"/>
  <c r="CT536" i="1"/>
  <c r="CT537" i="1"/>
  <c r="CT538" i="1"/>
  <c r="CT539" i="1"/>
  <c r="CT540" i="1"/>
  <c r="CT541" i="1"/>
  <c r="CT542" i="1"/>
  <c r="CT543" i="1"/>
  <c r="CT544" i="1"/>
  <c r="CT545" i="1"/>
  <c r="CT546" i="1"/>
  <c r="CT547" i="1"/>
  <c r="CT8" i="1"/>
  <c r="CP9" i="1"/>
  <c r="CP10" i="1"/>
  <c r="CP11" i="1"/>
  <c r="CP12" i="1"/>
  <c r="CP13" i="1"/>
  <c r="CP14" i="1"/>
  <c r="CP15" i="1"/>
  <c r="CP16" i="1"/>
  <c r="CP17" i="1"/>
  <c r="CP18" i="1"/>
  <c r="CP19" i="1"/>
  <c r="CP20" i="1"/>
  <c r="CP21" i="1"/>
  <c r="CP22" i="1"/>
  <c r="CP23" i="1"/>
  <c r="CP24" i="1"/>
  <c r="CP25" i="1"/>
  <c r="CP26" i="1"/>
  <c r="CP27" i="1"/>
  <c r="CP28" i="1"/>
  <c r="CP29" i="1"/>
  <c r="CP30" i="1"/>
  <c r="CP31" i="1"/>
  <c r="CP32" i="1"/>
  <c r="CP33" i="1"/>
  <c r="CP34" i="1"/>
  <c r="CP35" i="1"/>
  <c r="CP36" i="1"/>
  <c r="CP37" i="1"/>
  <c r="CP38" i="1"/>
  <c r="CP39" i="1"/>
  <c r="CP40" i="1"/>
  <c r="CP41" i="1"/>
  <c r="CP42" i="1"/>
  <c r="CP43" i="1"/>
  <c r="CP44" i="1"/>
  <c r="CP45" i="1"/>
  <c r="CP46" i="1"/>
  <c r="CP47" i="1"/>
  <c r="CP48" i="1"/>
  <c r="CP49" i="1"/>
  <c r="CP50" i="1"/>
  <c r="CP51" i="1"/>
  <c r="CP52" i="1"/>
  <c r="CP53" i="1"/>
  <c r="CP54" i="1"/>
  <c r="CP55" i="1"/>
  <c r="CP56" i="1"/>
  <c r="CP57" i="1"/>
  <c r="CP58" i="1"/>
  <c r="CP59" i="1"/>
  <c r="CP60" i="1"/>
  <c r="CP61" i="1"/>
  <c r="CP62" i="1"/>
  <c r="CP63" i="1"/>
  <c r="CP64" i="1"/>
  <c r="CP65" i="1"/>
  <c r="CP66" i="1"/>
  <c r="CP67" i="1"/>
  <c r="CP68" i="1"/>
  <c r="CP69" i="1"/>
  <c r="CP70" i="1"/>
  <c r="CP71" i="1"/>
  <c r="CP72" i="1"/>
  <c r="CP73" i="1"/>
  <c r="CP74" i="1"/>
  <c r="CP75" i="1"/>
  <c r="CP76" i="1"/>
  <c r="CP77" i="1"/>
  <c r="CP78" i="1"/>
  <c r="CP79" i="1"/>
  <c r="CP80" i="1"/>
  <c r="CP81" i="1"/>
  <c r="CP82" i="1"/>
  <c r="CP83" i="1"/>
  <c r="CP84" i="1"/>
  <c r="CP85" i="1"/>
  <c r="CP86" i="1"/>
  <c r="CP87" i="1"/>
  <c r="CP88" i="1"/>
  <c r="CP89" i="1"/>
  <c r="CP90" i="1"/>
  <c r="CP91" i="1"/>
  <c r="CP92" i="1"/>
  <c r="CP93" i="1"/>
  <c r="CP94" i="1"/>
  <c r="CP95" i="1"/>
  <c r="CP96" i="1"/>
  <c r="CP97" i="1"/>
  <c r="CP98" i="1"/>
  <c r="CP99" i="1"/>
  <c r="CP100" i="1"/>
  <c r="CP101" i="1"/>
  <c r="CP102" i="1"/>
  <c r="CP103" i="1"/>
  <c r="CP104" i="1"/>
  <c r="CP105" i="1"/>
  <c r="CP106" i="1"/>
  <c r="CP107" i="1"/>
  <c r="CP108" i="1"/>
  <c r="CP109" i="1"/>
  <c r="CP110" i="1"/>
  <c r="CP111" i="1"/>
  <c r="CP112" i="1"/>
  <c r="CP113" i="1"/>
  <c r="CP114" i="1"/>
  <c r="CP115" i="1"/>
  <c r="CP116" i="1"/>
  <c r="CP117" i="1"/>
  <c r="CP118" i="1"/>
  <c r="CP119" i="1"/>
  <c r="CP120" i="1"/>
  <c r="CP121" i="1"/>
  <c r="CP122" i="1"/>
  <c r="CP123" i="1"/>
  <c r="CP124" i="1"/>
  <c r="CP125" i="1"/>
  <c r="CP126" i="1"/>
  <c r="CP127" i="1"/>
  <c r="CP128" i="1"/>
  <c r="CP129" i="1"/>
  <c r="CP130" i="1"/>
  <c r="CP131" i="1"/>
  <c r="CP132" i="1"/>
  <c r="CP133" i="1"/>
  <c r="CP134" i="1"/>
  <c r="CP135" i="1"/>
  <c r="CP136" i="1"/>
  <c r="CP137" i="1"/>
  <c r="CP138" i="1"/>
  <c r="CP139" i="1"/>
  <c r="CP140" i="1"/>
  <c r="CP141" i="1"/>
  <c r="CP142" i="1"/>
  <c r="CP143" i="1"/>
  <c r="CP144" i="1"/>
  <c r="CP145" i="1"/>
  <c r="CP146" i="1"/>
  <c r="CP147" i="1"/>
  <c r="CP148" i="1"/>
  <c r="CP149" i="1"/>
  <c r="CP150" i="1"/>
  <c r="CP151" i="1"/>
  <c r="CP152" i="1"/>
  <c r="CP153" i="1"/>
  <c r="CP154" i="1"/>
  <c r="CP155" i="1"/>
  <c r="CP156" i="1"/>
  <c r="CP157" i="1"/>
  <c r="CP158" i="1"/>
  <c r="CP159" i="1"/>
  <c r="CP160" i="1"/>
  <c r="CP161" i="1"/>
  <c r="CP162" i="1"/>
  <c r="CP163" i="1"/>
  <c r="CP164" i="1"/>
  <c r="CP165" i="1"/>
  <c r="CP166" i="1"/>
  <c r="CP167" i="1"/>
  <c r="CP168" i="1"/>
  <c r="CP169" i="1"/>
  <c r="CP170" i="1"/>
  <c r="CP171" i="1"/>
  <c r="CP172" i="1"/>
  <c r="CP173" i="1"/>
  <c r="CP174" i="1"/>
  <c r="CP175" i="1"/>
  <c r="CP176" i="1"/>
  <c r="CP177" i="1"/>
  <c r="CP178" i="1"/>
  <c r="CP179" i="1"/>
  <c r="CP180" i="1"/>
  <c r="CP181" i="1"/>
  <c r="CP182" i="1"/>
  <c r="CP183" i="1"/>
  <c r="CP184" i="1"/>
  <c r="CP185" i="1"/>
  <c r="CP186" i="1"/>
  <c r="CP187" i="1"/>
  <c r="CP188" i="1"/>
  <c r="CP189" i="1"/>
  <c r="CP190" i="1"/>
  <c r="CP191" i="1"/>
  <c r="CP192" i="1"/>
  <c r="CP193" i="1"/>
  <c r="CP194" i="1"/>
  <c r="CP195" i="1"/>
  <c r="CP196" i="1"/>
  <c r="CP197" i="1"/>
  <c r="CP198" i="1"/>
  <c r="CP199" i="1"/>
  <c r="CP200" i="1"/>
  <c r="CP201" i="1"/>
  <c r="CP202" i="1"/>
  <c r="CP203" i="1"/>
  <c r="CP204" i="1"/>
  <c r="CP205" i="1"/>
  <c r="CP206" i="1"/>
  <c r="CP207" i="1"/>
  <c r="CP208" i="1"/>
  <c r="CP209" i="1"/>
  <c r="CP210" i="1"/>
  <c r="CP211" i="1"/>
  <c r="CP212" i="1"/>
  <c r="CP213" i="1"/>
  <c r="CP214" i="1"/>
  <c r="CP215" i="1"/>
  <c r="CP216" i="1"/>
  <c r="CP217" i="1"/>
  <c r="CP218" i="1"/>
  <c r="CP219" i="1"/>
  <c r="CP220" i="1"/>
  <c r="CP221" i="1"/>
  <c r="CP222" i="1"/>
  <c r="CP223" i="1"/>
  <c r="CP224" i="1"/>
  <c r="CP225" i="1"/>
  <c r="CP226" i="1"/>
  <c r="CP227" i="1"/>
  <c r="CP228" i="1"/>
  <c r="CP229" i="1"/>
  <c r="CP230" i="1"/>
  <c r="CP231" i="1"/>
  <c r="CP232" i="1"/>
  <c r="CP233" i="1"/>
  <c r="CP234" i="1"/>
  <c r="CP235" i="1"/>
  <c r="CP236" i="1"/>
  <c r="CP237" i="1"/>
  <c r="CP238" i="1"/>
  <c r="CP239" i="1"/>
  <c r="CP240" i="1"/>
  <c r="CP241" i="1"/>
  <c r="CP242" i="1"/>
  <c r="CP243" i="1"/>
  <c r="CP244" i="1"/>
  <c r="CP245" i="1"/>
  <c r="CP246" i="1"/>
  <c r="CP247" i="1"/>
  <c r="CP248" i="1"/>
  <c r="CP249" i="1"/>
  <c r="CP250" i="1"/>
  <c r="CP251" i="1"/>
  <c r="CP252" i="1"/>
  <c r="CP253" i="1"/>
  <c r="CP254" i="1"/>
  <c r="CP255" i="1"/>
  <c r="CP256" i="1"/>
  <c r="CP257" i="1"/>
  <c r="CP258" i="1"/>
  <c r="CP259" i="1"/>
  <c r="CP260" i="1"/>
  <c r="CP261" i="1"/>
  <c r="CP262" i="1"/>
  <c r="CP263" i="1"/>
  <c r="CP264" i="1"/>
  <c r="CP265" i="1"/>
  <c r="CP266" i="1"/>
  <c r="CP267" i="1"/>
  <c r="CP268" i="1"/>
  <c r="CP269" i="1"/>
  <c r="CP270" i="1"/>
  <c r="CP271" i="1"/>
  <c r="CP272" i="1"/>
  <c r="CP273" i="1"/>
  <c r="CP274" i="1"/>
  <c r="CP275" i="1"/>
  <c r="CP276" i="1"/>
  <c r="CP277" i="1"/>
  <c r="CP278" i="1"/>
  <c r="CP279" i="1"/>
  <c r="CP280" i="1"/>
  <c r="CP281" i="1"/>
  <c r="CP282" i="1"/>
  <c r="CP283" i="1"/>
  <c r="CP284" i="1"/>
  <c r="CP285" i="1"/>
  <c r="CP286" i="1"/>
  <c r="CP287" i="1"/>
  <c r="CP288" i="1"/>
  <c r="CP289" i="1"/>
  <c r="CP290" i="1"/>
  <c r="CP291" i="1"/>
  <c r="CP292" i="1"/>
  <c r="CP293" i="1"/>
  <c r="CP294" i="1"/>
  <c r="CP295" i="1"/>
  <c r="CP296" i="1"/>
  <c r="CP297" i="1"/>
  <c r="CP298" i="1"/>
  <c r="CP299" i="1"/>
  <c r="CP300" i="1"/>
  <c r="CP301" i="1"/>
  <c r="CP302" i="1"/>
  <c r="CP303" i="1"/>
  <c r="CP304" i="1"/>
  <c r="CP305" i="1"/>
  <c r="CP306" i="1"/>
  <c r="CP307" i="1"/>
  <c r="CP308" i="1"/>
  <c r="CP309" i="1"/>
  <c r="CP310" i="1"/>
  <c r="CP311" i="1"/>
  <c r="CP312" i="1"/>
  <c r="CP313" i="1"/>
  <c r="CP314" i="1"/>
  <c r="CP315" i="1"/>
  <c r="CP316" i="1"/>
  <c r="CP317" i="1"/>
  <c r="CP318" i="1"/>
  <c r="CP319" i="1"/>
  <c r="CP320" i="1"/>
  <c r="CP321" i="1"/>
  <c r="CP322" i="1"/>
  <c r="CP323" i="1"/>
  <c r="CP324" i="1"/>
  <c r="CP325" i="1"/>
  <c r="CP326" i="1"/>
  <c r="CP327" i="1"/>
  <c r="CP328" i="1"/>
  <c r="CP329" i="1"/>
  <c r="CP330" i="1"/>
  <c r="CP331" i="1"/>
  <c r="CP332" i="1"/>
  <c r="CP333" i="1"/>
  <c r="CP334" i="1"/>
  <c r="CP335" i="1"/>
  <c r="CP336" i="1"/>
  <c r="CP337" i="1"/>
  <c r="CP338" i="1"/>
  <c r="CP339" i="1"/>
  <c r="CP340" i="1"/>
  <c r="CP341" i="1"/>
  <c r="CP342" i="1"/>
  <c r="CP343" i="1"/>
  <c r="CP344" i="1"/>
  <c r="CP345" i="1"/>
  <c r="CP346" i="1"/>
  <c r="CP347" i="1"/>
  <c r="CP348" i="1"/>
  <c r="CP349" i="1"/>
  <c r="CP350" i="1"/>
  <c r="CP351" i="1"/>
  <c r="CP352" i="1"/>
  <c r="CP353" i="1"/>
  <c r="CP354" i="1"/>
  <c r="CP355" i="1"/>
  <c r="CP356" i="1"/>
  <c r="CP357" i="1"/>
  <c r="CP358" i="1"/>
  <c r="CP359" i="1"/>
  <c r="CP360" i="1"/>
  <c r="CP361" i="1"/>
  <c r="CP362" i="1"/>
  <c r="CP363" i="1"/>
  <c r="CP364" i="1"/>
  <c r="CP365" i="1"/>
  <c r="CP366" i="1"/>
  <c r="CP367" i="1"/>
  <c r="CP368" i="1"/>
  <c r="CP369" i="1"/>
  <c r="CP370" i="1"/>
  <c r="CP371" i="1"/>
  <c r="CP372" i="1"/>
  <c r="CP373" i="1"/>
  <c r="CP374" i="1"/>
  <c r="CP375" i="1"/>
  <c r="CP376" i="1"/>
  <c r="CP377" i="1"/>
  <c r="CP378" i="1"/>
  <c r="CP379" i="1"/>
  <c r="CP380" i="1"/>
  <c r="CP381" i="1"/>
  <c r="CP382" i="1"/>
  <c r="CP383" i="1"/>
  <c r="CP384" i="1"/>
  <c r="CP385" i="1"/>
  <c r="CP386" i="1"/>
  <c r="CP387" i="1"/>
  <c r="CP388" i="1"/>
  <c r="CP389" i="1"/>
  <c r="CP390" i="1"/>
  <c r="CP391" i="1"/>
  <c r="CP392" i="1"/>
  <c r="CP393" i="1"/>
  <c r="CP394" i="1"/>
  <c r="CP395" i="1"/>
  <c r="CP396" i="1"/>
  <c r="CP397" i="1"/>
  <c r="CP398" i="1"/>
  <c r="CP399" i="1"/>
  <c r="CP400" i="1"/>
  <c r="CP401" i="1"/>
  <c r="CP402" i="1"/>
  <c r="CP403" i="1"/>
  <c r="CP404" i="1"/>
  <c r="CP405" i="1"/>
  <c r="CP406" i="1"/>
  <c r="CP407" i="1"/>
  <c r="CP408" i="1"/>
  <c r="CP409" i="1"/>
  <c r="CP410" i="1"/>
  <c r="CP411" i="1"/>
  <c r="CP412" i="1"/>
  <c r="CP413" i="1"/>
  <c r="CP414" i="1"/>
  <c r="CP415" i="1"/>
  <c r="CP416" i="1"/>
  <c r="CP417" i="1"/>
  <c r="CP418" i="1"/>
  <c r="CP419" i="1"/>
  <c r="CP420" i="1"/>
  <c r="CP421" i="1"/>
  <c r="CP422" i="1"/>
  <c r="CP423" i="1"/>
  <c r="CP424" i="1"/>
  <c r="CP425" i="1"/>
  <c r="CP426" i="1"/>
  <c r="CP427" i="1"/>
  <c r="CP428" i="1"/>
  <c r="CP429" i="1"/>
  <c r="CP430" i="1"/>
  <c r="CP431" i="1"/>
  <c r="CP432" i="1"/>
  <c r="CP433" i="1"/>
  <c r="CP434" i="1"/>
  <c r="CP435" i="1"/>
  <c r="CP436" i="1"/>
  <c r="CP437" i="1"/>
  <c r="CP438" i="1"/>
  <c r="CP439" i="1"/>
  <c r="CP440" i="1"/>
  <c r="CP441" i="1"/>
  <c r="CP442" i="1"/>
  <c r="CP443" i="1"/>
  <c r="CP444" i="1"/>
  <c r="CP445" i="1"/>
  <c r="CP446" i="1"/>
  <c r="CP447" i="1"/>
  <c r="CP448" i="1"/>
  <c r="CP449" i="1"/>
  <c r="CP450" i="1"/>
  <c r="CP451" i="1"/>
  <c r="CP452" i="1"/>
  <c r="CP453" i="1"/>
  <c r="CP454" i="1"/>
  <c r="CP455" i="1"/>
  <c r="CP456" i="1"/>
  <c r="CP457" i="1"/>
  <c r="CP458" i="1"/>
  <c r="CP459" i="1"/>
  <c r="CP460" i="1"/>
  <c r="CP461" i="1"/>
  <c r="CP462" i="1"/>
  <c r="CP463" i="1"/>
  <c r="CP464" i="1"/>
  <c r="CP465" i="1"/>
  <c r="CP466" i="1"/>
  <c r="CP467" i="1"/>
  <c r="CP468" i="1"/>
  <c r="CP469" i="1"/>
  <c r="CP470" i="1"/>
  <c r="CP471" i="1"/>
  <c r="CP472" i="1"/>
  <c r="CP473" i="1"/>
  <c r="CP474" i="1"/>
  <c r="CP475" i="1"/>
  <c r="CP476" i="1"/>
  <c r="CP477" i="1"/>
  <c r="CP478" i="1"/>
  <c r="CP479" i="1"/>
  <c r="CP480" i="1"/>
  <c r="CP481" i="1"/>
  <c r="CP482" i="1"/>
  <c r="CP483" i="1"/>
  <c r="CP484" i="1"/>
  <c r="CP485" i="1"/>
  <c r="CP486" i="1"/>
  <c r="CP487" i="1"/>
  <c r="CP488" i="1"/>
  <c r="CP489" i="1"/>
  <c r="CP490" i="1"/>
  <c r="CP491" i="1"/>
  <c r="CP492" i="1"/>
  <c r="CP493" i="1"/>
  <c r="CP494" i="1"/>
  <c r="CP495" i="1"/>
  <c r="CP496" i="1"/>
  <c r="CP497" i="1"/>
  <c r="CP498" i="1"/>
  <c r="CP499" i="1"/>
  <c r="CP500" i="1"/>
  <c r="CP501" i="1"/>
  <c r="CP502" i="1"/>
  <c r="CP503" i="1"/>
  <c r="CP504" i="1"/>
  <c r="CP505" i="1"/>
  <c r="CP506" i="1"/>
  <c r="CP507" i="1"/>
  <c r="CP508" i="1"/>
  <c r="CP509" i="1"/>
  <c r="CP510" i="1"/>
  <c r="CP511" i="1"/>
  <c r="CP512" i="1"/>
  <c r="CP513" i="1"/>
  <c r="CP514" i="1"/>
  <c r="CP515" i="1"/>
  <c r="CP516" i="1"/>
  <c r="CP517" i="1"/>
  <c r="CP518" i="1"/>
  <c r="CP519" i="1"/>
  <c r="CP520" i="1"/>
  <c r="CP521" i="1"/>
  <c r="CP522" i="1"/>
  <c r="CP523" i="1"/>
  <c r="CP524" i="1"/>
  <c r="CP525" i="1"/>
  <c r="CP526" i="1"/>
  <c r="CP527" i="1"/>
  <c r="CP528" i="1"/>
  <c r="CP529" i="1"/>
  <c r="CP530" i="1"/>
  <c r="CP531" i="1"/>
  <c r="CP532" i="1"/>
  <c r="CP533" i="1"/>
  <c r="CP534" i="1"/>
  <c r="CP535" i="1"/>
  <c r="CP536" i="1"/>
  <c r="CP537" i="1"/>
  <c r="CP538" i="1"/>
  <c r="CP539" i="1"/>
  <c r="CP540" i="1"/>
  <c r="CP541" i="1"/>
  <c r="CP542" i="1"/>
  <c r="CP543" i="1"/>
  <c r="CP544" i="1"/>
  <c r="CP545" i="1"/>
  <c r="CP546" i="1"/>
  <c r="CP547" i="1"/>
  <c r="CP8" i="1"/>
  <c r="CL9" i="1"/>
  <c r="CL10" i="1"/>
  <c r="CL11" i="1"/>
  <c r="CL12" i="1"/>
  <c r="CL13" i="1"/>
  <c r="CL14" i="1"/>
  <c r="CL15" i="1"/>
  <c r="CL16" i="1"/>
  <c r="CL17" i="1"/>
  <c r="CL18" i="1"/>
  <c r="CL19" i="1"/>
  <c r="CL20" i="1"/>
  <c r="CL21" i="1"/>
  <c r="CL22" i="1"/>
  <c r="CL23" i="1"/>
  <c r="CL24" i="1"/>
  <c r="CL25" i="1"/>
  <c r="CL26" i="1"/>
  <c r="CL27" i="1"/>
  <c r="CL28" i="1"/>
  <c r="CL29" i="1"/>
  <c r="CL30" i="1"/>
  <c r="CL31" i="1"/>
  <c r="CL32" i="1"/>
  <c r="CL33" i="1"/>
  <c r="CL34" i="1"/>
  <c r="CL35" i="1"/>
  <c r="CL36" i="1"/>
  <c r="CL37" i="1"/>
  <c r="CL38" i="1"/>
  <c r="CL39" i="1"/>
  <c r="CL40" i="1"/>
  <c r="CL41" i="1"/>
  <c r="CL42" i="1"/>
  <c r="CL43" i="1"/>
  <c r="CL44" i="1"/>
  <c r="CL45" i="1"/>
  <c r="CL46" i="1"/>
  <c r="CL47" i="1"/>
  <c r="CL48" i="1"/>
  <c r="CL49" i="1"/>
  <c r="CL50" i="1"/>
  <c r="CL51" i="1"/>
  <c r="CL52" i="1"/>
  <c r="CL53" i="1"/>
  <c r="CL54" i="1"/>
  <c r="CL55" i="1"/>
  <c r="CL56" i="1"/>
  <c r="CL57" i="1"/>
  <c r="CL58" i="1"/>
  <c r="CL59" i="1"/>
  <c r="CL60" i="1"/>
  <c r="CL61" i="1"/>
  <c r="CL62" i="1"/>
  <c r="CL63" i="1"/>
  <c r="CL64" i="1"/>
  <c r="CL65" i="1"/>
  <c r="CL66" i="1"/>
  <c r="CL67" i="1"/>
  <c r="CL68" i="1"/>
  <c r="CL69" i="1"/>
  <c r="CL70" i="1"/>
  <c r="CL71" i="1"/>
  <c r="CL72" i="1"/>
  <c r="CL73" i="1"/>
  <c r="CL74" i="1"/>
  <c r="CL75" i="1"/>
  <c r="CL76" i="1"/>
  <c r="CL77" i="1"/>
  <c r="CL78" i="1"/>
  <c r="CL79" i="1"/>
  <c r="CL80" i="1"/>
  <c r="CL81" i="1"/>
  <c r="CL82" i="1"/>
  <c r="CL83" i="1"/>
  <c r="CL84" i="1"/>
  <c r="CL85" i="1"/>
  <c r="CL86" i="1"/>
  <c r="CL87" i="1"/>
  <c r="CL88" i="1"/>
  <c r="CL89" i="1"/>
  <c r="CL90" i="1"/>
  <c r="CL91" i="1"/>
  <c r="CL92" i="1"/>
  <c r="CL93" i="1"/>
  <c r="CL94" i="1"/>
  <c r="CL95" i="1"/>
  <c r="CL96" i="1"/>
  <c r="CL97" i="1"/>
  <c r="CL98" i="1"/>
  <c r="CL99" i="1"/>
  <c r="CL100" i="1"/>
  <c r="CL101" i="1"/>
  <c r="CL102" i="1"/>
  <c r="CL103" i="1"/>
  <c r="CL104" i="1"/>
  <c r="CL105" i="1"/>
  <c r="CL106" i="1"/>
  <c r="CL107" i="1"/>
  <c r="CL108" i="1"/>
  <c r="CL109" i="1"/>
  <c r="CL110" i="1"/>
  <c r="CL111" i="1"/>
  <c r="CL112" i="1"/>
  <c r="CL113" i="1"/>
  <c r="CL114" i="1"/>
  <c r="CL115" i="1"/>
  <c r="CL116" i="1"/>
  <c r="CL117" i="1"/>
  <c r="CL118" i="1"/>
  <c r="CL119" i="1"/>
  <c r="CL120" i="1"/>
  <c r="CL121" i="1"/>
  <c r="CL122" i="1"/>
  <c r="CL123" i="1"/>
  <c r="CL124" i="1"/>
  <c r="CL125" i="1"/>
  <c r="CL126" i="1"/>
  <c r="CL127" i="1"/>
  <c r="CL128" i="1"/>
  <c r="CL129" i="1"/>
  <c r="CL130" i="1"/>
  <c r="CL131" i="1"/>
  <c r="CL132" i="1"/>
  <c r="CL133" i="1"/>
  <c r="CL134" i="1"/>
  <c r="CL135" i="1"/>
  <c r="CL136" i="1"/>
  <c r="CL137" i="1"/>
  <c r="CL138" i="1"/>
  <c r="CL139" i="1"/>
  <c r="CL140" i="1"/>
  <c r="CL141" i="1"/>
  <c r="CL142" i="1"/>
  <c r="CL143" i="1"/>
  <c r="CL144" i="1"/>
  <c r="CL145" i="1"/>
  <c r="CL146" i="1"/>
  <c r="CL147" i="1"/>
  <c r="CL148" i="1"/>
  <c r="CL149" i="1"/>
  <c r="CL150" i="1"/>
  <c r="CL151" i="1"/>
  <c r="CL152" i="1"/>
  <c r="CL153" i="1"/>
  <c r="CL154" i="1"/>
  <c r="CL155" i="1"/>
  <c r="CL156" i="1"/>
  <c r="CL157" i="1"/>
  <c r="CL158" i="1"/>
  <c r="CL159" i="1"/>
  <c r="CL160" i="1"/>
  <c r="CL161" i="1"/>
  <c r="CL162" i="1"/>
  <c r="CL163" i="1"/>
  <c r="CL164" i="1"/>
  <c r="CL165" i="1"/>
  <c r="CL166" i="1"/>
  <c r="CL167" i="1"/>
  <c r="CL168" i="1"/>
  <c r="CL169" i="1"/>
  <c r="CL170" i="1"/>
  <c r="CL171" i="1"/>
  <c r="CL172" i="1"/>
  <c r="CL173" i="1"/>
  <c r="CL174" i="1"/>
  <c r="CL175" i="1"/>
  <c r="CL176" i="1"/>
  <c r="CL177" i="1"/>
  <c r="CL178" i="1"/>
  <c r="CL179" i="1"/>
  <c r="CL180" i="1"/>
  <c r="CL181" i="1"/>
  <c r="CL182" i="1"/>
  <c r="CL183" i="1"/>
  <c r="CL184" i="1"/>
  <c r="CL185" i="1"/>
  <c r="CL186" i="1"/>
  <c r="CL187" i="1"/>
  <c r="CL188" i="1"/>
  <c r="CL189" i="1"/>
  <c r="CL190" i="1"/>
  <c r="CL191" i="1"/>
  <c r="CL192" i="1"/>
  <c r="CL193" i="1"/>
  <c r="CL194" i="1"/>
  <c r="CL195" i="1"/>
  <c r="CL196" i="1"/>
  <c r="CL197" i="1"/>
  <c r="CL198" i="1"/>
  <c r="CL199" i="1"/>
  <c r="CL200" i="1"/>
  <c r="CL201" i="1"/>
  <c r="CL202" i="1"/>
  <c r="CL203" i="1"/>
  <c r="CL204" i="1"/>
  <c r="CL205" i="1"/>
  <c r="CL206" i="1"/>
  <c r="CL207" i="1"/>
  <c r="CL208" i="1"/>
  <c r="CL209" i="1"/>
  <c r="CL210" i="1"/>
  <c r="CL211" i="1"/>
  <c r="CL212" i="1"/>
  <c r="CL213" i="1"/>
  <c r="CL214" i="1"/>
  <c r="CL215" i="1"/>
  <c r="CL216" i="1"/>
  <c r="CL217" i="1"/>
  <c r="CL218" i="1"/>
  <c r="CL219" i="1"/>
  <c r="CL220" i="1"/>
  <c r="CL221" i="1"/>
  <c r="CL222" i="1"/>
  <c r="CL223" i="1"/>
  <c r="CL224" i="1"/>
  <c r="CL225" i="1"/>
  <c r="CL226" i="1"/>
  <c r="CL227" i="1"/>
  <c r="CL228" i="1"/>
  <c r="CL229" i="1"/>
  <c r="CL230" i="1"/>
  <c r="CL231" i="1"/>
  <c r="CL232" i="1"/>
  <c r="CL233" i="1"/>
  <c r="CL234" i="1"/>
  <c r="CL235" i="1"/>
  <c r="CL236" i="1"/>
  <c r="CL237" i="1"/>
  <c r="CL238" i="1"/>
  <c r="CL239" i="1"/>
  <c r="CL240" i="1"/>
  <c r="CL241" i="1"/>
  <c r="CL242" i="1"/>
  <c r="CL243" i="1"/>
  <c r="CL244" i="1"/>
  <c r="CL245" i="1"/>
  <c r="CL246" i="1"/>
  <c r="CL247" i="1"/>
  <c r="CL248" i="1"/>
  <c r="CL249" i="1"/>
  <c r="CL250" i="1"/>
  <c r="CL251" i="1"/>
  <c r="CL252" i="1"/>
  <c r="CL253" i="1"/>
  <c r="CL254" i="1"/>
  <c r="CL255" i="1"/>
  <c r="CL256" i="1"/>
  <c r="CL257" i="1"/>
  <c r="CL258" i="1"/>
  <c r="CL259" i="1"/>
  <c r="CL260" i="1"/>
  <c r="CL261" i="1"/>
  <c r="CL262" i="1"/>
  <c r="CL263" i="1"/>
  <c r="CL264" i="1"/>
  <c r="CL265" i="1"/>
  <c r="CL266" i="1"/>
  <c r="CL267" i="1"/>
  <c r="CL268" i="1"/>
  <c r="CL269" i="1"/>
  <c r="CL270" i="1"/>
  <c r="CL271" i="1"/>
  <c r="CL272" i="1"/>
  <c r="CL273" i="1"/>
  <c r="CL274" i="1"/>
  <c r="CL275" i="1"/>
  <c r="CL276" i="1"/>
  <c r="CL277" i="1"/>
  <c r="CL278" i="1"/>
  <c r="CL279" i="1"/>
  <c r="CL280" i="1"/>
  <c r="CL281" i="1"/>
  <c r="CL282" i="1"/>
  <c r="CL283" i="1"/>
  <c r="CL284" i="1"/>
  <c r="CL285" i="1"/>
  <c r="CL286" i="1"/>
  <c r="CL287" i="1"/>
  <c r="CL288" i="1"/>
  <c r="CL289" i="1"/>
  <c r="CL290" i="1"/>
  <c r="CL291" i="1"/>
  <c r="CL292" i="1"/>
  <c r="CL293" i="1"/>
  <c r="CL294" i="1"/>
  <c r="CL295" i="1"/>
  <c r="CL296" i="1"/>
  <c r="CL297" i="1"/>
  <c r="CL298" i="1"/>
  <c r="CL299" i="1"/>
  <c r="CL300" i="1"/>
  <c r="CL301" i="1"/>
  <c r="CL302" i="1"/>
  <c r="CL303" i="1"/>
  <c r="CL304" i="1"/>
  <c r="CL305" i="1"/>
  <c r="CL306" i="1"/>
  <c r="CL307" i="1"/>
  <c r="CL308" i="1"/>
  <c r="CL309" i="1"/>
  <c r="CL310" i="1"/>
  <c r="CL311" i="1"/>
  <c r="CL312" i="1"/>
  <c r="CL313" i="1"/>
  <c r="CL314" i="1"/>
  <c r="CL315" i="1"/>
  <c r="CL316" i="1"/>
  <c r="CL317" i="1"/>
  <c r="CL318" i="1"/>
  <c r="CL319" i="1"/>
  <c r="CL320" i="1"/>
  <c r="CL321" i="1"/>
  <c r="CL322" i="1"/>
  <c r="CL323" i="1"/>
  <c r="CL324" i="1"/>
  <c r="CL325" i="1"/>
  <c r="CL326" i="1"/>
  <c r="CL327" i="1"/>
  <c r="CL328" i="1"/>
  <c r="CL329" i="1"/>
  <c r="CL330" i="1"/>
  <c r="CL331" i="1"/>
  <c r="CL332" i="1"/>
  <c r="CL333" i="1"/>
  <c r="CL334" i="1"/>
  <c r="CL335" i="1"/>
  <c r="CL336" i="1"/>
  <c r="CL337" i="1"/>
  <c r="CL338" i="1"/>
  <c r="CL339" i="1"/>
  <c r="CL340" i="1"/>
  <c r="CL341" i="1"/>
  <c r="CL342" i="1"/>
  <c r="CL343" i="1"/>
  <c r="CL344" i="1"/>
  <c r="CL345" i="1"/>
  <c r="CL346" i="1"/>
  <c r="CL347" i="1"/>
  <c r="CL348" i="1"/>
  <c r="CL349" i="1"/>
  <c r="CL350" i="1"/>
  <c r="CL351" i="1"/>
  <c r="CL352" i="1"/>
  <c r="CL353" i="1"/>
  <c r="CL354" i="1"/>
  <c r="CL355" i="1"/>
  <c r="CL356" i="1"/>
  <c r="CL357" i="1"/>
  <c r="CL358" i="1"/>
  <c r="CL359" i="1"/>
  <c r="CL360" i="1"/>
  <c r="CL361" i="1"/>
  <c r="CL362" i="1"/>
  <c r="CL363" i="1"/>
  <c r="CL364" i="1"/>
  <c r="CL365" i="1"/>
  <c r="CL366" i="1"/>
  <c r="CL367" i="1"/>
  <c r="CL368" i="1"/>
  <c r="CL369" i="1"/>
  <c r="CL370" i="1"/>
  <c r="CL371" i="1"/>
  <c r="CL372" i="1"/>
  <c r="CL373" i="1"/>
  <c r="CL374" i="1"/>
  <c r="CL375" i="1"/>
  <c r="CL376" i="1"/>
  <c r="CL377" i="1"/>
  <c r="CL378" i="1"/>
  <c r="CL379" i="1"/>
  <c r="CL380" i="1"/>
  <c r="CL381" i="1"/>
  <c r="CL382" i="1"/>
  <c r="CL383" i="1"/>
  <c r="CL384" i="1"/>
  <c r="CL385" i="1"/>
  <c r="CL386" i="1"/>
  <c r="CL387" i="1"/>
  <c r="CL388" i="1"/>
  <c r="CL389" i="1"/>
  <c r="CL390" i="1"/>
  <c r="CL391" i="1"/>
  <c r="CL392" i="1"/>
  <c r="CL393" i="1"/>
  <c r="CL394" i="1"/>
  <c r="CL395" i="1"/>
  <c r="CL396" i="1"/>
  <c r="CL397" i="1"/>
  <c r="CL398" i="1"/>
  <c r="CL399" i="1"/>
  <c r="CL400" i="1"/>
  <c r="CL401" i="1"/>
  <c r="CL402" i="1"/>
  <c r="CL403" i="1"/>
  <c r="CL404" i="1"/>
  <c r="CL405" i="1"/>
  <c r="CL406" i="1"/>
  <c r="CL407" i="1"/>
  <c r="CL408" i="1"/>
  <c r="CL409" i="1"/>
  <c r="CL410" i="1"/>
  <c r="CL411" i="1"/>
  <c r="CL412" i="1"/>
  <c r="CL413" i="1"/>
  <c r="CL414" i="1"/>
  <c r="CL415" i="1"/>
  <c r="CL416" i="1"/>
  <c r="CL417" i="1"/>
  <c r="CL418" i="1"/>
  <c r="CL419" i="1"/>
  <c r="CL420" i="1"/>
  <c r="CL421" i="1"/>
  <c r="CL422" i="1"/>
  <c r="CL423" i="1"/>
  <c r="CL424" i="1"/>
  <c r="CL425" i="1"/>
  <c r="CL426" i="1"/>
  <c r="CL427" i="1"/>
  <c r="CL428" i="1"/>
  <c r="CL429" i="1"/>
  <c r="CL430" i="1"/>
  <c r="CL431" i="1"/>
  <c r="CL432" i="1"/>
  <c r="CL433" i="1"/>
  <c r="CL434" i="1"/>
  <c r="CL435" i="1"/>
  <c r="CL436" i="1"/>
  <c r="CL437" i="1"/>
  <c r="CL438" i="1"/>
  <c r="CL439" i="1"/>
  <c r="CL440" i="1"/>
  <c r="CL441" i="1"/>
  <c r="CL442" i="1"/>
  <c r="CL443" i="1"/>
  <c r="CL444" i="1"/>
  <c r="CL445" i="1"/>
  <c r="CL446" i="1"/>
  <c r="CL447" i="1"/>
  <c r="CL448" i="1"/>
  <c r="CL449" i="1"/>
  <c r="CL450" i="1"/>
  <c r="CL451" i="1"/>
  <c r="CL452" i="1"/>
  <c r="CL453" i="1"/>
  <c r="CL454" i="1"/>
  <c r="CL455" i="1"/>
  <c r="CL456" i="1"/>
  <c r="CL457" i="1"/>
  <c r="CL458" i="1"/>
  <c r="CL459" i="1"/>
  <c r="CL460" i="1"/>
  <c r="CL461" i="1"/>
  <c r="CL462" i="1"/>
  <c r="CL463" i="1"/>
  <c r="CL464" i="1"/>
  <c r="CL465" i="1"/>
  <c r="CL466" i="1"/>
  <c r="CL467" i="1"/>
  <c r="CL468" i="1"/>
  <c r="CL469" i="1"/>
  <c r="CL470" i="1"/>
  <c r="CL471" i="1"/>
  <c r="CL472" i="1"/>
  <c r="CL473" i="1"/>
  <c r="CL474" i="1"/>
  <c r="CL475" i="1"/>
  <c r="CL476" i="1"/>
  <c r="CL477" i="1"/>
  <c r="CL478" i="1"/>
  <c r="CL479" i="1"/>
  <c r="CL480" i="1"/>
  <c r="CL481" i="1"/>
  <c r="CL482" i="1"/>
  <c r="CL483" i="1"/>
  <c r="CL484" i="1"/>
  <c r="CL485" i="1"/>
  <c r="CL486" i="1"/>
  <c r="CL487" i="1"/>
  <c r="CL488" i="1"/>
  <c r="CL489" i="1"/>
  <c r="CL490" i="1"/>
  <c r="CL491" i="1"/>
  <c r="CL492" i="1"/>
  <c r="CL493" i="1"/>
  <c r="CL494" i="1"/>
  <c r="CL495" i="1"/>
  <c r="CL496" i="1"/>
  <c r="CL497" i="1"/>
  <c r="CL498" i="1"/>
  <c r="CL499" i="1"/>
  <c r="CL500" i="1"/>
  <c r="CL501" i="1"/>
  <c r="CL502" i="1"/>
  <c r="CL503" i="1"/>
  <c r="CL504" i="1"/>
  <c r="CL505" i="1"/>
  <c r="CL506" i="1"/>
  <c r="CL507" i="1"/>
  <c r="CL508" i="1"/>
  <c r="CL509" i="1"/>
  <c r="CL510" i="1"/>
  <c r="CL511" i="1"/>
  <c r="CL512" i="1"/>
  <c r="CL513" i="1"/>
  <c r="CL514" i="1"/>
  <c r="CL515" i="1"/>
  <c r="CL516" i="1"/>
  <c r="CL517" i="1"/>
  <c r="CL518" i="1"/>
  <c r="CL519" i="1"/>
  <c r="CL520" i="1"/>
  <c r="CL521" i="1"/>
  <c r="CL522" i="1"/>
  <c r="CL523" i="1"/>
  <c r="CL524" i="1"/>
  <c r="CL525" i="1"/>
  <c r="CL526" i="1"/>
  <c r="CL527" i="1"/>
  <c r="CL528" i="1"/>
  <c r="CL529" i="1"/>
  <c r="CL530" i="1"/>
  <c r="CL531" i="1"/>
  <c r="CL532" i="1"/>
  <c r="CL533" i="1"/>
  <c r="CL534" i="1"/>
  <c r="CL535" i="1"/>
  <c r="CL536" i="1"/>
  <c r="CL537" i="1"/>
  <c r="CL538" i="1"/>
  <c r="CL539" i="1"/>
  <c r="CL540" i="1"/>
  <c r="CL541" i="1"/>
  <c r="CL542" i="1"/>
  <c r="CL543" i="1"/>
  <c r="CL544" i="1"/>
  <c r="CL545" i="1"/>
  <c r="CL546" i="1"/>
  <c r="CL547" i="1"/>
  <c r="CL8" i="1"/>
  <c r="CH9" i="1"/>
  <c r="CH10" i="1"/>
  <c r="CH11" i="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3" i="1"/>
  <c r="CH64" i="1"/>
  <c r="CH65" i="1"/>
  <c r="CH66" i="1"/>
  <c r="CH67" i="1"/>
  <c r="CH68" i="1"/>
  <c r="CH69" i="1"/>
  <c r="CH70" i="1"/>
  <c r="CH71" i="1"/>
  <c r="CH72" i="1"/>
  <c r="CH73" i="1"/>
  <c r="CH74" i="1"/>
  <c r="CH75" i="1"/>
  <c r="CH76" i="1"/>
  <c r="CH77" i="1"/>
  <c r="CH78" i="1"/>
  <c r="CH79" i="1"/>
  <c r="CH80" i="1"/>
  <c r="CH81" i="1"/>
  <c r="CH82" i="1"/>
  <c r="CH83" i="1"/>
  <c r="CH84" i="1"/>
  <c r="CH85" i="1"/>
  <c r="CH86" i="1"/>
  <c r="CH87" i="1"/>
  <c r="CH88" i="1"/>
  <c r="CH89" i="1"/>
  <c r="CH90" i="1"/>
  <c r="CH91" i="1"/>
  <c r="CH92" i="1"/>
  <c r="CH93" i="1"/>
  <c r="CH94" i="1"/>
  <c r="CH95" i="1"/>
  <c r="CH96" i="1"/>
  <c r="CH97" i="1"/>
  <c r="CH98" i="1"/>
  <c r="CH99" i="1"/>
  <c r="CH100" i="1"/>
  <c r="CH101" i="1"/>
  <c r="CH102" i="1"/>
  <c r="CH103" i="1"/>
  <c r="CH104" i="1"/>
  <c r="CH105" i="1"/>
  <c r="CH106" i="1"/>
  <c r="CH107" i="1"/>
  <c r="CH108" i="1"/>
  <c r="CH109" i="1"/>
  <c r="CH110" i="1"/>
  <c r="CH111" i="1"/>
  <c r="CH112" i="1"/>
  <c r="CH113" i="1"/>
  <c r="CH114" i="1"/>
  <c r="CH115" i="1"/>
  <c r="CH116" i="1"/>
  <c r="CH117" i="1"/>
  <c r="CH118" i="1"/>
  <c r="CH119" i="1"/>
  <c r="CH120" i="1"/>
  <c r="CH121" i="1"/>
  <c r="CH122" i="1"/>
  <c r="CH123" i="1"/>
  <c r="CH124" i="1"/>
  <c r="CH125" i="1"/>
  <c r="CH126" i="1"/>
  <c r="CH127" i="1"/>
  <c r="CH128" i="1"/>
  <c r="CH129" i="1"/>
  <c r="CH130" i="1"/>
  <c r="CH131" i="1"/>
  <c r="CH132" i="1"/>
  <c r="CH133" i="1"/>
  <c r="CH134" i="1"/>
  <c r="CH135" i="1"/>
  <c r="CH136" i="1"/>
  <c r="CH137" i="1"/>
  <c r="CH138" i="1"/>
  <c r="CH139" i="1"/>
  <c r="CH140" i="1"/>
  <c r="CH141" i="1"/>
  <c r="CH142" i="1"/>
  <c r="CH143" i="1"/>
  <c r="CH144" i="1"/>
  <c r="CH145" i="1"/>
  <c r="CH146" i="1"/>
  <c r="CH147" i="1"/>
  <c r="CH148" i="1"/>
  <c r="CH149" i="1"/>
  <c r="CH150" i="1"/>
  <c r="CH151" i="1"/>
  <c r="CH152" i="1"/>
  <c r="CH153" i="1"/>
  <c r="CH154" i="1"/>
  <c r="CH155" i="1"/>
  <c r="CH156" i="1"/>
  <c r="CH157" i="1"/>
  <c r="CH158" i="1"/>
  <c r="CH159" i="1"/>
  <c r="CH160" i="1"/>
  <c r="CH161" i="1"/>
  <c r="CH162" i="1"/>
  <c r="CH163" i="1"/>
  <c r="CH164" i="1"/>
  <c r="CH165" i="1"/>
  <c r="CH166" i="1"/>
  <c r="CH167" i="1"/>
  <c r="CH168" i="1"/>
  <c r="CH169" i="1"/>
  <c r="CH170" i="1"/>
  <c r="CH171" i="1"/>
  <c r="CH172" i="1"/>
  <c r="CH173" i="1"/>
  <c r="CH174" i="1"/>
  <c r="CH175" i="1"/>
  <c r="CH176" i="1"/>
  <c r="CH177" i="1"/>
  <c r="CH178" i="1"/>
  <c r="CH179" i="1"/>
  <c r="CH180" i="1"/>
  <c r="CH181" i="1"/>
  <c r="CH182" i="1"/>
  <c r="CH183" i="1"/>
  <c r="CH184" i="1"/>
  <c r="CH185" i="1"/>
  <c r="CH186" i="1"/>
  <c r="CH187" i="1"/>
  <c r="CH188" i="1"/>
  <c r="CH189" i="1"/>
  <c r="CH190" i="1"/>
  <c r="CH191" i="1"/>
  <c r="CH192" i="1"/>
  <c r="CH193" i="1"/>
  <c r="CH194" i="1"/>
  <c r="CH195" i="1"/>
  <c r="CH196" i="1"/>
  <c r="CH197" i="1"/>
  <c r="CH198" i="1"/>
  <c r="CH199" i="1"/>
  <c r="CH200" i="1"/>
  <c r="CH201" i="1"/>
  <c r="CH202" i="1"/>
  <c r="CH203" i="1"/>
  <c r="CH204" i="1"/>
  <c r="CH205" i="1"/>
  <c r="CH206" i="1"/>
  <c r="CH207" i="1"/>
  <c r="CH208" i="1"/>
  <c r="CH209" i="1"/>
  <c r="CH210" i="1"/>
  <c r="CH211" i="1"/>
  <c r="CH212" i="1"/>
  <c r="CH213" i="1"/>
  <c r="CH214" i="1"/>
  <c r="CH215" i="1"/>
  <c r="CH216" i="1"/>
  <c r="CH217" i="1"/>
  <c r="CH218" i="1"/>
  <c r="CH219" i="1"/>
  <c r="CH220" i="1"/>
  <c r="CH221" i="1"/>
  <c r="CH222" i="1"/>
  <c r="CH223" i="1"/>
  <c r="CH224" i="1"/>
  <c r="CH225" i="1"/>
  <c r="CH226" i="1"/>
  <c r="CH227" i="1"/>
  <c r="CH228" i="1"/>
  <c r="CH229" i="1"/>
  <c r="CH230" i="1"/>
  <c r="CH231" i="1"/>
  <c r="CH232" i="1"/>
  <c r="CH233" i="1"/>
  <c r="CH234" i="1"/>
  <c r="CH235" i="1"/>
  <c r="CH236" i="1"/>
  <c r="CH237" i="1"/>
  <c r="CH238" i="1"/>
  <c r="CH239" i="1"/>
  <c r="CH240" i="1"/>
  <c r="CH241" i="1"/>
  <c r="CH242" i="1"/>
  <c r="CH243" i="1"/>
  <c r="CH244" i="1"/>
  <c r="CH245" i="1"/>
  <c r="CH246" i="1"/>
  <c r="CH247" i="1"/>
  <c r="CH248" i="1"/>
  <c r="CH249" i="1"/>
  <c r="CH250" i="1"/>
  <c r="CH251" i="1"/>
  <c r="CH252" i="1"/>
  <c r="CH253" i="1"/>
  <c r="CH254" i="1"/>
  <c r="CH255" i="1"/>
  <c r="CH256" i="1"/>
  <c r="CH257" i="1"/>
  <c r="CH258" i="1"/>
  <c r="CH259" i="1"/>
  <c r="CH260" i="1"/>
  <c r="CH261" i="1"/>
  <c r="CH262" i="1"/>
  <c r="CH263" i="1"/>
  <c r="CH264" i="1"/>
  <c r="CH265" i="1"/>
  <c r="CH266" i="1"/>
  <c r="CH267" i="1"/>
  <c r="CH268" i="1"/>
  <c r="CH269" i="1"/>
  <c r="CH270" i="1"/>
  <c r="CH271" i="1"/>
  <c r="CH272" i="1"/>
  <c r="CH273" i="1"/>
  <c r="CH274" i="1"/>
  <c r="CH275" i="1"/>
  <c r="CH276" i="1"/>
  <c r="CH277" i="1"/>
  <c r="CH278" i="1"/>
  <c r="CH279" i="1"/>
  <c r="CH280" i="1"/>
  <c r="CH281" i="1"/>
  <c r="CH282" i="1"/>
  <c r="CH283" i="1"/>
  <c r="CH284" i="1"/>
  <c r="CH285" i="1"/>
  <c r="CH286" i="1"/>
  <c r="CH287" i="1"/>
  <c r="CH288" i="1"/>
  <c r="CH289" i="1"/>
  <c r="CH290" i="1"/>
  <c r="CH291" i="1"/>
  <c r="CH292" i="1"/>
  <c r="CH293" i="1"/>
  <c r="CH294" i="1"/>
  <c r="CH295" i="1"/>
  <c r="CH296" i="1"/>
  <c r="CH297" i="1"/>
  <c r="CH298" i="1"/>
  <c r="CH299" i="1"/>
  <c r="CH300" i="1"/>
  <c r="CH301" i="1"/>
  <c r="CH302" i="1"/>
  <c r="CH303" i="1"/>
  <c r="CH304" i="1"/>
  <c r="CH305" i="1"/>
  <c r="CH306" i="1"/>
  <c r="CH307" i="1"/>
  <c r="CH308" i="1"/>
  <c r="CH309" i="1"/>
  <c r="CH310" i="1"/>
  <c r="CH311" i="1"/>
  <c r="CH312" i="1"/>
  <c r="CH313" i="1"/>
  <c r="CH314" i="1"/>
  <c r="CH315" i="1"/>
  <c r="CH316" i="1"/>
  <c r="CH317" i="1"/>
  <c r="CH318" i="1"/>
  <c r="CH319" i="1"/>
  <c r="CH320" i="1"/>
  <c r="CH321" i="1"/>
  <c r="CH322" i="1"/>
  <c r="CH323" i="1"/>
  <c r="CH324" i="1"/>
  <c r="CH325" i="1"/>
  <c r="CH326" i="1"/>
  <c r="CH327" i="1"/>
  <c r="CH328" i="1"/>
  <c r="CH329" i="1"/>
  <c r="CH330" i="1"/>
  <c r="CH331" i="1"/>
  <c r="CH332" i="1"/>
  <c r="CH333" i="1"/>
  <c r="CH334" i="1"/>
  <c r="CH335" i="1"/>
  <c r="CH336" i="1"/>
  <c r="CH337" i="1"/>
  <c r="CH338" i="1"/>
  <c r="CH339" i="1"/>
  <c r="CH340" i="1"/>
  <c r="CH341" i="1"/>
  <c r="CH342" i="1"/>
  <c r="CH343" i="1"/>
  <c r="CH344" i="1"/>
  <c r="CH345" i="1"/>
  <c r="CH346" i="1"/>
  <c r="CH347" i="1"/>
  <c r="CH348" i="1"/>
  <c r="CH349" i="1"/>
  <c r="CH350" i="1"/>
  <c r="CH351" i="1"/>
  <c r="CH352" i="1"/>
  <c r="CH353" i="1"/>
  <c r="CH354" i="1"/>
  <c r="CH355" i="1"/>
  <c r="CH356" i="1"/>
  <c r="CH357" i="1"/>
  <c r="CH358" i="1"/>
  <c r="CH359" i="1"/>
  <c r="CH360" i="1"/>
  <c r="CH361" i="1"/>
  <c r="CH362" i="1"/>
  <c r="CH363" i="1"/>
  <c r="CH364" i="1"/>
  <c r="CH365" i="1"/>
  <c r="CH366" i="1"/>
  <c r="CH367" i="1"/>
  <c r="CH368" i="1"/>
  <c r="CH369" i="1"/>
  <c r="CH370" i="1"/>
  <c r="CH371" i="1"/>
  <c r="CH372" i="1"/>
  <c r="CH373" i="1"/>
  <c r="CH374" i="1"/>
  <c r="CH375" i="1"/>
  <c r="CH376" i="1"/>
  <c r="CH377" i="1"/>
  <c r="CH378" i="1"/>
  <c r="CH379" i="1"/>
  <c r="CH380" i="1"/>
  <c r="CH381" i="1"/>
  <c r="CH382" i="1"/>
  <c r="CH383" i="1"/>
  <c r="CH384" i="1"/>
  <c r="CH385" i="1"/>
  <c r="CH386" i="1"/>
  <c r="CH387" i="1"/>
  <c r="CH388" i="1"/>
  <c r="CH389" i="1"/>
  <c r="CH390" i="1"/>
  <c r="CH391" i="1"/>
  <c r="CH392" i="1"/>
  <c r="CH393" i="1"/>
  <c r="CH394" i="1"/>
  <c r="CH395" i="1"/>
  <c r="CH396" i="1"/>
  <c r="CH397" i="1"/>
  <c r="CH398" i="1"/>
  <c r="CH399" i="1"/>
  <c r="CH400" i="1"/>
  <c r="CH401" i="1"/>
  <c r="CH402" i="1"/>
  <c r="CH403" i="1"/>
  <c r="CH404" i="1"/>
  <c r="CH405" i="1"/>
  <c r="CH406" i="1"/>
  <c r="CH407" i="1"/>
  <c r="CH408" i="1"/>
  <c r="CH409" i="1"/>
  <c r="CH410" i="1"/>
  <c r="CH411" i="1"/>
  <c r="CH412" i="1"/>
  <c r="CH413" i="1"/>
  <c r="CH414" i="1"/>
  <c r="CH415" i="1"/>
  <c r="CH416" i="1"/>
  <c r="CH417" i="1"/>
  <c r="CH418" i="1"/>
  <c r="CH419" i="1"/>
  <c r="CH420" i="1"/>
  <c r="CH421" i="1"/>
  <c r="CH422" i="1"/>
  <c r="CH423" i="1"/>
  <c r="CH424" i="1"/>
  <c r="CH425" i="1"/>
  <c r="CH426" i="1"/>
  <c r="CH427" i="1"/>
  <c r="CH428" i="1"/>
  <c r="CH429" i="1"/>
  <c r="CH430" i="1"/>
  <c r="CH431" i="1"/>
  <c r="CH432" i="1"/>
  <c r="CH433" i="1"/>
  <c r="CH434" i="1"/>
  <c r="CH435" i="1"/>
  <c r="CH436" i="1"/>
  <c r="CH437" i="1"/>
  <c r="CH438" i="1"/>
  <c r="CH439" i="1"/>
  <c r="CH440" i="1"/>
  <c r="CH441" i="1"/>
  <c r="CH442" i="1"/>
  <c r="CH443" i="1"/>
  <c r="CH444" i="1"/>
  <c r="CH445" i="1"/>
  <c r="CH446" i="1"/>
  <c r="CH447" i="1"/>
  <c r="CH448" i="1"/>
  <c r="CH449" i="1"/>
  <c r="CH450" i="1"/>
  <c r="CH451" i="1"/>
  <c r="CH452" i="1"/>
  <c r="CH453" i="1"/>
  <c r="CH454" i="1"/>
  <c r="CH455" i="1"/>
  <c r="CH456" i="1"/>
  <c r="CH457" i="1"/>
  <c r="CH458" i="1"/>
  <c r="CH459" i="1"/>
  <c r="CH460" i="1"/>
  <c r="CH461" i="1"/>
  <c r="CH462" i="1"/>
  <c r="CH463" i="1"/>
  <c r="CH464" i="1"/>
  <c r="CH465" i="1"/>
  <c r="CH466" i="1"/>
  <c r="CH467" i="1"/>
  <c r="CH468" i="1"/>
  <c r="CH469" i="1"/>
  <c r="CH470" i="1"/>
  <c r="CH471" i="1"/>
  <c r="CH472" i="1"/>
  <c r="CH473" i="1"/>
  <c r="CH474" i="1"/>
  <c r="CH475" i="1"/>
  <c r="CH476" i="1"/>
  <c r="CH477" i="1"/>
  <c r="CH478" i="1"/>
  <c r="CH479" i="1"/>
  <c r="CH480" i="1"/>
  <c r="CH481" i="1"/>
  <c r="CH482" i="1"/>
  <c r="CH483" i="1"/>
  <c r="CH484" i="1"/>
  <c r="CH485" i="1"/>
  <c r="CH486" i="1"/>
  <c r="CH487" i="1"/>
  <c r="CH488" i="1"/>
  <c r="CH489" i="1"/>
  <c r="CH490" i="1"/>
  <c r="CH491" i="1"/>
  <c r="CH492" i="1"/>
  <c r="CH493" i="1"/>
  <c r="CH494" i="1"/>
  <c r="CH495" i="1"/>
  <c r="CH496" i="1"/>
  <c r="CH497" i="1"/>
  <c r="CH498" i="1"/>
  <c r="CH499" i="1"/>
  <c r="CH500" i="1"/>
  <c r="CH501" i="1"/>
  <c r="CH502" i="1"/>
  <c r="CH503" i="1"/>
  <c r="CH504" i="1"/>
  <c r="CH505" i="1"/>
  <c r="CH506" i="1"/>
  <c r="CH507" i="1"/>
  <c r="CH508" i="1"/>
  <c r="CH509" i="1"/>
  <c r="CH510" i="1"/>
  <c r="CH511" i="1"/>
  <c r="CH512" i="1"/>
  <c r="CH513" i="1"/>
  <c r="CH514" i="1"/>
  <c r="CH515" i="1"/>
  <c r="CH516" i="1"/>
  <c r="CH517" i="1"/>
  <c r="CH518" i="1"/>
  <c r="CH519" i="1"/>
  <c r="CH520" i="1"/>
  <c r="CH521" i="1"/>
  <c r="CH522" i="1"/>
  <c r="CH523" i="1"/>
  <c r="CH524" i="1"/>
  <c r="CH525" i="1"/>
  <c r="CH526" i="1"/>
  <c r="CH527" i="1"/>
  <c r="CH528" i="1"/>
  <c r="CH529" i="1"/>
  <c r="CH530" i="1"/>
  <c r="CH531" i="1"/>
  <c r="CH532" i="1"/>
  <c r="CH533" i="1"/>
  <c r="CH534" i="1"/>
  <c r="CH535" i="1"/>
  <c r="CH536" i="1"/>
  <c r="CH537" i="1"/>
  <c r="CH538" i="1"/>
  <c r="CH539" i="1"/>
  <c r="CH540" i="1"/>
  <c r="CH541" i="1"/>
  <c r="CH542" i="1"/>
  <c r="CH543" i="1"/>
  <c r="CH544" i="1"/>
  <c r="CH545" i="1"/>
  <c r="CH546" i="1"/>
  <c r="CH547" i="1"/>
  <c r="CH8" i="1"/>
  <c r="CD9" i="1"/>
  <c r="CD10" i="1"/>
  <c r="CD11" i="1"/>
  <c r="CD12" i="1"/>
  <c r="CD13" i="1"/>
  <c r="CD14" i="1"/>
  <c r="CD15" i="1"/>
  <c r="CD16" i="1"/>
  <c r="CD17" i="1"/>
  <c r="CD18" i="1"/>
  <c r="CD19" i="1"/>
  <c r="CD20" i="1"/>
  <c r="CD21" i="1"/>
  <c r="CD22" i="1"/>
  <c r="CD23" i="1"/>
  <c r="CD24" i="1"/>
  <c r="CD25"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63" i="1"/>
  <c r="CD64" i="1"/>
  <c r="CD65" i="1"/>
  <c r="CD66" i="1"/>
  <c r="CD67" i="1"/>
  <c r="CD68" i="1"/>
  <c r="CD69" i="1"/>
  <c r="CD70" i="1"/>
  <c r="CD71" i="1"/>
  <c r="CD72" i="1"/>
  <c r="CD73" i="1"/>
  <c r="CD74" i="1"/>
  <c r="CD75" i="1"/>
  <c r="CD76" i="1"/>
  <c r="CD77" i="1"/>
  <c r="CD78" i="1"/>
  <c r="CD79" i="1"/>
  <c r="CD80" i="1"/>
  <c r="CD81" i="1"/>
  <c r="CD82" i="1"/>
  <c r="CD83" i="1"/>
  <c r="CD84" i="1"/>
  <c r="CD85" i="1"/>
  <c r="CD86" i="1"/>
  <c r="CD87" i="1"/>
  <c r="CD88" i="1"/>
  <c r="CD89" i="1"/>
  <c r="CD90" i="1"/>
  <c r="CD91" i="1"/>
  <c r="CD92" i="1"/>
  <c r="CD93" i="1"/>
  <c r="CD94" i="1"/>
  <c r="CD95" i="1"/>
  <c r="CD96" i="1"/>
  <c r="CD97" i="1"/>
  <c r="CD98" i="1"/>
  <c r="CD99" i="1"/>
  <c r="CD100" i="1"/>
  <c r="CD101" i="1"/>
  <c r="CD102" i="1"/>
  <c r="CD103" i="1"/>
  <c r="CD104" i="1"/>
  <c r="CD105" i="1"/>
  <c r="CD106" i="1"/>
  <c r="CD107" i="1"/>
  <c r="CD108" i="1"/>
  <c r="CD109" i="1"/>
  <c r="CD110" i="1"/>
  <c r="CD111" i="1"/>
  <c r="CD112" i="1"/>
  <c r="CD113" i="1"/>
  <c r="CD114" i="1"/>
  <c r="CD115" i="1"/>
  <c r="CD116" i="1"/>
  <c r="CD117" i="1"/>
  <c r="CD118" i="1"/>
  <c r="CD119" i="1"/>
  <c r="CD120" i="1"/>
  <c r="CD121" i="1"/>
  <c r="CD122" i="1"/>
  <c r="CD123" i="1"/>
  <c r="CD124" i="1"/>
  <c r="CD125" i="1"/>
  <c r="CD126" i="1"/>
  <c r="CD127" i="1"/>
  <c r="CD128" i="1"/>
  <c r="CD129" i="1"/>
  <c r="CD130" i="1"/>
  <c r="CD131" i="1"/>
  <c r="CD132" i="1"/>
  <c r="CD133" i="1"/>
  <c r="CD134" i="1"/>
  <c r="CD135" i="1"/>
  <c r="CD136" i="1"/>
  <c r="CD137" i="1"/>
  <c r="CD138" i="1"/>
  <c r="CD139" i="1"/>
  <c r="CD140" i="1"/>
  <c r="CD141" i="1"/>
  <c r="CD142" i="1"/>
  <c r="CD143" i="1"/>
  <c r="CD144" i="1"/>
  <c r="CD145" i="1"/>
  <c r="CD146" i="1"/>
  <c r="CD147" i="1"/>
  <c r="CD148" i="1"/>
  <c r="CD149" i="1"/>
  <c r="CD150" i="1"/>
  <c r="CD151" i="1"/>
  <c r="CD152" i="1"/>
  <c r="CD153" i="1"/>
  <c r="CD154" i="1"/>
  <c r="CD155" i="1"/>
  <c r="CD156" i="1"/>
  <c r="CD157" i="1"/>
  <c r="CD158" i="1"/>
  <c r="CD159" i="1"/>
  <c r="CD160" i="1"/>
  <c r="CD161" i="1"/>
  <c r="CD162" i="1"/>
  <c r="CD163" i="1"/>
  <c r="CD164" i="1"/>
  <c r="CD165" i="1"/>
  <c r="CD166" i="1"/>
  <c r="CD167" i="1"/>
  <c r="CD168" i="1"/>
  <c r="CD169" i="1"/>
  <c r="CD170" i="1"/>
  <c r="CD171" i="1"/>
  <c r="CD172" i="1"/>
  <c r="CD173" i="1"/>
  <c r="CD174" i="1"/>
  <c r="CD175" i="1"/>
  <c r="CD176" i="1"/>
  <c r="CD177" i="1"/>
  <c r="CD178" i="1"/>
  <c r="CD179" i="1"/>
  <c r="CD180" i="1"/>
  <c r="CD181" i="1"/>
  <c r="CD182" i="1"/>
  <c r="CD183" i="1"/>
  <c r="CD184" i="1"/>
  <c r="CD185" i="1"/>
  <c r="CD186" i="1"/>
  <c r="CD187" i="1"/>
  <c r="CD188" i="1"/>
  <c r="CD189" i="1"/>
  <c r="CD190" i="1"/>
  <c r="CD191" i="1"/>
  <c r="CD192" i="1"/>
  <c r="CD193" i="1"/>
  <c r="CD194" i="1"/>
  <c r="CD195" i="1"/>
  <c r="CD196" i="1"/>
  <c r="CD197" i="1"/>
  <c r="CD198" i="1"/>
  <c r="CD199" i="1"/>
  <c r="CD200" i="1"/>
  <c r="CD201" i="1"/>
  <c r="CD202" i="1"/>
  <c r="CD203" i="1"/>
  <c r="CD204" i="1"/>
  <c r="CD205" i="1"/>
  <c r="CD206" i="1"/>
  <c r="CD207" i="1"/>
  <c r="CD208" i="1"/>
  <c r="CD209" i="1"/>
  <c r="CD210" i="1"/>
  <c r="CD211" i="1"/>
  <c r="CD212" i="1"/>
  <c r="CD213" i="1"/>
  <c r="CD214" i="1"/>
  <c r="CD215" i="1"/>
  <c r="CD216" i="1"/>
  <c r="CD217" i="1"/>
  <c r="CD218" i="1"/>
  <c r="CD219" i="1"/>
  <c r="CD220" i="1"/>
  <c r="CD221" i="1"/>
  <c r="CD222" i="1"/>
  <c r="CD223" i="1"/>
  <c r="CD224" i="1"/>
  <c r="CD225" i="1"/>
  <c r="CD226" i="1"/>
  <c r="CD227" i="1"/>
  <c r="CD228" i="1"/>
  <c r="CD229" i="1"/>
  <c r="CD230" i="1"/>
  <c r="CD231" i="1"/>
  <c r="CD232" i="1"/>
  <c r="CD233" i="1"/>
  <c r="CD234" i="1"/>
  <c r="CD235" i="1"/>
  <c r="CD236" i="1"/>
  <c r="CD237" i="1"/>
  <c r="CD238" i="1"/>
  <c r="CD239" i="1"/>
  <c r="CD240" i="1"/>
  <c r="CD241" i="1"/>
  <c r="CD242" i="1"/>
  <c r="CD243" i="1"/>
  <c r="CD244" i="1"/>
  <c r="CD245" i="1"/>
  <c r="CD246" i="1"/>
  <c r="CD247" i="1"/>
  <c r="CD248" i="1"/>
  <c r="CD249" i="1"/>
  <c r="CD250" i="1"/>
  <c r="CD251" i="1"/>
  <c r="CD252" i="1"/>
  <c r="CD253" i="1"/>
  <c r="CD254" i="1"/>
  <c r="CD255" i="1"/>
  <c r="CD256" i="1"/>
  <c r="CD257" i="1"/>
  <c r="CD258" i="1"/>
  <c r="CD259" i="1"/>
  <c r="CD260" i="1"/>
  <c r="CD261" i="1"/>
  <c r="CD262" i="1"/>
  <c r="CD263" i="1"/>
  <c r="CD264" i="1"/>
  <c r="CD265" i="1"/>
  <c r="CD266" i="1"/>
  <c r="CD267" i="1"/>
  <c r="CD268" i="1"/>
  <c r="CD269" i="1"/>
  <c r="CD270" i="1"/>
  <c r="CD271" i="1"/>
  <c r="CD272" i="1"/>
  <c r="CD273" i="1"/>
  <c r="CD274" i="1"/>
  <c r="CD275" i="1"/>
  <c r="CD276" i="1"/>
  <c r="CD277" i="1"/>
  <c r="CD278" i="1"/>
  <c r="CD279" i="1"/>
  <c r="CD280" i="1"/>
  <c r="CD281" i="1"/>
  <c r="CD282" i="1"/>
  <c r="CD283" i="1"/>
  <c r="CD284" i="1"/>
  <c r="CD285" i="1"/>
  <c r="CD286" i="1"/>
  <c r="CD287" i="1"/>
  <c r="CD288" i="1"/>
  <c r="CD289" i="1"/>
  <c r="CD290" i="1"/>
  <c r="CD291" i="1"/>
  <c r="CD292" i="1"/>
  <c r="CD293" i="1"/>
  <c r="CD294" i="1"/>
  <c r="CD295" i="1"/>
  <c r="CD296" i="1"/>
  <c r="CD297" i="1"/>
  <c r="CD298" i="1"/>
  <c r="CD299" i="1"/>
  <c r="CD300" i="1"/>
  <c r="CD301" i="1"/>
  <c r="CD302" i="1"/>
  <c r="CD303" i="1"/>
  <c r="CD304" i="1"/>
  <c r="CD305" i="1"/>
  <c r="CD306" i="1"/>
  <c r="CD307" i="1"/>
  <c r="CD308" i="1"/>
  <c r="CD309" i="1"/>
  <c r="CD310" i="1"/>
  <c r="CD311" i="1"/>
  <c r="CD312" i="1"/>
  <c r="CD313" i="1"/>
  <c r="CD314" i="1"/>
  <c r="CD315" i="1"/>
  <c r="CD316" i="1"/>
  <c r="CD317" i="1"/>
  <c r="CD318" i="1"/>
  <c r="CD319" i="1"/>
  <c r="CD320" i="1"/>
  <c r="CD321" i="1"/>
  <c r="CD322" i="1"/>
  <c r="CD323" i="1"/>
  <c r="CD324" i="1"/>
  <c r="CD325" i="1"/>
  <c r="CD326" i="1"/>
  <c r="CD327" i="1"/>
  <c r="CD328" i="1"/>
  <c r="CD329" i="1"/>
  <c r="CD330" i="1"/>
  <c r="CD331" i="1"/>
  <c r="CD332" i="1"/>
  <c r="CD333" i="1"/>
  <c r="CD334" i="1"/>
  <c r="CD335" i="1"/>
  <c r="CD336" i="1"/>
  <c r="CD337" i="1"/>
  <c r="CD338" i="1"/>
  <c r="CD339" i="1"/>
  <c r="CD340" i="1"/>
  <c r="CD341" i="1"/>
  <c r="CD342" i="1"/>
  <c r="CD343" i="1"/>
  <c r="CD344" i="1"/>
  <c r="CD345" i="1"/>
  <c r="CD346" i="1"/>
  <c r="CD347" i="1"/>
  <c r="CD348" i="1"/>
  <c r="CD349" i="1"/>
  <c r="CD350" i="1"/>
  <c r="CD351" i="1"/>
  <c r="CD352" i="1"/>
  <c r="CD353" i="1"/>
  <c r="CD354" i="1"/>
  <c r="CD355" i="1"/>
  <c r="CD356" i="1"/>
  <c r="CD357" i="1"/>
  <c r="CD358" i="1"/>
  <c r="CD359" i="1"/>
  <c r="CD360" i="1"/>
  <c r="CD361" i="1"/>
  <c r="CD362" i="1"/>
  <c r="CD363" i="1"/>
  <c r="CD364" i="1"/>
  <c r="CD365" i="1"/>
  <c r="CD366" i="1"/>
  <c r="CD367" i="1"/>
  <c r="CD368" i="1"/>
  <c r="CD369" i="1"/>
  <c r="CD370" i="1"/>
  <c r="CD371" i="1"/>
  <c r="CD372" i="1"/>
  <c r="CD373" i="1"/>
  <c r="CD374" i="1"/>
  <c r="CD375" i="1"/>
  <c r="CD376" i="1"/>
  <c r="CD377" i="1"/>
  <c r="CD378" i="1"/>
  <c r="CD379" i="1"/>
  <c r="CD380" i="1"/>
  <c r="CD381" i="1"/>
  <c r="CD382" i="1"/>
  <c r="CD383" i="1"/>
  <c r="CD384" i="1"/>
  <c r="CD385" i="1"/>
  <c r="CD386" i="1"/>
  <c r="CD387" i="1"/>
  <c r="CD388" i="1"/>
  <c r="CD389" i="1"/>
  <c r="CD390" i="1"/>
  <c r="CD391" i="1"/>
  <c r="CD392" i="1"/>
  <c r="CD393" i="1"/>
  <c r="CD394" i="1"/>
  <c r="CD395" i="1"/>
  <c r="CD396" i="1"/>
  <c r="CD397" i="1"/>
  <c r="CD398" i="1"/>
  <c r="CD399" i="1"/>
  <c r="CD400" i="1"/>
  <c r="CD401" i="1"/>
  <c r="CD402" i="1"/>
  <c r="CD403" i="1"/>
  <c r="CD404" i="1"/>
  <c r="CD405" i="1"/>
  <c r="CD406" i="1"/>
  <c r="CD407" i="1"/>
  <c r="CD408" i="1"/>
  <c r="CD409" i="1"/>
  <c r="CD410" i="1"/>
  <c r="CD411" i="1"/>
  <c r="CD412" i="1"/>
  <c r="CD413" i="1"/>
  <c r="CD414" i="1"/>
  <c r="CD415" i="1"/>
  <c r="CD416" i="1"/>
  <c r="CD417" i="1"/>
  <c r="CD418" i="1"/>
  <c r="CD419" i="1"/>
  <c r="CD420" i="1"/>
  <c r="CD421" i="1"/>
  <c r="CD422" i="1"/>
  <c r="CD423" i="1"/>
  <c r="CD424" i="1"/>
  <c r="CD425" i="1"/>
  <c r="CD426" i="1"/>
  <c r="CD427" i="1"/>
  <c r="CD428" i="1"/>
  <c r="CD429" i="1"/>
  <c r="CD430" i="1"/>
  <c r="CD431" i="1"/>
  <c r="CD432" i="1"/>
  <c r="CD433" i="1"/>
  <c r="CD434" i="1"/>
  <c r="CD435" i="1"/>
  <c r="CD436" i="1"/>
  <c r="CD437" i="1"/>
  <c r="CD438" i="1"/>
  <c r="CD439" i="1"/>
  <c r="CD440" i="1"/>
  <c r="CD441" i="1"/>
  <c r="CD442" i="1"/>
  <c r="CD443" i="1"/>
  <c r="CD444" i="1"/>
  <c r="CD445" i="1"/>
  <c r="CD446" i="1"/>
  <c r="CD447" i="1"/>
  <c r="CD448" i="1"/>
  <c r="CD449" i="1"/>
  <c r="CD450" i="1"/>
  <c r="CD451" i="1"/>
  <c r="CD452" i="1"/>
  <c r="CD453" i="1"/>
  <c r="CD454" i="1"/>
  <c r="CD455" i="1"/>
  <c r="CD456" i="1"/>
  <c r="CD457" i="1"/>
  <c r="CD458" i="1"/>
  <c r="CD459" i="1"/>
  <c r="CD460" i="1"/>
  <c r="CD461" i="1"/>
  <c r="CD462" i="1"/>
  <c r="CD463" i="1"/>
  <c r="CD464" i="1"/>
  <c r="CD465" i="1"/>
  <c r="CD466" i="1"/>
  <c r="CD467" i="1"/>
  <c r="CD468" i="1"/>
  <c r="CD469" i="1"/>
  <c r="CD470" i="1"/>
  <c r="CD471" i="1"/>
  <c r="CD472" i="1"/>
  <c r="CD473" i="1"/>
  <c r="CD474" i="1"/>
  <c r="CD475" i="1"/>
  <c r="CD476" i="1"/>
  <c r="CD477" i="1"/>
  <c r="CD478" i="1"/>
  <c r="CD479" i="1"/>
  <c r="CD480" i="1"/>
  <c r="CD481" i="1"/>
  <c r="CD482" i="1"/>
  <c r="CD483" i="1"/>
  <c r="CD484" i="1"/>
  <c r="CD485" i="1"/>
  <c r="CD486" i="1"/>
  <c r="CD487" i="1"/>
  <c r="CD488" i="1"/>
  <c r="CD489" i="1"/>
  <c r="CD490" i="1"/>
  <c r="CD491" i="1"/>
  <c r="CD492" i="1"/>
  <c r="CD493" i="1"/>
  <c r="CD494" i="1"/>
  <c r="CD495" i="1"/>
  <c r="CD496" i="1"/>
  <c r="CD497" i="1"/>
  <c r="CD498" i="1"/>
  <c r="CD499" i="1"/>
  <c r="CD500" i="1"/>
  <c r="CD501" i="1"/>
  <c r="CD502" i="1"/>
  <c r="CD503" i="1"/>
  <c r="CD504" i="1"/>
  <c r="CD505" i="1"/>
  <c r="CD506" i="1"/>
  <c r="CD507" i="1"/>
  <c r="CD508" i="1"/>
  <c r="CD509" i="1"/>
  <c r="CD510" i="1"/>
  <c r="CD511" i="1"/>
  <c r="CD512" i="1"/>
  <c r="CD513" i="1"/>
  <c r="CD514" i="1"/>
  <c r="CD515" i="1"/>
  <c r="CD516" i="1"/>
  <c r="CD517" i="1"/>
  <c r="CD518" i="1"/>
  <c r="CD519" i="1"/>
  <c r="CD520" i="1"/>
  <c r="CD521" i="1"/>
  <c r="CD522" i="1"/>
  <c r="CD523" i="1"/>
  <c r="CD524" i="1"/>
  <c r="CD525" i="1"/>
  <c r="CD526" i="1"/>
  <c r="CD527" i="1"/>
  <c r="CD528" i="1"/>
  <c r="CD529" i="1"/>
  <c r="CD530" i="1"/>
  <c r="CD531" i="1"/>
  <c r="CD532" i="1"/>
  <c r="CD533" i="1"/>
  <c r="CD534" i="1"/>
  <c r="CD535" i="1"/>
  <c r="CD536" i="1"/>
  <c r="CD537" i="1"/>
  <c r="CD538" i="1"/>
  <c r="CD539" i="1"/>
  <c r="CD540" i="1"/>
  <c r="CD541" i="1"/>
  <c r="CD542" i="1"/>
  <c r="CD543" i="1"/>
  <c r="CD544" i="1"/>
  <c r="CD545" i="1"/>
  <c r="CD546" i="1"/>
  <c r="CD547" i="1"/>
  <c r="CD8" i="1"/>
  <c r="BZ9" i="1"/>
  <c r="BZ10" i="1"/>
  <c r="BZ11" i="1"/>
  <c r="BZ12" i="1"/>
  <c r="BZ13" i="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2" i="1"/>
  <c r="BZ93" i="1"/>
  <c r="BZ94" i="1"/>
  <c r="BZ95" i="1"/>
  <c r="BZ96" i="1"/>
  <c r="BZ97" i="1"/>
  <c r="BZ98" i="1"/>
  <c r="BZ99" i="1"/>
  <c r="BZ100" i="1"/>
  <c r="BZ101" i="1"/>
  <c r="BZ102" i="1"/>
  <c r="BZ103" i="1"/>
  <c r="BZ104" i="1"/>
  <c r="BZ105" i="1"/>
  <c r="BZ106" i="1"/>
  <c r="BZ107" i="1"/>
  <c r="BZ108" i="1"/>
  <c r="BZ109" i="1"/>
  <c r="BZ110" i="1"/>
  <c r="BZ111" i="1"/>
  <c r="BZ112" i="1"/>
  <c r="BZ113" i="1"/>
  <c r="BZ114" i="1"/>
  <c r="BZ115" i="1"/>
  <c r="BZ116" i="1"/>
  <c r="BZ117" i="1"/>
  <c r="BZ118" i="1"/>
  <c r="BZ119" i="1"/>
  <c r="BZ120" i="1"/>
  <c r="BZ121" i="1"/>
  <c r="BZ122" i="1"/>
  <c r="BZ123" i="1"/>
  <c r="BZ124" i="1"/>
  <c r="BZ125" i="1"/>
  <c r="BZ126" i="1"/>
  <c r="BZ127" i="1"/>
  <c r="BZ128" i="1"/>
  <c r="BZ129" i="1"/>
  <c r="BZ130" i="1"/>
  <c r="BZ131" i="1"/>
  <c r="BZ132" i="1"/>
  <c r="BZ133" i="1"/>
  <c r="BZ134" i="1"/>
  <c r="BZ135" i="1"/>
  <c r="BZ136" i="1"/>
  <c r="BZ137" i="1"/>
  <c r="BZ138" i="1"/>
  <c r="BZ139" i="1"/>
  <c r="BZ140" i="1"/>
  <c r="BZ141" i="1"/>
  <c r="BZ142" i="1"/>
  <c r="BZ143" i="1"/>
  <c r="BZ144" i="1"/>
  <c r="BZ145" i="1"/>
  <c r="BZ146" i="1"/>
  <c r="BZ147" i="1"/>
  <c r="BZ148" i="1"/>
  <c r="BZ149" i="1"/>
  <c r="BZ150" i="1"/>
  <c r="BZ151" i="1"/>
  <c r="BZ152" i="1"/>
  <c r="BZ153" i="1"/>
  <c r="BZ154" i="1"/>
  <c r="BZ155" i="1"/>
  <c r="BZ156" i="1"/>
  <c r="BZ157" i="1"/>
  <c r="BZ158" i="1"/>
  <c r="BZ159" i="1"/>
  <c r="BZ160" i="1"/>
  <c r="BZ161" i="1"/>
  <c r="BZ162" i="1"/>
  <c r="BZ163" i="1"/>
  <c r="BZ164" i="1"/>
  <c r="BZ165" i="1"/>
  <c r="BZ166" i="1"/>
  <c r="BZ167" i="1"/>
  <c r="BZ168" i="1"/>
  <c r="BZ169" i="1"/>
  <c r="BZ170" i="1"/>
  <c r="BZ171" i="1"/>
  <c r="BZ172" i="1"/>
  <c r="BZ173" i="1"/>
  <c r="BZ174" i="1"/>
  <c r="BZ175" i="1"/>
  <c r="BZ176" i="1"/>
  <c r="BZ177" i="1"/>
  <c r="BZ178" i="1"/>
  <c r="BZ179" i="1"/>
  <c r="BZ180" i="1"/>
  <c r="BZ181" i="1"/>
  <c r="BZ182" i="1"/>
  <c r="BZ183" i="1"/>
  <c r="BZ184" i="1"/>
  <c r="BZ185" i="1"/>
  <c r="BZ186" i="1"/>
  <c r="BZ187" i="1"/>
  <c r="BZ188" i="1"/>
  <c r="BZ189" i="1"/>
  <c r="BZ190" i="1"/>
  <c r="BZ191" i="1"/>
  <c r="BZ192" i="1"/>
  <c r="BZ193" i="1"/>
  <c r="BZ194" i="1"/>
  <c r="BZ195" i="1"/>
  <c r="BZ196" i="1"/>
  <c r="BZ197" i="1"/>
  <c r="BZ198" i="1"/>
  <c r="BZ199" i="1"/>
  <c r="BZ200" i="1"/>
  <c r="BZ201" i="1"/>
  <c r="BZ202" i="1"/>
  <c r="BZ203" i="1"/>
  <c r="BZ204" i="1"/>
  <c r="BZ205" i="1"/>
  <c r="BZ206" i="1"/>
  <c r="BZ207" i="1"/>
  <c r="BZ208" i="1"/>
  <c r="BZ209" i="1"/>
  <c r="BZ210" i="1"/>
  <c r="BZ211" i="1"/>
  <c r="BZ212" i="1"/>
  <c r="BZ213" i="1"/>
  <c r="BZ214" i="1"/>
  <c r="BZ215" i="1"/>
  <c r="BZ216" i="1"/>
  <c r="BZ217" i="1"/>
  <c r="BZ218" i="1"/>
  <c r="BZ219" i="1"/>
  <c r="BZ220" i="1"/>
  <c r="BZ221" i="1"/>
  <c r="BZ222" i="1"/>
  <c r="BZ223" i="1"/>
  <c r="BZ224" i="1"/>
  <c r="BZ225" i="1"/>
  <c r="BZ226" i="1"/>
  <c r="BZ227" i="1"/>
  <c r="BZ228" i="1"/>
  <c r="BZ229" i="1"/>
  <c r="BZ230" i="1"/>
  <c r="BZ231" i="1"/>
  <c r="BZ232" i="1"/>
  <c r="BZ233" i="1"/>
  <c r="BZ234" i="1"/>
  <c r="BZ235" i="1"/>
  <c r="BZ236" i="1"/>
  <c r="BZ237" i="1"/>
  <c r="BZ238" i="1"/>
  <c r="BZ239" i="1"/>
  <c r="BZ240" i="1"/>
  <c r="BZ241" i="1"/>
  <c r="BZ242" i="1"/>
  <c r="BZ243" i="1"/>
  <c r="BZ244" i="1"/>
  <c r="BZ245" i="1"/>
  <c r="BZ246" i="1"/>
  <c r="BZ247" i="1"/>
  <c r="BZ248" i="1"/>
  <c r="BZ249" i="1"/>
  <c r="BZ250" i="1"/>
  <c r="BZ251" i="1"/>
  <c r="BZ252" i="1"/>
  <c r="BZ253" i="1"/>
  <c r="BZ254" i="1"/>
  <c r="BZ255" i="1"/>
  <c r="BZ256" i="1"/>
  <c r="BZ257" i="1"/>
  <c r="BZ258" i="1"/>
  <c r="BZ259" i="1"/>
  <c r="BZ260" i="1"/>
  <c r="BZ261" i="1"/>
  <c r="BZ262" i="1"/>
  <c r="BZ263" i="1"/>
  <c r="BZ264" i="1"/>
  <c r="BZ265" i="1"/>
  <c r="BZ266" i="1"/>
  <c r="BZ267" i="1"/>
  <c r="BZ268" i="1"/>
  <c r="BZ269" i="1"/>
  <c r="BZ270" i="1"/>
  <c r="BZ271" i="1"/>
  <c r="BZ272" i="1"/>
  <c r="BZ273" i="1"/>
  <c r="BZ274" i="1"/>
  <c r="BZ275" i="1"/>
  <c r="BZ276" i="1"/>
  <c r="BZ277" i="1"/>
  <c r="BZ278" i="1"/>
  <c r="BZ279" i="1"/>
  <c r="BZ280" i="1"/>
  <c r="BZ281" i="1"/>
  <c r="BZ282" i="1"/>
  <c r="BZ283" i="1"/>
  <c r="BZ284" i="1"/>
  <c r="BZ285" i="1"/>
  <c r="BZ286" i="1"/>
  <c r="BZ287" i="1"/>
  <c r="BZ288" i="1"/>
  <c r="BZ289" i="1"/>
  <c r="BZ290" i="1"/>
  <c r="BZ291" i="1"/>
  <c r="BZ292" i="1"/>
  <c r="BZ293" i="1"/>
  <c r="BZ294" i="1"/>
  <c r="BZ295" i="1"/>
  <c r="BZ296" i="1"/>
  <c r="BZ297" i="1"/>
  <c r="BZ298" i="1"/>
  <c r="BZ299" i="1"/>
  <c r="BZ300" i="1"/>
  <c r="BZ301" i="1"/>
  <c r="BZ302" i="1"/>
  <c r="BZ303" i="1"/>
  <c r="BZ304" i="1"/>
  <c r="BZ305" i="1"/>
  <c r="BZ306" i="1"/>
  <c r="BZ307" i="1"/>
  <c r="BZ308" i="1"/>
  <c r="BZ309" i="1"/>
  <c r="BZ310" i="1"/>
  <c r="BZ311" i="1"/>
  <c r="BZ312" i="1"/>
  <c r="BZ313" i="1"/>
  <c r="BZ314" i="1"/>
  <c r="BZ315" i="1"/>
  <c r="BZ316" i="1"/>
  <c r="BZ317" i="1"/>
  <c r="BZ318" i="1"/>
  <c r="BZ319" i="1"/>
  <c r="BZ320" i="1"/>
  <c r="BZ321" i="1"/>
  <c r="BZ322" i="1"/>
  <c r="BZ323" i="1"/>
  <c r="BZ324" i="1"/>
  <c r="BZ325" i="1"/>
  <c r="BZ326" i="1"/>
  <c r="BZ327" i="1"/>
  <c r="BZ328" i="1"/>
  <c r="BZ329" i="1"/>
  <c r="BZ330" i="1"/>
  <c r="BZ331" i="1"/>
  <c r="BZ332" i="1"/>
  <c r="BZ333" i="1"/>
  <c r="BZ334" i="1"/>
  <c r="BZ335" i="1"/>
  <c r="BZ336" i="1"/>
  <c r="BZ337" i="1"/>
  <c r="BZ338" i="1"/>
  <c r="BZ339" i="1"/>
  <c r="BZ340" i="1"/>
  <c r="BZ341" i="1"/>
  <c r="BZ342" i="1"/>
  <c r="BZ343" i="1"/>
  <c r="BZ344" i="1"/>
  <c r="BZ345" i="1"/>
  <c r="BZ346" i="1"/>
  <c r="BZ347" i="1"/>
  <c r="BZ348" i="1"/>
  <c r="BZ349" i="1"/>
  <c r="BZ350" i="1"/>
  <c r="BZ351" i="1"/>
  <c r="BZ352" i="1"/>
  <c r="BZ353" i="1"/>
  <c r="BZ354" i="1"/>
  <c r="BZ355" i="1"/>
  <c r="BZ356" i="1"/>
  <c r="BZ357" i="1"/>
  <c r="BZ358" i="1"/>
  <c r="BZ359" i="1"/>
  <c r="BZ360" i="1"/>
  <c r="BZ361" i="1"/>
  <c r="BZ362" i="1"/>
  <c r="BZ363" i="1"/>
  <c r="BZ364" i="1"/>
  <c r="BZ365" i="1"/>
  <c r="BZ366" i="1"/>
  <c r="BZ367" i="1"/>
  <c r="BZ368" i="1"/>
  <c r="BZ369" i="1"/>
  <c r="BZ370" i="1"/>
  <c r="BZ371" i="1"/>
  <c r="BZ372" i="1"/>
  <c r="BZ373" i="1"/>
  <c r="BZ374" i="1"/>
  <c r="BZ375" i="1"/>
  <c r="BZ376" i="1"/>
  <c r="BZ377" i="1"/>
  <c r="BZ378" i="1"/>
  <c r="BZ379" i="1"/>
  <c r="BZ380" i="1"/>
  <c r="BZ381" i="1"/>
  <c r="BZ382" i="1"/>
  <c r="BZ383" i="1"/>
  <c r="BZ384" i="1"/>
  <c r="BZ385" i="1"/>
  <c r="BZ386" i="1"/>
  <c r="BZ387" i="1"/>
  <c r="BZ388" i="1"/>
  <c r="BZ389" i="1"/>
  <c r="BZ390" i="1"/>
  <c r="BZ391" i="1"/>
  <c r="BZ392" i="1"/>
  <c r="BZ393" i="1"/>
  <c r="BZ394" i="1"/>
  <c r="BZ395" i="1"/>
  <c r="BZ396" i="1"/>
  <c r="BZ397" i="1"/>
  <c r="BZ398" i="1"/>
  <c r="BZ399" i="1"/>
  <c r="BZ400" i="1"/>
  <c r="BZ401" i="1"/>
  <c r="BZ402" i="1"/>
  <c r="BZ403" i="1"/>
  <c r="BZ404" i="1"/>
  <c r="BZ405" i="1"/>
  <c r="BZ406" i="1"/>
  <c r="BZ407" i="1"/>
  <c r="BZ408" i="1"/>
  <c r="BZ409" i="1"/>
  <c r="BZ410" i="1"/>
  <c r="BZ411" i="1"/>
  <c r="BZ412" i="1"/>
  <c r="BZ413" i="1"/>
  <c r="BZ414" i="1"/>
  <c r="BZ415" i="1"/>
  <c r="BZ416" i="1"/>
  <c r="BZ417" i="1"/>
  <c r="BZ418" i="1"/>
  <c r="BZ419" i="1"/>
  <c r="BZ420" i="1"/>
  <c r="BZ421" i="1"/>
  <c r="BZ422" i="1"/>
  <c r="BZ423" i="1"/>
  <c r="BZ424" i="1"/>
  <c r="BZ425" i="1"/>
  <c r="BZ426" i="1"/>
  <c r="BZ427" i="1"/>
  <c r="BZ428" i="1"/>
  <c r="BZ429" i="1"/>
  <c r="BZ430" i="1"/>
  <c r="BZ431" i="1"/>
  <c r="BZ432" i="1"/>
  <c r="BZ433" i="1"/>
  <c r="BZ434" i="1"/>
  <c r="BZ435" i="1"/>
  <c r="BZ436" i="1"/>
  <c r="BZ437" i="1"/>
  <c r="BZ438" i="1"/>
  <c r="BZ439" i="1"/>
  <c r="BZ440" i="1"/>
  <c r="BZ441" i="1"/>
  <c r="BZ442" i="1"/>
  <c r="BZ443" i="1"/>
  <c r="BZ444" i="1"/>
  <c r="BZ445" i="1"/>
  <c r="BZ446" i="1"/>
  <c r="BZ447" i="1"/>
  <c r="BZ448" i="1"/>
  <c r="BZ449" i="1"/>
  <c r="BZ450" i="1"/>
  <c r="BZ451" i="1"/>
  <c r="BZ452" i="1"/>
  <c r="BZ453" i="1"/>
  <c r="BZ454" i="1"/>
  <c r="BZ455" i="1"/>
  <c r="BZ456" i="1"/>
  <c r="BZ457" i="1"/>
  <c r="BZ458" i="1"/>
  <c r="BZ459" i="1"/>
  <c r="BZ460" i="1"/>
  <c r="BZ461" i="1"/>
  <c r="BZ462" i="1"/>
  <c r="BZ463" i="1"/>
  <c r="BZ464" i="1"/>
  <c r="BZ465" i="1"/>
  <c r="BZ466" i="1"/>
  <c r="BZ467" i="1"/>
  <c r="BZ468" i="1"/>
  <c r="BZ469" i="1"/>
  <c r="BZ470" i="1"/>
  <c r="BZ471" i="1"/>
  <c r="BZ472" i="1"/>
  <c r="BZ473" i="1"/>
  <c r="BZ474" i="1"/>
  <c r="BZ475" i="1"/>
  <c r="BZ476" i="1"/>
  <c r="BZ477" i="1"/>
  <c r="BZ478" i="1"/>
  <c r="BZ479" i="1"/>
  <c r="BZ480" i="1"/>
  <c r="BZ481" i="1"/>
  <c r="BZ482" i="1"/>
  <c r="BZ483" i="1"/>
  <c r="BZ484" i="1"/>
  <c r="BZ485" i="1"/>
  <c r="BZ486" i="1"/>
  <c r="BZ487" i="1"/>
  <c r="BZ488" i="1"/>
  <c r="BZ489" i="1"/>
  <c r="BZ490" i="1"/>
  <c r="BZ491" i="1"/>
  <c r="BZ492" i="1"/>
  <c r="BZ493" i="1"/>
  <c r="BZ494" i="1"/>
  <c r="BZ495" i="1"/>
  <c r="BZ496" i="1"/>
  <c r="BZ497" i="1"/>
  <c r="BZ498" i="1"/>
  <c r="BZ499" i="1"/>
  <c r="BZ500" i="1"/>
  <c r="BZ501" i="1"/>
  <c r="BZ502" i="1"/>
  <c r="BZ503" i="1"/>
  <c r="BZ504" i="1"/>
  <c r="BZ505" i="1"/>
  <c r="BZ506" i="1"/>
  <c r="BZ507" i="1"/>
  <c r="BZ508" i="1"/>
  <c r="BZ509" i="1"/>
  <c r="BZ510" i="1"/>
  <c r="BZ511" i="1"/>
  <c r="BZ512" i="1"/>
  <c r="BZ513" i="1"/>
  <c r="BZ514" i="1"/>
  <c r="BZ515" i="1"/>
  <c r="BZ516" i="1"/>
  <c r="BZ517" i="1"/>
  <c r="BZ518" i="1"/>
  <c r="BZ519" i="1"/>
  <c r="BZ520" i="1"/>
  <c r="BZ521" i="1"/>
  <c r="BZ522" i="1"/>
  <c r="BZ523" i="1"/>
  <c r="BZ524" i="1"/>
  <c r="BZ525" i="1"/>
  <c r="BZ526" i="1"/>
  <c r="BZ527" i="1"/>
  <c r="BZ528" i="1"/>
  <c r="BZ529" i="1"/>
  <c r="BZ530" i="1"/>
  <c r="BZ531" i="1"/>
  <c r="BZ532" i="1"/>
  <c r="BZ533" i="1"/>
  <c r="BZ534" i="1"/>
  <c r="BZ535" i="1"/>
  <c r="BZ536" i="1"/>
  <c r="BZ537" i="1"/>
  <c r="BZ538" i="1"/>
  <c r="BZ539" i="1"/>
  <c r="BZ540" i="1"/>
  <c r="BZ541" i="1"/>
  <c r="BZ542" i="1"/>
  <c r="BZ543" i="1"/>
  <c r="BZ544" i="1"/>
  <c r="BZ545" i="1"/>
  <c r="BZ546" i="1"/>
  <c r="BZ547" i="1"/>
  <c r="BZ8" i="1"/>
  <c r="BV9" i="1"/>
  <c r="BV10" i="1"/>
  <c r="BV11" i="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10" i="1"/>
  <c r="BV111" i="1"/>
  <c r="BV112" i="1"/>
  <c r="BV113" i="1"/>
  <c r="BV114" i="1"/>
  <c r="BV115" i="1"/>
  <c r="BV116" i="1"/>
  <c r="BV117" i="1"/>
  <c r="BV118" i="1"/>
  <c r="BV119" i="1"/>
  <c r="BV120" i="1"/>
  <c r="BV121" i="1"/>
  <c r="BV122" i="1"/>
  <c r="BV123" i="1"/>
  <c r="BV124" i="1"/>
  <c r="BV125" i="1"/>
  <c r="BV126" i="1"/>
  <c r="BV127" i="1"/>
  <c r="BV128" i="1"/>
  <c r="BV129" i="1"/>
  <c r="BV130" i="1"/>
  <c r="BV131" i="1"/>
  <c r="BV132" i="1"/>
  <c r="BV133" i="1"/>
  <c r="BV134" i="1"/>
  <c r="BV135" i="1"/>
  <c r="BV136" i="1"/>
  <c r="BV137" i="1"/>
  <c r="BV138" i="1"/>
  <c r="BV139" i="1"/>
  <c r="BV140" i="1"/>
  <c r="BV141" i="1"/>
  <c r="BV142" i="1"/>
  <c r="BV143" i="1"/>
  <c r="BV144" i="1"/>
  <c r="BV145" i="1"/>
  <c r="BV146" i="1"/>
  <c r="BV147" i="1"/>
  <c r="BV148" i="1"/>
  <c r="BV149" i="1"/>
  <c r="BV150" i="1"/>
  <c r="BV151" i="1"/>
  <c r="BV152" i="1"/>
  <c r="BV153" i="1"/>
  <c r="BV154" i="1"/>
  <c r="BV155" i="1"/>
  <c r="BV156" i="1"/>
  <c r="BV157" i="1"/>
  <c r="BV158" i="1"/>
  <c r="BV159" i="1"/>
  <c r="BV160" i="1"/>
  <c r="BV161" i="1"/>
  <c r="BV162" i="1"/>
  <c r="BV163" i="1"/>
  <c r="BV164" i="1"/>
  <c r="BV165" i="1"/>
  <c r="BV166" i="1"/>
  <c r="BV167" i="1"/>
  <c r="BV168" i="1"/>
  <c r="BV169" i="1"/>
  <c r="BV170" i="1"/>
  <c r="BV171" i="1"/>
  <c r="BV172" i="1"/>
  <c r="BV173" i="1"/>
  <c r="BV174" i="1"/>
  <c r="BV175" i="1"/>
  <c r="BV176" i="1"/>
  <c r="BV177" i="1"/>
  <c r="BV178" i="1"/>
  <c r="BV179" i="1"/>
  <c r="BV180" i="1"/>
  <c r="BV181" i="1"/>
  <c r="BV182" i="1"/>
  <c r="BV183" i="1"/>
  <c r="BV184" i="1"/>
  <c r="BV185" i="1"/>
  <c r="BV186" i="1"/>
  <c r="BV187" i="1"/>
  <c r="BV188" i="1"/>
  <c r="BV189" i="1"/>
  <c r="BV190" i="1"/>
  <c r="BV191" i="1"/>
  <c r="BV192" i="1"/>
  <c r="BV193" i="1"/>
  <c r="BV194" i="1"/>
  <c r="BV195" i="1"/>
  <c r="BV196" i="1"/>
  <c r="BV197" i="1"/>
  <c r="BV198" i="1"/>
  <c r="BV199" i="1"/>
  <c r="BV200" i="1"/>
  <c r="BV201" i="1"/>
  <c r="BV202" i="1"/>
  <c r="BV203" i="1"/>
  <c r="BV204" i="1"/>
  <c r="BV205" i="1"/>
  <c r="BV206" i="1"/>
  <c r="BV207" i="1"/>
  <c r="BV208" i="1"/>
  <c r="BV209" i="1"/>
  <c r="BV210" i="1"/>
  <c r="BV211" i="1"/>
  <c r="BV212" i="1"/>
  <c r="BV213" i="1"/>
  <c r="BV214" i="1"/>
  <c r="BV215" i="1"/>
  <c r="BV216" i="1"/>
  <c r="BV217" i="1"/>
  <c r="BV218" i="1"/>
  <c r="BV219" i="1"/>
  <c r="BV220" i="1"/>
  <c r="BV221" i="1"/>
  <c r="BV222" i="1"/>
  <c r="BV223" i="1"/>
  <c r="BV224" i="1"/>
  <c r="BV225" i="1"/>
  <c r="BV226" i="1"/>
  <c r="BV227" i="1"/>
  <c r="BV228" i="1"/>
  <c r="BV229" i="1"/>
  <c r="BV230" i="1"/>
  <c r="BV231" i="1"/>
  <c r="BV232" i="1"/>
  <c r="BV233" i="1"/>
  <c r="BV234" i="1"/>
  <c r="BV235" i="1"/>
  <c r="BV236" i="1"/>
  <c r="BV237" i="1"/>
  <c r="BV238" i="1"/>
  <c r="BV239" i="1"/>
  <c r="BV240" i="1"/>
  <c r="BV241" i="1"/>
  <c r="BV242" i="1"/>
  <c r="BV243" i="1"/>
  <c r="BV244" i="1"/>
  <c r="BV245" i="1"/>
  <c r="BV246" i="1"/>
  <c r="BV247" i="1"/>
  <c r="BV248" i="1"/>
  <c r="BV249" i="1"/>
  <c r="BV250" i="1"/>
  <c r="BV251" i="1"/>
  <c r="BV252" i="1"/>
  <c r="BV253" i="1"/>
  <c r="BV254" i="1"/>
  <c r="BV255" i="1"/>
  <c r="BV256" i="1"/>
  <c r="BV257" i="1"/>
  <c r="BV258" i="1"/>
  <c r="BV259" i="1"/>
  <c r="BV260" i="1"/>
  <c r="BV261" i="1"/>
  <c r="BV262" i="1"/>
  <c r="BV263" i="1"/>
  <c r="BV264" i="1"/>
  <c r="BV265" i="1"/>
  <c r="BV266" i="1"/>
  <c r="BV267" i="1"/>
  <c r="BV268" i="1"/>
  <c r="BV269" i="1"/>
  <c r="BV270" i="1"/>
  <c r="BV271" i="1"/>
  <c r="BV272" i="1"/>
  <c r="BV273" i="1"/>
  <c r="BV274" i="1"/>
  <c r="BV275" i="1"/>
  <c r="BV276" i="1"/>
  <c r="BV277" i="1"/>
  <c r="BV278" i="1"/>
  <c r="BV279" i="1"/>
  <c r="BV280" i="1"/>
  <c r="BV281" i="1"/>
  <c r="BV282" i="1"/>
  <c r="BV283" i="1"/>
  <c r="BV284" i="1"/>
  <c r="BV285" i="1"/>
  <c r="BV286" i="1"/>
  <c r="BV287" i="1"/>
  <c r="BV288" i="1"/>
  <c r="BV289" i="1"/>
  <c r="BV290" i="1"/>
  <c r="BV291" i="1"/>
  <c r="BV292" i="1"/>
  <c r="BV293" i="1"/>
  <c r="BV294" i="1"/>
  <c r="BV295" i="1"/>
  <c r="BV296" i="1"/>
  <c r="BV297" i="1"/>
  <c r="BV298" i="1"/>
  <c r="BV299" i="1"/>
  <c r="BV300" i="1"/>
  <c r="BV301" i="1"/>
  <c r="BV302" i="1"/>
  <c r="BV303" i="1"/>
  <c r="BV304" i="1"/>
  <c r="BV305" i="1"/>
  <c r="BV306" i="1"/>
  <c r="BV307" i="1"/>
  <c r="BV308" i="1"/>
  <c r="BV309" i="1"/>
  <c r="BV310" i="1"/>
  <c r="BV311" i="1"/>
  <c r="BV312" i="1"/>
  <c r="BV313" i="1"/>
  <c r="BV314" i="1"/>
  <c r="BV315" i="1"/>
  <c r="BV316" i="1"/>
  <c r="BV317" i="1"/>
  <c r="BV318" i="1"/>
  <c r="BV319" i="1"/>
  <c r="BV320" i="1"/>
  <c r="BV321" i="1"/>
  <c r="BV322" i="1"/>
  <c r="BV323" i="1"/>
  <c r="BV324" i="1"/>
  <c r="BV325" i="1"/>
  <c r="BV326" i="1"/>
  <c r="BV327" i="1"/>
  <c r="BV328" i="1"/>
  <c r="BV329" i="1"/>
  <c r="BV330" i="1"/>
  <c r="BV331" i="1"/>
  <c r="BV332" i="1"/>
  <c r="BV333" i="1"/>
  <c r="BV334" i="1"/>
  <c r="BV335" i="1"/>
  <c r="BV336" i="1"/>
  <c r="BV337" i="1"/>
  <c r="BV338" i="1"/>
  <c r="BV339" i="1"/>
  <c r="BV340" i="1"/>
  <c r="BV341" i="1"/>
  <c r="BV342" i="1"/>
  <c r="BV343" i="1"/>
  <c r="BV344" i="1"/>
  <c r="BV345" i="1"/>
  <c r="BV346" i="1"/>
  <c r="BV347" i="1"/>
  <c r="BV348" i="1"/>
  <c r="BV349" i="1"/>
  <c r="BV350" i="1"/>
  <c r="BV351" i="1"/>
  <c r="BV352" i="1"/>
  <c r="BV353" i="1"/>
  <c r="BV354" i="1"/>
  <c r="BV355" i="1"/>
  <c r="BV356" i="1"/>
  <c r="BV357" i="1"/>
  <c r="BV358" i="1"/>
  <c r="BV359" i="1"/>
  <c r="BV360" i="1"/>
  <c r="BV361" i="1"/>
  <c r="BV362" i="1"/>
  <c r="BV363" i="1"/>
  <c r="BV364" i="1"/>
  <c r="BV365" i="1"/>
  <c r="BV366" i="1"/>
  <c r="BV367" i="1"/>
  <c r="BV368" i="1"/>
  <c r="BV369" i="1"/>
  <c r="BV370" i="1"/>
  <c r="BV371" i="1"/>
  <c r="BV372" i="1"/>
  <c r="BV373" i="1"/>
  <c r="BV374" i="1"/>
  <c r="BV375" i="1"/>
  <c r="BV376" i="1"/>
  <c r="BV377" i="1"/>
  <c r="BV378" i="1"/>
  <c r="BV379" i="1"/>
  <c r="BV380" i="1"/>
  <c r="BV381" i="1"/>
  <c r="BV382" i="1"/>
  <c r="BV383" i="1"/>
  <c r="BV384" i="1"/>
  <c r="BV385" i="1"/>
  <c r="BV386" i="1"/>
  <c r="BV387" i="1"/>
  <c r="BV388" i="1"/>
  <c r="BV389" i="1"/>
  <c r="BV390" i="1"/>
  <c r="BV391" i="1"/>
  <c r="BV392" i="1"/>
  <c r="BV393" i="1"/>
  <c r="BV394" i="1"/>
  <c r="BV395" i="1"/>
  <c r="BV396" i="1"/>
  <c r="BV397" i="1"/>
  <c r="BV398" i="1"/>
  <c r="BV399" i="1"/>
  <c r="BV400" i="1"/>
  <c r="BV401" i="1"/>
  <c r="BV402" i="1"/>
  <c r="BV403" i="1"/>
  <c r="BV404" i="1"/>
  <c r="BV405" i="1"/>
  <c r="BV406" i="1"/>
  <c r="BV407" i="1"/>
  <c r="BV408" i="1"/>
  <c r="BV409" i="1"/>
  <c r="BV410" i="1"/>
  <c r="BV411" i="1"/>
  <c r="BV412" i="1"/>
  <c r="BV413" i="1"/>
  <c r="BV414" i="1"/>
  <c r="BV415" i="1"/>
  <c r="BV416" i="1"/>
  <c r="BV417" i="1"/>
  <c r="BV418" i="1"/>
  <c r="BV419" i="1"/>
  <c r="BV420" i="1"/>
  <c r="BV421" i="1"/>
  <c r="BV422" i="1"/>
  <c r="BV423" i="1"/>
  <c r="BV424" i="1"/>
  <c r="BV425" i="1"/>
  <c r="BV426" i="1"/>
  <c r="BV427" i="1"/>
  <c r="BV428" i="1"/>
  <c r="BV429" i="1"/>
  <c r="BV430" i="1"/>
  <c r="BV431" i="1"/>
  <c r="BV432" i="1"/>
  <c r="BV433" i="1"/>
  <c r="BV434" i="1"/>
  <c r="BV435" i="1"/>
  <c r="BV436" i="1"/>
  <c r="BV437" i="1"/>
  <c r="BV438" i="1"/>
  <c r="BV439" i="1"/>
  <c r="BV440" i="1"/>
  <c r="BV441" i="1"/>
  <c r="BV442" i="1"/>
  <c r="BV443" i="1"/>
  <c r="BV444" i="1"/>
  <c r="BV445" i="1"/>
  <c r="BV446" i="1"/>
  <c r="BV447" i="1"/>
  <c r="BV448" i="1"/>
  <c r="BV449" i="1"/>
  <c r="BV450" i="1"/>
  <c r="BV451" i="1"/>
  <c r="BV452" i="1"/>
  <c r="BV453" i="1"/>
  <c r="BV454" i="1"/>
  <c r="BV455" i="1"/>
  <c r="BV456" i="1"/>
  <c r="BV457" i="1"/>
  <c r="BV458" i="1"/>
  <c r="BV459" i="1"/>
  <c r="BV460" i="1"/>
  <c r="BV461" i="1"/>
  <c r="BV462" i="1"/>
  <c r="BV463" i="1"/>
  <c r="BV464" i="1"/>
  <c r="BV465" i="1"/>
  <c r="BV466" i="1"/>
  <c r="BV467" i="1"/>
  <c r="BV468" i="1"/>
  <c r="BV469" i="1"/>
  <c r="BV470" i="1"/>
  <c r="BV471" i="1"/>
  <c r="BV472" i="1"/>
  <c r="BV473" i="1"/>
  <c r="BV474" i="1"/>
  <c r="BV475" i="1"/>
  <c r="BV476" i="1"/>
  <c r="BV477" i="1"/>
  <c r="BV478" i="1"/>
  <c r="BV479" i="1"/>
  <c r="BV480" i="1"/>
  <c r="BV481" i="1"/>
  <c r="BV482" i="1"/>
  <c r="BV483" i="1"/>
  <c r="BV484" i="1"/>
  <c r="BV485" i="1"/>
  <c r="BV486" i="1"/>
  <c r="BV487" i="1"/>
  <c r="BV488" i="1"/>
  <c r="BV489" i="1"/>
  <c r="BV490" i="1"/>
  <c r="BV491" i="1"/>
  <c r="BV492" i="1"/>
  <c r="BV493" i="1"/>
  <c r="BV494" i="1"/>
  <c r="BV495" i="1"/>
  <c r="BV496" i="1"/>
  <c r="BV497" i="1"/>
  <c r="BV498" i="1"/>
  <c r="BV499" i="1"/>
  <c r="BV500" i="1"/>
  <c r="BV501" i="1"/>
  <c r="BV502" i="1"/>
  <c r="BV503" i="1"/>
  <c r="BV504" i="1"/>
  <c r="BV505" i="1"/>
  <c r="BV506" i="1"/>
  <c r="BV507" i="1"/>
  <c r="BV508" i="1"/>
  <c r="BV509" i="1"/>
  <c r="BV510" i="1"/>
  <c r="BV511" i="1"/>
  <c r="BV512" i="1"/>
  <c r="BV513" i="1"/>
  <c r="BV514" i="1"/>
  <c r="BV515" i="1"/>
  <c r="BV516" i="1"/>
  <c r="BV517" i="1"/>
  <c r="BV518" i="1"/>
  <c r="BV519" i="1"/>
  <c r="BV520" i="1"/>
  <c r="BV521" i="1"/>
  <c r="BV522" i="1"/>
  <c r="BV523" i="1"/>
  <c r="BV524" i="1"/>
  <c r="BV525" i="1"/>
  <c r="BV526" i="1"/>
  <c r="BV527" i="1"/>
  <c r="BV528" i="1"/>
  <c r="BV529" i="1"/>
  <c r="BV530" i="1"/>
  <c r="BV531" i="1"/>
  <c r="BV532" i="1"/>
  <c r="BV533" i="1"/>
  <c r="BV534" i="1"/>
  <c r="BV535" i="1"/>
  <c r="BV536" i="1"/>
  <c r="BV537" i="1"/>
  <c r="BV538" i="1"/>
  <c r="BV539" i="1"/>
  <c r="BV540" i="1"/>
  <c r="BV541" i="1"/>
  <c r="BV542" i="1"/>
  <c r="BV543" i="1"/>
  <c r="BV544" i="1"/>
  <c r="BV545" i="1"/>
  <c r="BV546" i="1"/>
  <c r="BV547" i="1"/>
  <c r="BV8" i="1"/>
  <c r="BR9" i="1"/>
  <c r="BR10" i="1"/>
  <c r="BR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1" i="1"/>
  <c r="BR112" i="1"/>
  <c r="BR113" i="1"/>
  <c r="BR114" i="1"/>
  <c r="BR115" i="1"/>
  <c r="BR116" i="1"/>
  <c r="BR117" i="1"/>
  <c r="BR118" i="1"/>
  <c r="BR119" i="1"/>
  <c r="BR120" i="1"/>
  <c r="BR121" i="1"/>
  <c r="BR122" i="1"/>
  <c r="BR123" i="1"/>
  <c r="BR124" i="1"/>
  <c r="BR125" i="1"/>
  <c r="BR126" i="1"/>
  <c r="BR127" i="1"/>
  <c r="BR128" i="1"/>
  <c r="BR129" i="1"/>
  <c r="BR130" i="1"/>
  <c r="BR131" i="1"/>
  <c r="BR132" i="1"/>
  <c r="BR133" i="1"/>
  <c r="BR134" i="1"/>
  <c r="BR135" i="1"/>
  <c r="BR136" i="1"/>
  <c r="BR137" i="1"/>
  <c r="BR138" i="1"/>
  <c r="BR139" i="1"/>
  <c r="BR140" i="1"/>
  <c r="BR141" i="1"/>
  <c r="BR142" i="1"/>
  <c r="BR143" i="1"/>
  <c r="BR144" i="1"/>
  <c r="BR145" i="1"/>
  <c r="BR146" i="1"/>
  <c r="BR147" i="1"/>
  <c r="BR148" i="1"/>
  <c r="BR149" i="1"/>
  <c r="BR150" i="1"/>
  <c r="BR151" i="1"/>
  <c r="BR152" i="1"/>
  <c r="BR153" i="1"/>
  <c r="BR154" i="1"/>
  <c r="BR155" i="1"/>
  <c r="BR156" i="1"/>
  <c r="BR157" i="1"/>
  <c r="BR158" i="1"/>
  <c r="BR159" i="1"/>
  <c r="BR160" i="1"/>
  <c r="BR161" i="1"/>
  <c r="BR162" i="1"/>
  <c r="BR163" i="1"/>
  <c r="BR164" i="1"/>
  <c r="BR165" i="1"/>
  <c r="BR166" i="1"/>
  <c r="BR167" i="1"/>
  <c r="BR168" i="1"/>
  <c r="BR169" i="1"/>
  <c r="BR170" i="1"/>
  <c r="BR171" i="1"/>
  <c r="BR172" i="1"/>
  <c r="BR173" i="1"/>
  <c r="BR174" i="1"/>
  <c r="BR175" i="1"/>
  <c r="BR176" i="1"/>
  <c r="BR177" i="1"/>
  <c r="BR178" i="1"/>
  <c r="BR179" i="1"/>
  <c r="BR180" i="1"/>
  <c r="BR181" i="1"/>
  <c r="BR182" i="1"/>
  <c r="BR183" i="1"/>
  <c r="BR184" i="1"/>
  <c r="BR185" i="1"/>
  <c r="BR186" i="1"/>
  <c r="BR187" i="1"/>
  <c r="BR188" i="1"/>
  <c r="BR189" i="1"/>
  <c r="BR190" i="1"/>
  <c r="BR191" i="1"/>
  <c r="BR192" i="1"/>
  <c r="BR193" i="1"/>
  <c r="BR194" i="1"/>
  <c r="BR195" i="1"/>
  <c r="BR196" i="1"/>
  <c r="BR197" i="1"/>
  <c r="BR198" i="1"/>
  <c r="BR199" i="1"/>
  <c r="BR200" i="1"/>
  <c r="BR201" i="1"/>
  <c r="BR202" i="1"/>
  <c r="BR203" i="1"/>
  <c r="BR204" i="1"/>
  <c r="BR205" i="1"/>
  <c r="BR206" i="1"/>
  <c r="BR207" i="1"/>
  <c r="BR208" i="1"/>
  <c r="BR209" i="1"/>
  <c r="BR210" i="1"/>
  <c r="BR211" i="1"/>
  <c r="BR212" i="1"/>
  <c r="BR213" i="1"/>
  <c r="BR214" i="1"/>
  <c r="BR215" i="1"/>
  <c r="BR216" i="1"/>
  <c r="BR217" i="1"/>
  <c r="BR218" i="1"/>
  <c r="BR219" i="1"/>
  <c r="BR220" i="1"/>
  <c r="BR221" i="1"/>
  <c r="BR222" i="1"/>
  <c r="BR223" i="1"/>
  <c r="BR224" i="1"/>
  <c r="BR225" i="1"/>
  <c r="BR226" i="1"/>
  <c r="BR227" i="1"/>
  <c r="BR228" i="1"/>
  <c r="BR229" i="1"/>
  <c r="BR230" i="1"/>
  <c r="BR231" i="1"/>
  <c r="BR232" i="1"/>
  <c r="BR233" i="1"/>
  <c r="BR234" i="1"/>
  <c r="BR235" i="1"/>
  <c r="BR236" i="1"/>
  <c r="BR237" i="1"/>
  <c r="BR238" i="1"/>
  <c r="BR239" i="1"/>
  <c r="BR240" i="1"/>
  <c r="BR241" i="1"/>
  <c r="BR242" i="1"/>
  <c r="BR243" i="1"/>
  <c r="BR244" i="1"/>
  <c r="BR245" i="1"/>
  <c r="BR246" i="1"/>
  <c r="BR247" i="1"/>
  <c r="BR248" i="1"/>
  <c r="BR249" i="1"/>
  <c r="BR250" i="1"/>
  <c r="BR251" i="1"/>
  <c r="BR252" i="1"/>
  <c r="BR253" i="1"/>
  <c r="BR254" i="1"/>
  <c r="BR255" i="1"/>
  <c r="BR256" i="1"/>
  <c r="BR257" i="1"/>
  <c r="BR258" i="1"/>
  <c r="BR259" i="1"/>
  <c r="BR260" i="1"/>
  <c r="BR261" i="1"/>
  <c r="BR262" i="1"/>
  <c r="BR263" i="1"/>
  <c r="BR264" i="1"/>
  <c r="BR265" i="1"/>
  <c r="BR266" i="1"/>
  <c r="BR267" i="1"/>
  <c r="BR268" i="1"/>
  <c r="BR269" i="1"/>
  <c r="BR270" i="1"/>
  <c r="BR271" i="1"/>
  <c r="BR272" i="1"/>
  <c r="BR273" i="1"/>
  <c r="BR274" i="1"/>
  <c r="BR275" i="1"/>
  <c r="BR276" i="1"/>
  <c r="BR277" i="1"/>
  <c r="BR278" i="1"/>
  <c r="BR279" i="1"/>
  <c r="BR280" i="1"/>
  <c r="BR281" i="1"/>
  <c r="BR282" i="1"/>
  <c r="BR283" i="1"/>
  <c r="BR284" i="1"/>
  <c r="BR285" i="1"/>
  <c r="BR286" i="1"/>
  <c r="BR287" i="1"/>
  <c r="BR288" i="1"/>
  <c r="BR289" i="1"/>
  <c r="BR290" i="1"/>
  <c r="BR291" i="1"/>
  <c r="BR292" i="1"/>
  <c r="BR293" i="1"/>
  <c r="BR294" i="1"/>
  <c r="BR295" i="1"/>
  <c r="BR296" i="1"/>
  <c r="BR297" i="1"/>
  <c r="BR298" i="1"/>
  <c r="BR299" i="1"/>
  <c r="BR300" i="1"/>
  <c r="BR301" i="1"/>
  <c r="BR302" i="1"/>
  <c r="BR303" i="1"/>
  <c r="BR304" i="1"/>
  <c r="BR305" i="1"/>
  <c r="BR306" i="1"/>
  <c r="BR307" i="1"/>
  <c r="BR308" i="1"/>
  <c r="BR309" i="1"/>
  <c r="BR310" i="1"/>
  <c r="BR311" i="1"/>
  <c r="BR312" i="1"/>
  <c r="BR313" i="1"/>
  <c r="BR314" i="1"/>
  <c r="BR315" i="1"/>
  <c r="BR316" i="1"/>
  <c r="BR317" i="1"/>
  <c r="BR318" i="1"/>
  <c r="BR319" i="1"/>
  <c r="BR320" i="1"/>
  <c r="BR321" i="1"/>
  <c r="BR322" i="1"/>
  <c r="BR323" i="1"/>
  <c r="BR324" i="1"/>
  <c r="BR325" i="1"/>
  <c r="BR326" i="1"/>
  <c r="BR327" i="1"/>
  <c r="BR328" i="1"/>
  <c r="BR329" i="1"/>
  <c r="BR330" i="1"/>
  <c r="BR331" i="1"/>
  <c r="BR332" i="1"/>
  <c r="BR333" i="1"/>
  <c r="BR334" i="1"/>
  <c r="BR335" i="1"/>
  <c r="BR336" i="1"/>
  <c r="BR337" i="1"/>
  <c r="BR338" i="1"/>
  <c r="BR339" i="1"/>
  <c r="BR340" i="1"/>
  <c r="BR341" i="1"/>
  <c r="BR342" i="1"/>
  <c r="BR343" i="1"/>
  <c r="BR344" i="1"/>
  <c r="BR345" i="1"/>
  <c r="BR346" i="1"/>
  <c r="BR347" i="1"/>
  <c r="BR348" i="1"/>
  <c r="BR349" i="1"/>
  <c r="BR350" i="1"/>
  <c r="BR351" i="1"/>
  <c r="BR352" i="1"/>
  <c r="BR353" i="1"/>
  <c r="BR354" i="1"/>
  <c r="BR355" i="1"/>
  <c r="BR356" i="1"/>
  <c r="BR357" i="1"/>
  <c r="BR358" i="1"/>
  <c r="BR359" i="1"/>
  <c r="BR360" i="1"/>
  <c r="BR361" i="1"/>
  <c r="BR362" i="1"/>
  <c r="BR363" i="1"/>
  <c r="BR364" i="1"/>
  <c r="BR365" i="1"/>
  <c r="BR366" i="1"/>
  <c r="BR367" i="1"/>
  <c r="BR368" i="1"/>
  <c r="BR369" i="1"/>
  <c r="BR370" i="1"/>
  <c r="BR371" i="1"/>
  <c r="BR372" i="1"/>
  <c r="BR373" i="1"/>
  <c r="BR374" i="1"/>
  <c r="BR375" i="1"/>
  <c r="BR376" i="1"/>
  <c r="BR377" i="1"/>
  <c r="BR378" i="1"/>
  <c r="BR379" i="1"/>
  <c r="BR380" i="1"/>
  <c r="BR381" i="1"/>
  <c r="BR382" i="1"/>
  <c r="BR383" i="1"/>
  <c r="BR384" i="1"/>
  <c r="BR385" i="1"/>
  <c r="BR386" i="1"/>
  <c r="BR387" i="1"/>
  <c r="BR388" i="1"/>
  <c r="BR389" i="1"/>
  <c r="BR390" i="1"/>
  <c r="BR391" i="1"/>
  <c r="BR392" i="1"/>
  <c r="BR393" i="1"/>
  <c r="BR394" i="1"/>
  <c r="BR395" i="1"/>
  <c r="BR396" i="1"/>
  <c r="BR397" i="1"/>
  <c r="BR398" i="1"/>
  <c r="BR399" i="1"/>
  <c r="BR400" i="1"/>
  <c r="BR401" i="1"/>
  <c r="BR402" i="1"/>
  <c r="BR403" i="1"/>
  <c r="BR404" i="1"/>
  <c r="BR405" i="1"/>
  <c r="BR406" i="1"/>
  <c r="BR407" i="1"/>
  <c r="BR408" i="1"/>
  <c r="BR409" i="1"/>
  <c r="BR410" i="1"/>
  <c r="BR411" i="1"/>
  <c r="BR412" i="1"/>
  <c r="BR413" i="1"/>
  <c r="BR414" i="1"/>
  <c r="BR415" i="1"/>
  <c r="BR416" i="1"/>
  <c r="BR417" i="1"/>
  <c r="BR418" i="1"/>
  <c r="BR419" i="1"/>
  <c r="BR420" i="1"/>
  <c r="BR421" i="1"/>
  <c r="BR422" i="1"/>
  <c r="BR423" i="1"/>
  <c r="BR424" i="1"/>
  <c r="BR425" i="1"/>
  <c r="BR426" i="1"/>
  <c r="BR427" i="1"/>
  <c r="BR428" i="1"/>
  <c r="BR429" i="1"/>
  <c r="BR430" i="1"/>
  <c r="BR431" i="1"/>
  <c r="BR432" i="1"/>
  <c r="BR433" i="1"/>
  <c r="BR434" i="1"/>
  <c r="BR435" i="1"/>
  <c r="BR436" i="1"/>
  <c r="BR437" i="1"/>
  <c r="BR438" i="1"/>
  <c r="BR439" i="1"/>
  <c r="BR440" i="1"/>
  <c r="BR441" i="1"/>
  <c r="BR442" i="1"/>
  <c r="BR443" i="1"/>
  <c r="BR444" i="1"/>
  <c r="BR445" i="1"/>
  <c r="BR446" i="1"/>
  <c r="BR447" i="1"/>
  <c r="BR448" i="1"/>
  <c r="BR449" i="1"/>
  <c r="BR450" i="1"/>
  <c r="BR451" i="1"/>
  <c r="BR452" i="1"/>
  <c r="BR453" i="1"/>
  <c r="BR454" i="1"/>
  <c r="BR455" i="1"/>
  <c r="BR456" i="1"/>
  <c r="BR457" i="1"/>
  <c r="BR458" i="1"/>
  <c r="BR459" i="1"/>
  <c r="BR460" i="1"/>
  <c r="BR461" i="1"/>
  <c r="BR462" i="1"/>
  <c r="BR463" i="1"/>
  <c r="BR464" i="1"/>
  <c r="BR465" i="1"/>
  <c r="BR466" i="1"/>
  <c r="BR467" i="1"/>
  <c r="BR468" i="1"/>
  <c r="BR469" i="1"/>
  <c r="BR470" i="1"/>
  <c r="BR471" i="1"/>
  <c r="BR472" i="1"/>
  <c r="BR473" i="1"/>
  <c r="BR474" i="1"/>
  <c r="BR475" i="1"/>
  <c r="BR476" i="1"/>
  <c r="BR477" i="1"/>
  <c r="BR478" i="1"/>
  <c r="BR479" i="1"/>
  <c r="BR480" i="1"/>
  <c r="BR481" i="1"/>
  <c r="BR482" i="1"/>
  <c r="BR483" i="1"/>
  <c r="BR484" i="1"/>
  <c r="BR485" i="1"/>
  <c r="BR486" i="1"/>
  <c r="BR487" i="1"/>
  <c r="BR488" i="1"/>
  <c r="BR489" i="1"/>
  <c r="BR490" i="1"/>
  <c r="BR491" i="1"/>
  <c r="BR492" i="1"/>
  <c r="BR493" i="1"/>
  <c r="BR494" i="1"/>
  <c r="BR495" i="1"/>
  <c r="BR496" i="1"/>
  <c r="BR497" i="1"/>
  <c r="BR498" i="1"/>
  <c r="BR499" i="1"/>
  <c r="BR500" i="1"/>
  <c r="BR501" i="1"/>
  <c r="BR502" i="1"/>
  <c r="BR503" i="1"/>
  <c r="BR504" i="1"/>
  <c r="BR505" i="1"/>
  <c r="BR506" i="1"/>
  <c r="BR507" i="1"/>
  <c r="BR508" i="1"/>
  <c r="BR509" i="1"/>
  <c r="BR510" i="1"/>
  <c r="BR511" i="1"/>
  <c r="BR512" i="1"/>
  <c r="BR513" i="1"/>
  <c r="BR514" i="1"/>
  <c r="BR515" i="1"/>
  <c r="BR516" i="1"/>
  <c r="BR517" i="1"/>
  <c r="BR518" i="1"/>
  <c r="BR519" i="1"/>
  <c r="BR520" i="1"/>
  <c r="BR521" i="1"/>
  <c r="BR522" i="1"/>
  <c r="BR523" i="1"/>
  <c r="BR524" i="1"/>
  <c r="BR525" i="1"/>
  <c r="BR526" i="1"/>
  <c r="BR527" i="1"/>
  <c r="BR528" i="1"/>
  <c r="BR529" i="1"/>
  <c r="BR530" i="1"/>
  <c r="BR531" i="1"/>
  <c r="BR532" i="1"/>
  <c r="BR533" i="1"/>
  <c r="BR534" i="1"/>
  <c r="BR535" i="1"/>
  <c r="BR536" i="1"/>
  <c r="BR537" i="1"/>
  <c r="BR538" i="1"/>
  <c r="BR539" i="1"/>
  <c r="BR540" i="1"/>
  <c r="BR541" i="1"/>
  <c r="BR542" i="1"/>
  <c r="BR543" i="1"/>
  <c r="BR544" i="1"/>
  <c r="BR545" i="1"/>
  <c r="BR546" i="1"/>
  <c r="BR547" i="1"/>
  <c r="BR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1" i="1"/>
  <c r="BN112" i="1"/>
  <c r="BN113" i="1"/>
  <c r="BN114" i="1"/>
  <c r="BN115" i="1"/>
  <c r="BN116" i="1"/>
  <c r="BN117" i="1"/>
  <c r="BN118" i="1"/>
  <c r="BN119" i="1"/>
  <c r="BN120" i="1"/>
  <c r="BN121" i="1"/>
  <c r="BN122" i="1"/>
  <c r="BN123" i="1"/>
  <c r="BN124" i="1"/>
  <c r="BN125" i="1"/>
  <c r="BN126" i="1"/>
  <c r="BN127" i="1"/>
  <c r="BN128" i="1"/>
  <c r="BN129" i="1"/>
  <c r="BN130" i="1"/>
  <c r="BN131" i="1"/>
  <c r="BN132" i="1"/>
  <c r="BN133" i="1"/>
  <c r="BN134" i="1"/>
  <c r="BN135" i="1"/>
  <c r="BN136" i="1"/>
  <c r="BN137" i="1"/>
  <c r="BN138" i="1"/>
  <c r="BN139" i="1"/>
  <c r="BN140" i="1"/>
  <c r="BN141" i="1"/>
  <c r="BN142" i="1"/>
  <c r="BN143" i="1"/>
  <c r="BN144" i="1"/>
  <c r="BN145" i="1"/>
  <c r="BN146" i="1"/>
  <c r="BN147" i="1"/>
  <c r="BN148" i="1"/>
  <c r="BN149" i="1"/>
  <c r="BN150" i="1"/>
  <c r="BN151" i="1"/>
  <c r="BN152" i="1"/>
  <c r="BN153" i="1"/>
  <c r="BN154" i="1"/>
  <c r="BN155" i="1"/>
  <c r="BN156" i="1"/>
  <c r="BN157" i="1"/>
  <c r="BN158" i="1"/>
  <c r="BN159" i="1"/>
  <c r="BN160" i="1"/>
  <c r="BN161" i="1"/>
  <c r="BN162" i="1"/>
  <c r="BN163" i="1"/>
  <c r="BN164" i="1"/>
  <c r="BN165" i="1"/>
  <c r="BN166" i="1"/>
  <c r="BN167" i="1"/>
  <c r="BN168" i="1"/>
  <c r="BN169" i="1"/>
  <c r="BN170" i="1"/>
  <c r="BN171" i="1"/>
  <c r="BN172" i="1"/>
  <c r="BN173" i="1"/>
  <c r="BN174" i="1"/>
  <c r="BN175" i="1"/>
  <c r="BN176" i="1"/>
  <c r="BN177" i="1"/>
  <c r="BN178" i="1"/>
  <c r="BN179" i="1"/>
  <c r="BN180" i="1"/>
  <c r="BN181" i="1"/>
  <c r="BN182" i="1"/>
  <c r="BN183" i="1"/>
  <c r="BN184" i="1"/>
  <c r="BN185" i="1"/>
  <c r="BN186" i="1"/>
  <c r="BN187" i="1"/>
  <c r="BN188" i="1"/>
  <c r="BN189" i="1"/>
  <c r="BN190" i="1"/>
  <c r="BN191" i="1"/>
  <c r="BN192" i="1"/>
  <c r="BN193" i="1"/>
  <c r="BN194" i="1"/>
  <c r="BN195" i="1"/>
  <c r="BN196" i="1"/>
  <c r="BN197" i="1"/>
  <c r="BN198" i="1"/>
  <c r="BN199" i="1"/>
  <c r="BN200" i="1"/>
  <c r="BN201" i="1"/>
  <c r="BN202" i="1"/>
  <c r="BN203" i="1"/>
  <c r="BN204" i="1"/>
  <c r="BN205" i="1"/>
  <c r="BN206" i="1"/>
  <c r="BN207" i="1"/>
  <c r="BN208" i="1"/>
  <c r="BN209" i="1"/>
  <c r="BN210" i="1"/>
  <c r="BN211" i="1"/>
  <c r="BN212" i="1"/>
  <c r="BN213" i="1"/>
  <c r="BN214" i="1"/>
  <c r="BN215" i="1"/>
  <c r="BN216" i="1"/>
  <c r="BN217" i="1"/>
  <c r="BN218" i="1"/>
  <c r="BN219" i="1"/>
  <c r="BN220" i="1"/>
  <c r="BN221" i="1"/>
  <c r="BN222" i="1"/>
  <c r="BN223" i="1"/>
  <c r="BN224" i="1"/>
  <c r="BN225" i="1"/>
  <c r="BN226" i="1"/>
  <c r="BN227" i="1"/>
  <c r="BN228" i="1"/>
  <c r="BN229" i="1"/>
  <c r="BN230" i="1"/>
  <c r="BN231" i="1"/>
  <c r="BN232" i="1"/>
  <c r="BN233" i="1"/>
  <c r="BN234" i="1"/>
  <c r="BN235" i="1"/>
  <c r="BN236" i="1"/>
  <c r="BN237" i="1"/>
  <c r="BN238" i="1"/>
  <c r="BN239" i="1"/>
  <c r="BN240" i="1"/>
  <c r="BN241" i="1"/>
  <c r="BN242" i="1"/>
  <c r="BN243" i="1"/>
  <c r="BN244" i="1"/>
  <c r="BN245" i="1"/>
  <c r="BN246" i="1"/>
  <c r="BN247" i="1"/>
  <c r="BN248" i="1"/>
  <c r="BN249" i="1"/>
  <c r="BN250" i="1"/>
  <c r="BN251" i="1"/>
  <c r="BN252" i="1"/>
  <c r="BN253" i="1"/>
  <c r="BN254" i="1"/>
  <c r="BN255" i="1"/>
  <c r="BN256" i="1"/>
  <c r="BN257" i="1"/>
  <c r="BN258" i="1"/>
  <c r="BN259" i="1"/>
  <c r="BN260" i="1"/>
  <c r="BN261" i="1"/>
  <c r="BN262" i="1"/>
  <c r="BN263" i="1"/>
  <c r="BN264" i="1"/>
  <c r="BN265" i="1"/>
  <c r="BN266" i="1"/>
  <c r="BN267" i="1"/>
  <c r="BN268" i="1"/>
  <c r="BN269" i="1"/>
  <c r="BN270" i="1"/>
  <c r="BN271" i="1"/>
  <c r="BN272" i="1"/>
  <c r="BN273" i="1"/>
  <c r="BN274" i="1"/>
  <c r="BN275" i="1"/>
  <c r="BN276" i="1"/>
  <c r="BN277" i="1"/>
  <c r="BN278" i="1"/>
  <c r="BN279" i="1"/>
  <c r="BN280" i="1"/>
  <c r="BN281" i="1"/>
  <c r="BN282" i="1"/>
  <c r="BN283" i="1"/>
  <c r="BN284" i="1"/>
  <c r="BN285" i="1"/>
  <c r="BN286" i="1"/>
  <c r="BN287" i="1"/>
  <c r="BN288" i="1"/>
  <c r="BN289" i="1"/>
  <c r="BN290" i="1"/>
  <c r="BN291" i="1"/>
  <c r="BN292" i="1"/>
  <c r="BN293" i="1"/>
  <c r="BN294" i="1"/>
  <c r="BN295" i="1"/>
  <c r="BN296" i="1"/>
  <c r="BN297" i="1"/>
  <c r="BN298" i="1"/>
  <c r="BN299" i="1"/>
  <c r="BN300" i="1"/>
  <c r="BN301" i="1"/>
  <c r="BN302" i="1"/>
  <c r="BN303" i="1"/>
  <c r="BN304" i="1"/>
  <c r="BN305" i="1"/>
  <c r="BN306" i="1"/>
  <c r="BN307" i="1"/>
  <c r="BN308" i="1"/>
  <c r="BN309" i="1"/>
  <c r="BN310" i="1"/>
  <c r="BN311" i="1"/>
  <c r="BN312" i="1"/>
  <c r="BN313" i="1"/>
  <c r="BN314" i="1"/>
  <c r="BN315" i="1"/>
  <c r="BN316" i="1"/>
  <c r="BN317" i="1"/>
  <c r="BN318" i="1"/>
  <c r="BN319" i="1"/>
  <c r="BN320" i="1"/>
  <c r="BN321" i="1"/>
  <c r="BN322" i="1"/>
  <c r="BN323" i="1"/>
  <c r="BN324" i="1"/>
  <c r="BN325" i="1"/>
  <c r="BN326" i="1"/>
  <c r="BN327" i="1"/>
  <c r="BN328" i="1"/>
  <c r="BN329" i="1"/>
  <c r="BN330" i="1"/>
  <c r="BN331" i="1"/>
  <c r="BN332" i="1"/>
  <c r="BN333" i="1"/>
  <c r="BN334" i="1"/>
  <c r="BN335" i="1"/>
  <c r="BN336" i="1"/>
  <c r="BN337" i="1"/>
  <c r="BN338" i="1"/>
  <c r="BN339" i="1"/>
  <c r="BN340" i="1"/>
  <c r="BN341" i="1"/>
  <c r="BN342" i="1"/>
  <c r="BN343" i="1"/>
  <c r="BN344" i="1"/>
  <c r="BN345" i="1"/>
  <c r="BN346" i="1"/>
  <c r="BN347" i="1"/>
  <c r="BN348" i="1"/>
  <c r="BN349" i="1"/>
  <c r="BN350" i="1"/>
  <c r="BN351" i="1"/>
  <c r="BN352" i="1"/>
  <c r="BN353" i="1"/>
  <c r="BN354" i="1"/>
  <c r="BN355" i="1"/>
  <c r="BN356" i="1"/>
  <c r="BN357" i="1"/>
  <c r="BN358" i="1"/>
  <c r="BN359" i="1"/>
  <c r="BN360" i="1"/>
  <c r="BN361" i="1"/>
  <c r="BN362" i="1"/>
  <c r="BN363" i="1"/>
  <c r="BN364" i="1"/>
  <c r="BN365" i="1"/>
  <c r="BN366" i="1"/>
  <c r="BN367" i="1"/>
  <c r="BN368" i="1"/>
  <c r="BN369" i="1"/>
  <c r="BN370" i="1"/>
  <c r="BN371" i="1"/>
  <c r="BN372" i="1"/>
  <c r="BN373" i="1"/>
  <c r="BN374" i="1"/>
  <c r="BN375" i="1"/>
  <c r="BN376" i="1"/>
  <c r="BN377" i="1"/>
  <c r="BN378" i="1"/>
  <c r="BN379" i="1"/>
  <c r="BN380" i="1"/>
  <c r="BN381" i="1"/>
  <c r="BN382" i="1"/>
  <c r="BN383" i="1"/>
  <c r="BN384" i="1"/>
  <c r="BN385" i="1"/>
  <c r="BN386" i="1"/>
  <c r="BN387" i="1"/>
  <c r="BN388" i="1"/>
  <c r="BN389" i="1"/>
  <c r="BN390" i="1"/>
  <c r="BN391" i="1"/>
  <c r="BN392" i="1"/>
  <c r="BN393" i="1"/>
  <c r="BN394" i="1"/>
  <c r="BN395" i="1"/>
  <c r="BN396" i="1"/>
  <c r="BN397" i="1"/>
  <c r="BN398" i="1"/>
  <c r="BN399" i="1"/>
  <c r="BN400" i="1"/>
  <c r="BN401" i="1"/>
  <c r="BN402" i="1"/>
  <c r="BN403" i="1"/>
  <c r="BN404" i="1"/>
  <c r="BN405" i="1"/>
  <c r="BN406" i="1"/>
  <c r="BN407" i="1"/>
  <c r="BN408" i="1"/>
  <c r="BN409" i="1"/>
  <c r="BN410" i="1"/>
  <c r="BN411" i="1"/>
  <c r="BN412" i="1"/>
  <c r="BN413" i="1"/>
  <c r="BN414" i="1"/>
  <c r="BN415" i="1"/>
  <c r="BN416" i="1"/>
  <c r="BN417" i="1"/>
  <c r="BN418" i="1"/>
  <c r="BN419" i="1"/>
  <c r="BN420" i="1"/>
  <c r="BN421" i="1"/>
  <c r="BN422" i="1"/>
  <c r="BN423" i="1"/>
  <c r="BN424" i="1"/>
  <c r="BN425" i="1"/>
  <c r="BN426" i="1"/>
  <c r="BN427" i="1"/>
  <c r="BN428" i="1"/>
  <c r="BN429" i="1"/>
  <c r="BN430" i="1"/>
  <c r="BN431" i="1"/>
  <c r="BN432" i="1"/>
  <c r="BN433" i="1"/>
  <c r="BN434" i="1"/>
  <c r="BN435" i="1"/>
  <c r="BN436" i="1"/>
  <c r="BN437" i="1"/>
  <c r="BN438" i="1"/>
  <c r="BN439" i="1"/>
  <c r="BN440" i="1"/>
  <c r="BN441" i="1"/>
  <c r="BN442" i="1"/>
  <c r="BN443" i="1"/>
  <c r="BN444" i="1"/>
  <c r="BN445" i="1"/>
  <c r="BN446" i="1"/>
  <c r="BN447" i="1"/>
  <c r="BN448" i="1"/>
  <c r="BN449" i="1"/>
  <c r="BN450" i="1"/>
  <c r="BN451" i="1"/>
  <c r="BN452" i="1"/>
  <c r="BN453" i="1"/>
  <c r="BN454" i="1"/>
  <c r="BN455" i="1"/>
  <c r="BN456" i="1"/>
  <c r="BN457" i="1"/>
  <c r="BN458" i="1"/>
  <c r="BN459" i="1"/>
  <c r="BN460" i="1"/>
  <c r="BN461" i="1"/>
  <c r="BN462" i="1"/>
  <c r="BN463" i="1"/>
  <c r="BN464" i="1"/>
  <c r="BN465" i="1"/>
  <c r="BN466" i="1"/>
  <c r="BN467" i="1"/>
  <c r="BN468" i="1"/>
  <c r="BN469" i="1"/>
  <c r="BN470" i="1"/>
  <c r="BN471" i="1"/>
  <c r="BN472" i="1"/>
  <c r="BN473" i="1"/>
  <c r="BN474" i="1"/>
  <c r="BN475" i="1"/>
  <c r="BN476" i="1"/>
  <c r="BN477" i="1"/>
  <c r="BN478" i="1"/>
  <c r="BN479" i="1"/>
  <c r="BN480" i="1"/>
  <c r="BN481" i="1"/>
  <c r="BN482" i="1"/>
  <c r="BN483" i="1"/>
  <c r="BN484" i="1"/>
  <c r="BN485" i="1"/>
  <c r="BN486" i="1"/>
  <c r="BN487" i="1"/>
  <c r="BN488" i="1"/>
  <c r="BN489" i="1"/>
  <c r="BN490" i="1"/>
  <c r="BN491" i="1"/>
  <c r="BN492" i="1"/>
  <c r="BN493" i="1"/>
  <c r="BN494" i="1"/>
  <c r="BN495" i="1"/>
  <c r="BN496" i="1"/>
  <c r="BN497" i="1"/>
  <c r="BN498" i="1"/>
  <c r="BN499" i="1"/>
  <c r="BN500" i="1"/>
  <c r="BN501" i="1"/>
  <c r="BN502" i="1"/>
  <c r="BN503" i="1"/>
  <c r="BN504" i="1"/>
  <c r="BN505" i="1"/>
  <c r="BN506" i="1"/>
  <c r="BN507" i="1"/>
  <c r="BN508" i="1"/>
  <c r="BN509" i="1"/>
  <c r="BN510" i="1"/>
  <c r="BN511" i="1"/>
  <c r="BN512" i="1"/>
  <c r="BN513" i="1"/>
  <c r="BN514" i="1"/>
  <c r="BN515" i="1"/>
  <c r="BN516" i="1"/>
  <c r="BN517" i="1"/>
  <c r="BN518" i="1"/>
  <c r="BN519" i="1"/>
  <c r="BN520" i="1"/>
  <c r="BN521" i="1"/>
  <c r="BN522" i="1"/>
  <c r="BN523" i="1"/>
  <c r="BN524" i="1"/>
  <c r="BN525" i="1"/>
  <c r="BN526" i="1"/>
  <c r="BN527" i="1"/>
  <c r="BN528" i="1"/>
  <c r="BN529" i="1"/>
  <c r="BN530" i="1"/>
  <c r="BN531" i="1"/>
  <c r="BN532" i="1"/>
  <c r="BN533" i="1"/>
  <c r="BN534" i="1"/>
  <c r="BN535" i="1"/>
  <c r="BN536" i="1"/>
  <c r="BN537" i="1"/>
  <c r="BN538" i="1"/>
  <c r="BN539" i="1"/>
  <c r="BN540" i="1"/>
  <c r="BN541" i="1"/>
  <c r="BN542" i="1"/>
  <c r="BN543" i="1"/>
  <c r="BN544" i="1"/>
  <c r="BN545" i="1"/>
  <c r="BN546" i="1"/>
  <c r="BN547" i="1"/>
  <c r="BN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305" i="1"/>
  <c r="BJ306" i="1"/>
  <c r="BJ307" i="1"/>
  <c r="BJ308"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J354" i="1"/>
  <c r="BJ355" i="1"/>
  <c r="BJ356" i="1"/>
  <c r="BJ357" i="1"/>
  <c r="BJ358" i="1"/>
  <c r="BJ359" i="1"/>
  <c r="BJ360" i="1"/>
  <c r="BJ361" i="1"/>
  <c r="BJ362" i="1"/>
  <c r="BJ363" i="1"/>
  <c r="BJ364" i="1"/>
  <c r="BJ365" i="1"/>
  <c r="BJ366" i="1"/>
  <c r="BJ367" i="1"/>
  <c r="BJ368" i="1"/>
  <c r="BJ369" i="1"/>
  <c r="BJ370" i="1"/>
  <c r="BJ371" i="1"/>
  <c r="BJ372" i="1"/>
  <c r="BJ373" i="1"/>
  <c r="BJ374" i="1"/>
  <c r="BJ375" i="1"/>
  <c r="BJ376" i="1"/>
  <c r="BJ377" i="1"/>
  <c r="BJ378" i="1"/>
  <c r="BJ379" i="1"/>
  <c r="BJ380" i="1"/>
  <c r="BJ381" i="1"/>
  <c r="BJ382" i="1"/>
  <c r="BJ383" i="1"/>
  <c r="BJ384" i="1"/>
  <c r="BJ385" i="1"/>
  <c r="BJ386" i="1"/>
  <c r="BJ387" i="1"/>
  <c r="BJ388" i="1"/>
  <c r="BJ389" i="1"/>
  <c r="BJ390" i="1"/>
  <c r="BJ391" i="1"/>
  <c r="BJ392" i="1"/>
  <c r="BJ393" i="1"/>
  <c r="BJ394" i="1"/>
  <c r="BJ395" i="1"/>
  <c r="BJ396" i="1"/>
  <c r="BJ397" i="1"/>
  <c r="BJ398" i="1"/>
  <c r="BJ399" i="1"/>
  <c r="BJ400" i="1"/>
  <c r="BJ401" i="1"/>
  <c r="BJ402" i="1"/>
  <c r="BJ403" i="1"/>
  <c r="BJ404" i="1"/>
  <c r="BJ405" i="1"/>
  <c r="BJ406" i="1"/>
  <c r="BJ407" i="1"/>
  <c r="BJ408" i="1"/>
  <c r="BJ409" i="1"/>
  <c r="BJ410" i="1"/>
  <c r="BJ411" i="1"/>
  <c r="BJ412" i="1"/>
  <c r="BJ413" i="1"/>
  <c r="BJ414" i="1"/>
  <c r="BJ415" i="1"/>
  <c r="BJ416" i="1"/>
  <c r="BJ417" i="1"/>
  <c r="BJ418" i="1"/>
  <c r="BJ419" i="1"/>
  <c r="BJ420" i="1"/>
  <c r="BJ421" i="1"/>
  <c r="BJ422" i="1"/>
  <c r="BJ423" i="1"/>
  <c r="BJ424" i="1"/>
  <c r="BJ425" i="1"/>
  <c r="BJ426" i="1"/>
  <c r="BJ427" i="1"/>
  <c r="BJ428" i="1"/>
  <c r="BJ429" i="1"/>
  <c r="BJ430" i="1"/>
  <c r="BJ431" i="1"/>
  <c r="BJ432" i="1"/>
  <c r="BJ433" i="1"/>
  <c r="BJ434" i="1"/>
  <c r="BJ435" i="1"/>
  <c r="BJ436" i="1"/>
  <c r="BJ437" i="1"/>
  <c r="BJ438" i="1"/>
  <c r="BJ439" i="1"/>
  <c r="BJ440" i="1"/>
  <c r="BJ441" i="1"/>
  <c r="BJ442" i="1"/>
  <c r="BJ443" i="1"/>
  <c r="BJ444" i="1"/>
  <c r="BJ445" i="1"/>
  <c r="BJ446" i="1"/>
  <c r="BJ447" i="1"/>
  <c r="BJ448" i="1"/>
  <c r="BJ449" i="1"/>
  <c r="BJ450" i="1"/>
  <c r="BJ451" i="1"/>
  <c r="BJ452" i="1"/>
  <c r="BJ453" i="1"/>
  <c r="BJ454" i="1"/>
  <c r="BJ455" i="1"/>
  <c r="BJ456" i="1"/>
  <c r="BJ457" i="1"/>
  <c r="BJ458" i="1"/>
  <c r="BJ459" i="1"/>
  <c r="BJ460" i="1"/>
  <c r="BJ461" i="1"/>
  <c r="BJ462" i="1"/>
  <c r="BJ463" i="1"/>
  <c r="BJ464" i="1"/>
  <c r="BJ465" i="1"/>
  <c r="BJ466" i="1"/>
  <c r="BJ467" i="1"/>
  <c r="BJ468" i="1"/>
  <c r="BJ469" i="1"/>
  <c r="BJ470" i="1"/>
  <c r="BJ471" i="1"/>
  <c r="BJ472" i="1"/>
  <c r="BJ473" i="1"/>
  <c r="BJ474" i="1"/>
  <c r="BJ475" i="1"/>
  <c r="BJ476" i="1"/>
  <c r="BJ477" i="1"/>
  <c r="BJ478" i="1"/>
  <c r="BJ479" i="1"/>
  <c r="BJ480" i="1"/>
  <c r="BJ481" i="1"/>
  <c r="BJ482" i="1"/>
  <c r="BJ483" i="1"/>
  <c r="BJ484" i="1"/>
  <c r="BJ485" i="1"/>
  <c r="BJ486" i="1"/>
  <c r="BJ487" i="1"/>
  <c r="BJ488" i="1"/>
  <c r="BJ489" i="1"/>
  <c r="BJ490" i="1"/>
  <c r="BJ491" i="1"/>
  <c r="BJ492" i="1"/>
  <c r="BJ493" i="1"/>
  <c r="BJ494" i="1"/>
  <c r="BJ495" i="1"/>
  <c r="BJ496" i="1"/>
  <c r="BJ497" i="1"/>
  <c r="BJ498" i="1"/>
  <c r="BJ499" i="1"/>
  <c r="BJ500" i="1"/>
  <c r="BJ501" i="1"/>
  <c r="BJ502" i="1"/>
  <c r="BJ503" i="1"/>
  <c r="BJ504" i="1"/>
  <c r="BJ505" i="1"/>
  <c r="BJ506" i="1"/>
  <c r="BJ507" i="1"/>
  <c r="BJ508" i="1"/>
  <c r="BJ509" i="1"/>
  <c r="BJ510" i="1"/>
  <c r="BJ511" i="1"/>
  <c r="BJ512" i="1"/>
  <c r="BJ513" i="1"/>
  <c r="BJ514" i="1"/>
  <c r="BJ515" i="1"/>
  <c r="BJ516" i="1"/>
  <c r="BJ517" i="1"/>
  <c r="BJ518" i="1"/>
  <c r="BJ519" i="1"/>
  <c r="BJ520" i="1"/>
  <c r="BJ521" i="1"/>
  <c r="BJ522" i="1"/>
  <c r="BJ523" i="1"/>
  <c r="BJ524" i="1"/>
  <c r="BJ525" i="1"/>
  <c r="BJ526" i="1"/>
  <c r="BJ527" i="1"/>
  <c r="BJ528" i="1"/>
  <c r="BJ529" i="1"/>
  <c r="BJ530" i="1"/>
  <c r="BJ531" i="1"/>
  <c r="BJ532" i="1"/>
  <c r="BJ533" i="1"/>
  <c r="BJ534" i="1"/>
  <c r="BJ535" i="1"/>
  <c r="BJ536" i="1"/>
  <c r="BJ537" i="1"/>
  <c r="BJ538" i="1"/>
  <c r="BJ539" i="1"/>
  <c r="BJ540" i="1"/>
  <c r="BJ541" i="1"/>
  <c r="BJ542" i="1"/>
  <c r="BJ543" i="1"/>
  <c r="BJ544" i="1"/>
  <c r="BJ545" i="1"/>
  <c r="BJ546" i="1"/>
  <c r="BJ547" i="1"/>
  <c r="BJ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208" i="1"/>
  <c r="BF209" i="1"/>
  <c r="BF210" i="1"/>
  <c r="BF211" i="1"/>
  <c r="BF212" i="1"/>
  <c r="BF213" i="1"/>
  <c r="BF214" i="1"/>
  <c r="BF215" i="1"/>
  <c r="BF216" i="1"/>
  <c r="BF217" i="1"/>
  <c r="BF218" i="1"/>
  <c r="BF219" i="1"/>
  <c r="BF220" i="1"/>
  <c r="BF221" i="1"/>
  <c r="BF222" i="1"/>
  <c r="BF223" i="1"/>
  <c r="BF224" i="1"/>
  <c r="BF225" i="1"/>
  <c r="BF226" i="1"/>
  <c r="BF227" i="1"/>
  <c r="BF228" i="1"/>
  <c r="BF229" i="1"/>
  <c r="BF230" i="1"/>
  <c r="BF231" i="1"/>
  <c r="BF232" i="1"/>
  <c r="BF233" i="1"/>
  <c r="BF234" i="1"/>
  <c r="BF235" i="1"/>
  <c r="BF236" i="1"/>
  <c r="BF237" i="1"/>
  <c r="BF238" i="1"/>
  <c r="BF239" i="1"/>
  <c r="BF240" i="1"/>
  <c r="BF241" i="1"/>
  <c r="BF242" i="1"/>
  <c r="BF243" i="1"/>
  <c r="BF244" i="1"/>
  <c r="BF245" i="1"/>
  <c r="BF246" i="1"/>
  <c r="BF247" i="1"/>
  <c r="BF248" i="1"/>
  <c r="BF249" i="1"/>
  <c r="BF250" i="1"/>
  <c r="BF251" i="1"/>
  <c r="BF252" i="1"/>
  <c r="BF253" i="1"/>
  <c r="BF254" i="1"/>
  <c r="BF255" i="1"/>
  <c r="BF256" i="1"/>
  <c r="BF257" i="1"/>
  <c r="BF258" i="1"/>
  <c r="BF259" i="1"/>
  <c r="BF260" i="1"/>
  <c r="BF261" i="1"/>
  <c r="BF262" i="1"/>
  <c r="BF263" i="1"/>
  <c r="BF264" i="1"/>
  <c r="BF265" i="1"/>
  <c r="BF266" i="1"/>
  <c r="BF267" i="1"/>
  <c r="BF268" i="1"/>
  <c r="BF269" i="1"/>
  <c r="BF270" i="1"/>
  <c r="BF271" i="1"/>
  <c r="BF272" i="1"/>
  <c r="BF273" i="1"/>
  <c r="BF274" i="1"/>
  <c r="BF275" i="1"/>
  <c r="BF276" i="1"/>
  <c r="BF277" i="1"/>
  <c r="BF278" i="1"/>
  <c r="BF279" i="1"/>
  <c r="BF280" i="1"/>
  <c r="BF281" i="1"/>
  <c r="BF282" i="1"/>
  <c r="BF283" i="1"/>
  <c r="BF284" i="1"/>
  <c r="BF285" i="1"/>
  <c r="BF286" i="1"/>
  <c r="BF287" i="1"/>
  <c r="BF288" i="1"/>
  <c r="BF289" i="1"/>
  <c r="BF290" i="1"/>
  <c r="BF291" i="1"/>
  <c r="BF292" i="1"/>
  <c r="BF293" i="1"/>
  <c r="BF294" i="1"/>
  <c r="BF295" i="1"/>
  <c r="BF296" i="1"/>
  <c r="BF297" i="1"/>
  <c r="BF298" i="1"/>
  <c r="BF299" i="1"/>
  <c r="BF300" i="1"/>
  <c r="BF301" i="1"/>
  <c r="BF302" i="1"/>
  <c r="BF303" i="1"/>
  <c r="BF304" i="1"/>
  <c r="BF305" i="1"/>
  <c r="BF306" i="1"/>
  <c r="BF307" i="1"/>
  <c r="BF308" i="1"/>
  <c r="BF309" i="1"/>
  <c r="BF310" i="1"/>
  <c r="BF311" i="1"/>
  <c r="BF312" i="1"/>
  <c r="BF313" i="1"/>
  <c r="BF314" i="1"/>
  <c r="BF315" i="1"/>
  <c r="BF316" i="1"/>
  <c r="BF317" i="1"/>
  <c r="BF318" i="1"/>
  <c r="BF319" i="1"/>
  <c r="BF320" i="1"/>
  <c r="BF321" i="1"/>
  <c r="BF322" i="1"/>
  <c r="BF323" i="1"/>
  <c r="BF324" i="1"/>
  <c r="BF325" i="1"/>
  <c r="BF326" i="1"/>
  <c r="BF327" i="1"/>
  <c r="BF328" i="1"/>
  <c r="BF329" i="1"/>
  <c r="BF330" i="1"/>
  <c r="BF331" i="1"/>
  <c r="BF332" i="1"/>
  <c r="BF333" i="1"/>
  <c r="BF334" i="1"/>
  <c r="BF335" i="1"/>
  <c r="BF336" i="1"/>
  <c r="BF337" i="1"/>
  <c r="BF338" i="1"/>
  <c r="BF339" i="1"/>
  <c r="BF340" i="1"/>
  <c r="BF341" i="1"/>
  <c r="BF342" i="1"/>
  <c r="BF343" i="1"/>
  <c r="BF344" i="1"/>
  <c r="BF345" i="1"/>
  <c r="BF346" i="1"/>
  <c r="BF347" i="1"/>
  <c r="BF348" i="1"/>
  <c r="BF349" i="1"/>
  <c r="BF350" i="1"/>
  <c r="BF351" i="1"/>
  <c r="BF352" i="1"/>
  <c r="BF353" i="1"/>
  <c r="BF354" i="1"/>
  <c r="BF355" i="1"/>
  <c r="BF356" i="1"/>
  <c r="BF357" i="1"/>
  <c r="BF358" i="1"/>
  <c r="BF359" i="1"/>
  <c r="BF360" i="1"/>
  <c r="BF361" i="1"/>
  <c r="BF362" i="1"/>
  <c r="BF363" i="1"/>
  <c r="BF364" i="1"/>
  <c r="BF365" i="1"/>
  <c r="BF366" i="1"/>
  <c r="BF367" i="1"/>
  <c r="BF368" i="1"/>
  <c r="BF369" i="1"/>
  <c r="BF370" i="1"/>
  <c r="BF371" i="1"/>
  <c r="BF372" i="1"/>
  <c r="BF373" i="1"/>
  <c r="BF374" i="1"/>
  <c r="BF375" i="1"/>
  <c r="BF376" i="1"/>
  <c r="BF377" i="1"/>
  <c r="BF378" i="1"/>
  <c r="BF379" i="1"/>
  <c r="BF380" i="1"/>
  <c r="BF381" i="1"/>
  <c r="BF382" i="1"/>
  <c r="BF383" i="1"/>
  <c r="BF384" i="1"/>
  <c r="BF385" i="1"/>
  <c r="BF386" i="1"/>
  <c r="BF387" i="1"/>
  <c r="BF388" i="1"/>
  <c r="BF389" i="1"/>
  <c r="BF390" i="1"/>
  <c r="BF391" i="1"/>
  <c r="BF392" i="1"/>
  <c r="BF393" i="1"/>
  <c r="BF394" i="1"/>
  <c r="BF395" i="1"/>
  <c r="BF396" i="1"/>
  <c r="BF397" i="1"/>
  <c r="BF398" i="1"/>
  <c r="BF399" i="1"/>
  <c r="BF400" i="1"/>
  <c r="BF401" i="1"/>
  <c r="BF402" i="1"/>
  <c r="BF403" i="1"/>
  <c r="BF404" i="1"/>
  <c r="BF405" i="1"/>
  <c r="BF406" i="1"/>
  <c r="BF407" i="1"/>
  <c r="BF408" i="1"/>
  <c r="BF409" i="1"/>
  <c r="BF410" i="1"/>
  <c r="BF411" i="1"/>
  <c r="BF412" i="1"/>
  <c r="BF413" i="1"/>
  <c r="BF414" i="1"/>
  <c r="BF415" i="1"/>
  <c r="BF416" i="1"/>
  <c r="BF417" i="1"/>
  <c r="BF418" i="1"/>
  <c r="BF419" i="1"/>
  <c r="BF420" i="1"/>
  <c r="BF421" i="1"/>
  <c r="BF422" i="1"/>
  <c r="BF423" i="1"/>
  <c r="BF424" i="1"/>
  <c r="BF425" i="1"/>
  <c r="BF426" i="1"/>
  <c r="BF427" i="1"/>
  <c r="BF428" i="1"/>
  <c r="BF429" i="1"/>
  <c r="BF430" i="1"/>
  <c r="BF431" i="1"/>
  <c r="BF432" i="1"/>
  <c r="BF433" i="1"/>
  <c r="BF434" i="1"/>
  <c r="BF435" i="1"/>
  <c r="BF436" i="1"/>
  <c r="BF437" i="1"/>
  <c r="BF438" i="1"/>
  <c r="BF439" i="1"/>
  <c r="BF440" i="1"/>
  <c r="BF441" i="1"/>
  <c r="BF442" i="1"/>
  <c r="BF443" i="1"/>
  <c r="BF444" i="1"/>
  <c r="BF445" i="1"/>
  <c r="BF446" i="1"/>
  <c r="BF447" i="1"/>
  <c r="BF448" i="1"/>
  <c r="BF449" i="1"/>
  <c r="BF450" i="1"/>
  <c r="BF451" i="1"/>
  <c r="BF452" i="1"/>
  <c r="BF453" i="1"/>
  <c r="BF454" i="1"/>
  <c r="BF455" i="1"/>
  <c r="BF456" i="1"/>
  <c r="BF457" i="1"/>
  <c r="BF458" i="1"/>
  <c r="BF459" i="1"/>
  <c r="BF460" i="1"/>
  <c r="BF461" i="1"/>
  <c r="BF462" i="1"/>
  <c r="BF463" i="1"/>
  <c r="BF464" i="1"/>
  <c r="BF465" i="1"/>
  <c r="BF466" i="1"/>
  <c r="BF467" i="1"/>
  <c r="BF468" i="1"/>
  <c r="BF469" i="1"/>
  <c r="BF470" i="1"/>
  <c r="BF471" i="1"/>
  <c r="BF472" i="1"/>
  <c r="BF473" i="1"/>
  <c r="BF474" i="1"/>
  <c r="BF475" i="1"/>
  <c r="BF476" i="1"/>
  <c r="BF477" i="1"/>
  <c r="BF478" i="1"/>
  <c r="BF479" i="1"/>
  <c r="BF480" i="1"/>
  <c r="BF481" i="1"/>
  <c r="BF482" i="1"/>
  <c r="BF483" i="1"/>
  <c r="BF484" i="1"/>
  <c r="BF485" i="1"/>
  <c r="BF486" i="1"/>
  <c r="BF487" i="1"/>
  <c r="BF488" i="1"/>
  <c r="BF489" i="1"/>
  <c r="BF490" i="1"/>
  <c r="BF491" i="1"/>
  <c r="BF492" i="1"/>
  <c r="BF493" i="1"/>
  <c r="BF494" i="1"/>
  <c r="BF495" i="1"/>
  <c r="BF496" i="1"/>
  <c r="BF497" i="1"/>
  <c r="BF498" i="1"/>
  <c r="BF499" i="1"/>
  <c r="BF500" i="1"/>
  <c r="BF501" i="1"/>
  <c r="BF502" i="1"/>
  <c r="BF503" i="1"/>
  <c r="BF504" i="1"/>
  <c r="BF505" i="1"/>
  <c r="BF506" i="1"/>
  <c r="BF507" i="1"/>
  <c r="BF508" i="1"/>
  <c r="BF509" i="1"/>
  <c r="BF510" i="1"/>
  <c r="BF511" i="1"/>
  <c r="BF512" i="1"/>
  <c r="BF513" i="1"/>
  <c r="BF514" i="1"/>
  <c r="BF515" i="1"/>
  <c r="BF516" i="1"/>
  <c r="BF517" i="1"/>
  <c r="BF518" i="1"/>
  <c r="BF519" i="1"/>
  <c r="BF520" i="1"/>
  <c r="BF521" i="1"/>
  <c r="BF522" i="1"/>
  <c r="BF523" i="1"/>
  <c r="BF524" i="1"/>
  <c r="BF525" i="1"/>
  <c r="BF526" i="1"/>
  <c r="BF527" i="1"/>
  <c r="BF528" i="1"/>
  <c r="BF529" i="1"/>
  <c r="BF530" i="1"/>
  <c r="BF531" i="1"/>
  <c r="BF532" i="1"/>
  <c r="BF533" i="1"/>
  <c r="BF534" i="1"/>
  <c r="BF535" i="1"/>
  <c r="BF536" i="1"/>
  <c r="BF537" i="1"/>
  <c r="BF538" i="1"/>
  <c r="BF539" i="1"/>
  <c r="BF540" i="1"/>
  <c r="BF541" i="1"/>
  <c r="BF542" i="1"/>
  <c r="BF543" i="1"/>
  <c r="BF544" i="1"/>
  <c r="BF545" i="1"/>
  <c r="BF546" i="1"/>
  <c r="BF547" i="1"/>
  <c r="BF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BB313" i="1"/>
  <c r="BB314" i="1"/>
  <c r="BB315" i="1"/>
  <c r="BB316" i="1"/>
  <c r="BB317" i="1"/>
  <c r="BB318" i="1"/>
  <c r="BB319" i="1"/>
  <c r="BB320" i="1"/>
  <c r="BB321" i="1"/>
  <c r="BB322" i="1"/>
  <c r="BB323" i="1"/>
  <c r="BB324" i="1"/>
  <c r="BB325" i="1"/>
  <c r="BB326" i="1"/>
  <c r="BB327" i="1"/>
  <c r="BB328" i="1"/>
  <c r="BB329" i="1"/>
  <c r="BB330" i="1"/>
  <c r="BB331" i="1"/>
  <c r="BB332" i="1"/>
  <c r="BB333" i="1"/>
  <c r="BB334" i="1"/>
  <c r="BB335" i="1"/>
  <c r="BB336" i="1"/>
  <c r="BB337" i="1"/>
  <c r="BB338" i="1"/>
  <c r="BB339" i="1"/>
  <c r="BB340" i="1"/>
  <c r="BB341" i="1"/>
  <c r="BB342" i="1"/>
  <c r="BB343" i="1"/>
  <c r="BB344" i="1"/>
  <c r="BB345" i="1"/>
  <c r="BB346" i="1"/>
  <c r="BB347" i="1"/>
  <c r="BB348" i="1"/>
  <c r="BB349" i="1"/>
  <c r="BB350" i="1"/>
  <c r="BB351" i="1"/>
  <c r="BB352" i="1"/>
  <c r="BB353" i="1"/>
  <c r="BB354" i="1"/>
  <c r="BB355" i="1"/>
  <c r="BB356" i="1"/>
  <c r="BB357" i="1"/>
  <c r="BB358" i="1"/>
  <c r="BB359" i="1"/>
  <c r="BB360" i="1"/>
  <c r="BB361" i="1"/>
  <c r="BB362" i="1"/>
  <c r="BB363" i="1"/>
  <c r="BB364" i="1"/>
  <c r="BB365" i="1"/>
  <c r="BB366" i="1"/>
  <c r="BB367" i="1"/>
  <c r="BB368" i="1"/>
  <c r="BB369" i="1"/>
  <c r="BB370" i="1"/>
  <c r="BB371" i="1"/>
  <c r="BB372" i="1"/>
  <c r="BB373" i="1"/>
  <c r="BB374" i="1"/>
  <c r="BB375" i="1"/>
  <c r="BB376" i="1"/>
  <c r="BB377" i="1"/>
  <c r="BB378" i="1"/>
  <c r="BB379" i="1"/>
  <c r="BB380" i="1"/>
  <c r="BB381" i="1"/>
  <c r="BB382" i="1"/>
  <c r="BB383" i="1"/>
  <c r="BB384" i="1"/>
  <c r="BB385" i="1"/>
  <c r="BB386" i="1"/>
  <c r="BB387" i="1"/>
  <c r="BB388" i="1"/>
  <c r="BB389" i="1"/>
  <c r="BB390" i="1"/>
  <c r="BB391" i="1"/>
  <c r="BB392" i="1"/>
  <c r="BB393" i="1"/>
  <c r="BB394" i="1"/>
  <c r="BB395" i="1"/>
  <c r="BB396" i="1"/>
  <c r="BB397" i="1"/>
  <c r="BB398" i="1"/>
  <c r="BB399" i="1"/>
  <c r="BB400" i="1"/>
  <c r="BB401" i="1"/>
  <c r="BB402" i="1"/>
  <c r="BB403" i="1"/>
  <c r="BB404" i="1"/>
  <c r="BB405" i="1"/>
  <c r="BB406" i="1"/>
  <c r="BB407" i="1"/>
  <c r="BB408" i="1"/>
  <c r="BB409" i="1"/>
  <c r="BB410" i="1"/>
  <c r="BB411" i="1"/>
  <c r="BB412" i="1"/>
  <c r="BB413" i="1"/>
  <c r="BB414" i="1"/>
  <c r="BB415" i="1"/>
  <c r="BB416" i="1"/>
  <c r="BB417" i="1"/>
  <c r="BB418" i="1"/>
  <c r="BB419" i="1"/>
  <c r="BB420" i="1"/>
  <c r="BB421" i="1"/>
  <c r="BB422" i="1"/>
  <c r="BB423" i="1"/>
  <c r="BB424" i="1"/>
  <c r="BB425" i="1"/>
  <c r="BB426" i="1"/>
  <c r="BB427" i="1"/>
  <c r="BB428" i="1"/>
  <c r="BB429" i="1"/>
  <c r="BB430" i="1"/>
  <c r="BB431" i="1"/>
  <c r="BB432" i="1"/>
  <c r="BB433" i="1"/>
  <c r="BB434" i="1"/>
  <c r="BB435" i="1"/>
  <c r="BB436" i="1"/>
  <c r="BB437" i="1"/>
  <c r="BB438" i="1"/>
  <c r="BB439" i="1"/>
  <c r="BB440" i="1"/>
  <c r="BB441" i="1"/>
  <c r="BB442" i="1"/>
  <c r="BB443" i="1"/>
  <c r="BB444" i="1"/>
  <c r="BB445" i="1"/>
  <c r="BB446" i="1"/>
  <c r="BB447" i="1"/>
  <c r="BB448" i="1"/>
  <c r="BB449" i="1"/>
  <c r="BB450" i="1"/>
  <c r="BB451" i="1"/>
  <c r="BB452" i="1"/>
  <c r="BB453" i="1"/>
  <c r="BB454" i="1"/>
  <c r="BB455" i="1"/>
  <c r="BB456" i="1"/>
  <c r="BB457" i="1"/>
  <c r="BB458" i="1"/>
  <c r="BB459" i="1"/>
  <c r="BB460" i="1"/>
  <c r="BB461" i="1"/>
  <c r="BB462" i="1"/>
  <c r="BB463" i="1"/>
  <c r="BB464" i="1"/>
  <c r="BB465" i="1"/>
  <c r="BB466" i="1"/>
  <c r="BB467" i="1"/>
  <c r="BB468" i="1"/>
  <c r="BB469" i="1"/>
  <c r="BB470" i="1"/>
  <c r="BB471" i="1"/>
  <c r="BB472" i="1"/>
  <c r="BB473" i="1"/>
  <c r="BB474" i="1"/>
  <c r="BB475" i="1"/>
  <c r="BB476" i="1"/>
  <c r="BB477" i="1"/>
  <c r="BB478" i="1"/>
  <c r="BB479" i="1"/>
  <c r="BB480" i="1"/>
  <c r="BB481" i="1"/>
  <c r="BB482" i="1"/>
  <c r="BB483" i="1"/>
  <c r="BB484" i="1"/>
  <c r="BB485" i="1"/>
  <c r="BB486" i="1"/>
  <c r="BB487" i="1"/>
  <c r="BB488" i="1"/>
  <c r="BB489" i="1"/>
  <c r="BB490" i="1"/>
  <c r="BB491" i="1"/>
  <c r="BB492" i="1"/>
  <c r="BB493" i="1"/>
  <c r="BB494" i="1"/>
  <c r="BB495" i="1"/>
  <c r="BB496" i="1"/>
  <c r="BB497" i="1"/>
  <c r="BB498" i="1"/>
  <c r="BB499" i="1"/>
  <c r="BB500" i="1"/>
  <c r="BB501" i="1"/>
  <c r="BB502" i="1"/>
  <c r="BB503" i="1"/>
  <c r="BB504" i="1"/>
  <c r="BB505" i="1"/>
  <c r="BB506" i="1"/>
  <c r="BB507" i="1"/>
  <c r="BB508" i="1"/>
  <c r="BB509" i="1"/>
  <c r="BB510" i="1"/>
  <c r="BB511" i="1"/>
  <c r="BB512" i="1"/>
  <c r="BB513" i="1"/>
  <c r="BB514" i="1"/>
  <c r="BB515" i="1"/>
  <c r="BB516" i="1"/>
  <c r="BB517" i="1"/>
  <c r="BB518" i="1"/>
  <c r="BB519" i="1"/>
  <c r="BB520" i="1"/>
  <c r="BB521" i="1"/>
  <c r="BB522" i="1"/>
  <c r="BB523" i="1"/>
  <c r="BB524" i="1"/>
  <c r="BB525" i="1"/>
  <c r="BB526" i="1"/>
  <c r="BB527" i="1"/>
  <c r="BB528" i="1"/>
  <c r="BB529" i="1"/>
  <c r="BB530" i="1"/>
  <c r="BB531" i="1"/>
  <c r="BB532" i="1"/>
  <c r="BB533" i="1"/>
  <c r="BB534" i="1"/>
  <c r="BB535" i="1"/>
  <c r="BB536" i="1"/>
  <c r="BB537" i="1"/>
  <c r="BB538" i="1"/>
  <c r="BB539" i="1"/>
  <c r="BB540" i="1"/>
  <c r="BB541" i="1"/>
  <c r="BB542" i="1"/>
  <c r="BB543" i="1"/>
  <c r="BB544" i="1"/>
  <c r="BB545" i="1"/>
  <c r="BB546" i="1"/>
  <c r="BB547" i="1"/>
  <c r="BB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AX402" i="1"/>
  <c r="AX403" i="1"/>
  <c r="AX404" i="1"/>
  <c r="AX405" i="1"/>
  <c r="AX406" i="1"/>
  <c r="AX407" i="1"/>
  <c r="AX408" i="1"/>
  <c r="AX409" i="1"/>
  <c r="AX410" i="1"/>
  <c r="AX411" i="1"/>
  <c r="AX412" i="1"/>
  <c r="AX413" i="1"/>
  <c r="AX414" i="1"/>
  <c r="AX415" i="1"/>
  <c r="AX416" i="1"/>
  <c r="AX417" i="1"/>
  <c r="AX418" i="1"/>
  <c r="AX419" i="1"/>
  <c r="AX420" i="1"/>
  <c r="AX421" i="1"/>
  <c r="AX422" i="1"/>
  <c r="AX423" i="1"/>
  <c r="AX424" i="1"/>
  <c r="AX425" i="1"/>
  <c r="AX426" i="1"/>
  <c r="AX427" i="1"/>
  <c r="AX428" i="1"/>
  <c r="AX429" i="1"/>
  <c r="AX430" i="1"/>
  <c r="AX431" i="1"/>
  <c r="AX432" i="1"/>
  <c r="AX433" i="1"/>
  <c r="AX434" i="1"/>
  <c r="AX435" i="1"/>
  <c r="AX436" i="1"/>
  <c r="AX437" i="1"/>
  <c r="AX438" i="1"/>
  <c r="AX439" i="1"/>
  <c r="AX440" i="1"/>
  <c r="AX441" i="1"/>
  <c r="AX442" i="1"/>
  <c r="AX443" i="1"/>
  <c r="AX444" i="1"/>
  <c r="AX445" i="1"/>
  <c r="AX446" i="1"/>
  <c r="AX447" i="1"/>
  <c r="AX448" i="1"/>
  <c r="AX449" i="1"/>
  <c r="AX450" i="1"/>
  <c r="AX451" i="1"/>
  <c r="AX452" i="1"/>
  <c r="AX453" i="1"/>
  <c r="AX454" i="1"/>
  <c r="AX455" i="1"/>
  <c r="AX456" i="1"/>
  <c r="AX457" i="1"/>
  <c r="AX458" i="1"/>
  <c r="AX459" i="1"/>
  <c r="AX460" i="1"/>
  <c r="AX461" i="1"/>
  <c r="AX462" i="1"/>
  <c r="AX463" i="1"/>
  <c r="AX464" i="1"/>
  <c r="AX465" i="1"/>
  <c r="AX466" i="1"/>
  <c r="AX467" i="1"/>
  <c r="AX468" i="1"/>
  <c r="AX469" i="1"/>
  <c r="AX470" i="1"/>
  <c r="AX471" i="1"/>
  <c r="AX472" i="1"/>
  <c r="AX473" i="1"/>
  <c r="AX474" i="1"/>
  <c r="AX475" i="1"/>
  <c r="AX476" i="1"/>
  <c r="AX477" i="1"/>
  <c r="AX478" i="1"/>
  <c r="AX479" i="1"/>
  <c r="AX480" i="1"/>
  <c r="AX481" i="1"/>
  <c r="AX482" i="1"/>
  <c r="AX483" i="1"/>
  <c r="AX484" i="1"/>
  <c r="AX485" i="1"/>
  <c r="AX486" i="1"/>
  <c r="AX487" i="1"/>
  <c r="AX488" i="1"/>
  <c r="AX489" i="1"/>
  <c r="AX490" i="1"/>
  <c r="AX491" i="1"/>
  <c r="AX492" i="1"/>
  <c r="AX493" i="1"/>
  <c r="AX494" i="1"/>
  <c r="AX495" i="1"/>
  <c r="AX496" i="1"/>
  <c r="AX497" i="1"/>
  <c r="AX498" i="1"/>
  <c r="AX499" i="1"/>
  <c r="AX500" i="1"/>
  <c r="AX501" i="1"/>
  <c r="AX502" i="1"/>
  <c r="AX503" i="1"/>
  <c r="AX504" i="1"/>
  <c r="AX505" i="1"/>
  <c r="AX506" i="1"/>
  <c r="AX507" i="1"/>
  <c r="AX508" i="1"/>
  <c r="AX509" i="1"/>
  <c r="AX510" i="1"/>
  <c r="AX511" i="1"/>
  <c r="AX512" i="1"/>
  <c r="AX513" i="1"/>
  <c r="AX514" i="1"/>
  <c r="AX515" i="1"/>
  <c r="AX516" i="1"/>
  <c r="AX517" i="1"/>
  <c r="AX518" i="1"/>
  <c r="AX519" i="1"/>
  <c r="AX520" i="1"/>
  <c r="AX521" i="1"/>
  <c r="AX522" i="1"/>
  <c r="AX523" i="1"/>
  <c r="AX524" i="1"/>
  <c r="AX525" i="1"/>
  <c r="AX526" i="1"/>
  <c r="AX527" i="1"/>
  <c r="AX528" i="1"/>
  <c r="AX529" i="1"/>
  <c r="AX530" i="1"/>
  <c r="AX531" i="1"/>
  <c r="AX532" i="1"/>
  <c r="AX533" i="1"/>
  <c r="AX534" i="1"/>
  <c r="AX535" i="1"/>
  <c r="AX536" i="1"/>
  <c r="AX537" i="1"/>
  <c r="AX538" i="1"/>
  <c r="AX539" i="1"/>
  <c r="AX540" i="1"/>
  <c r="AX541" i="1"/>
  <c r="AX542" i="1"/>
  <c r="AX543" i="1"/>
  <c r="AX544" i="1"/>
  <c r="AX545" i="1"/>
  <c r="AX546" i="1"/>
  <c r="AX547" i="1"/>
  <c r="AX8" i="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66" i="1"/>
  <c r="AT167" i="1"/>
  <c r="AT168" i="1"/>
  <c r="AT169" i="1"/>
  <c r="AT170" i="1"/>
  <c r="AT171" i="1"/>
  <c r="AT172" i="1"/>
  <c r="AT173" i="1"/>
  <c r="AT174" i="1"/>
  <c r="AT175" i="1"/>
  <c r="AT176" i="1"/>
  <c r="AT177" i="1"/>
  <c r="AT178" i="1"/>
  <c r="AT179" i="1"/>
  <c r="AT180" i="1"/>
  <c r="AT181" i="1"/>
  <c r="AT182" i="1"/>
  <c r="AT183"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AT213" i="1"/>
  <c r="AT214" i="1"/>
  <c r="AT215" i="1"/>
  <c r="AT216" i="1"/>
  <c r="AT217" i="1"/>
  <c r="AT218" i="1"/>
  <c r="AT219" i="1"/>
  <c r="AT220" i="1"/>
  <c r="AT221" i="1"/>
  <c r="AT222" i="1"/>
  <c r="AT223" i="1"/>
  <c r="AT224" i="1"/>
  <c r="AT225" i="1"/>
  <c r="AT226" i="1"/>
  <c r="AT227" i="1"/>
  <c r="AT228" i="1"/>
  <c r="AT229" i="1"/>
  <c r="AT230" i="1"/>
  <c r="AT231" i="1"/>
  <c r="AT232" i="1"/>
  <c r="AT233" i="1"/>
  <c r="AT234" i="1"/>
  <c r="AT235" i="1"/>
  <c r="AT236" i="1"/>
  <c r="AT237" i="1"/>
  <c r="AT238" i="1"/>
  <c r="AT239" i="1"/>
  <c r="AT240" i="1"/>
  <c r="AT241" i="1"/>
  <c r="AT242" i="1"/>
  <c r="AT243" i="1"/>
  <c r="AT244" i="1"/>
  <c r="AT245" i="1"/>
  <c r="AT246" i="1"/>
  <c r="AT247" i="1"/>
  <c r="AT248" i="1"/>
  <c r="AT249" i="1"/>
  <c r="AT250" i="1"/>
  <c r="AT251" i="1"/>
  <c r="AT252" i="1"/>
  <c r="AT253" i="1"/>
  <c r="AT254" i="1"/>
  <c r="AT255" i="1"/>
  <c r="AT256" i="1"/>
  <c r="AT257" i="1"/>
  <c r="AT258" i="1"/>
  <c r="AT259" i="1"/>
  <c r="AT260" i="1"/>
  <c r="AT261" i="1"/>
  <c r="AT262" i="1"/>
  <c r="AT263" i="1"/>
  <c r="AT264" i="1"/>
  <c r="AT265" i="1"/>
  <c r="AT266" i="1"/>
  <c r="AT267" i="1"/>
  <c r="AT268" i="1"/>
  <c r="AT269" i="1"/>
  <c r="AT270" i="1"/>
  <c r="AT271" i="1"/>
  <c r="AT272" i="1"/>
  <c r="AT273" i="1"/>
  <c r="AT274" i="1"/>
  <c r="AT275" i="1"/>
  <c r="AT276" i="1"/>
  <c r="AT277" i="1"/>
  <c r="AT278" i="1"/>
  <c r="AT279" i="1"/>
  <c r="AT280" i="1"/>
  <c r="AT281" i="1"/>
  <c r="AT282" i="1"/>
  <c r="AT283" i="1"/>
  <c r="AT284" i="1"/>
  <c r="AT285" i="1"/>
  <c r="AT286" i="1"/>
  <c r="AT287" i="1"/>
  <c r="AT288" i="1"/>
  <c r="AT289" i="1"/>
  <c r="AT290" i="1"/>
  <c r="AT291" i="1"/>
  <c r="AT292" i="1"/>
  <c r="AT293" i="1"/>
  <c r="AT294" i="1"/>
  <c r="AT295" i="1"/>
  <c r="AT296" i="1"/>
  <c r="AT297" i="1"/>
  <c r="AT298" i="1"/>
  <c r="AT299" i="1"/>
  <c r="AT300" i="1"/>
  <c r="AT301" i="1"/>
  <c r="AT302" i="1"/>
  <c r="AT303" i="1"/>
  <c r="AT304" i="1"/>
  <c r="AT305" i="1"/>
  <c r="AT306" i="1"/>
  <c r="AT307" i="1"/>
  <c r="AT308" i="1"/>
  <c r="AT309" i="1"/>
  <c r="AT310" i="1"/>
  <c r="AT311" i="1"/>
  <c r="AT312" i="1"/>
  <c r="AT313" i="1"/>
  <c r="AT314" i="1"/>
  <c r="AT315" i="1"/>
  <c r="AT316" i="1"/>
  <c r="AT317" i="1"/>
  <c r="AT318" i="1"/>
  <c r="AT319" i="1"/>
  <c r="AT320" i="1"/>
  <c r="AT321" i="1"/>
  <c r="AT322" i="1"/>
  <c r="AT323" i="1"/>
  <c r="AT324" i="1"/>
  <c r="AT325" i="1"/>
  <c r="AT326" i="1"/>
  <c r="AT327" i="1"/>
  <c r="AT328" i="1"/>
  <c r="AT329" i="1"/>
  <c r="AT330" i="1"/>
  <c r="AT331" i="1"/>
  <c r="AT332" i="1"/>
  <c r="AT333" i="1"/>
  <c r="AT334" i="1"/>
  <c r="AT335" i="1"/>
  <c r="AT336" i="1"/>
  <c r="AT337" i="1"/>
  <c r="AT338" i="1"/>
  <c r="AT339" i="1"/>
  <c r="AT340" i="1"/>
  <c r="AT341" i="1"/>
  <c r="AT342" i="1"/>
  <c r="AT343" i="1"/>
  <c r="AT344" i="1"/>
  <c r="AT345" i="1"/>
  <c r="AT346" i="1"/>
  <c r="AT347" i="1"/>
  <c r="AT348" i="1"/>
  <c r="AT349" i="1"/>
  <c r="AT350" i="1"/>
  <c r="AT351" i="1"/>
  <c r="AT352" i="1"/>
  <c r="AT353" i="1"/>
  <c r="AT354" i="1"/>
  <c r="AT355" i="1"/>
  <c r="AT356" i="1"/>
  <c r="AT357" i="1"/>
  <c r="AT358" i="1"/>
  <c r="AT359" i="1"/>
  <c r="AT360" i="1"/>
  <c r="AT361" i="1"/>
  <c r="AT362" i="1"/>
  <c r="AT363" i="1"/>
  <c r="AT364" i="1"/>
  <c r="AT365" i="1"/>
  <c r="AT366" i="1"/>
  <c r="AT367" i="1"/>
  <c r="AT368" i="1"/>
  <c r="AT369" i="1"/>
  <c r="AT370" i="1"/>
  <c r="AT371" i="1"/>
  <c r="AT372" i="1"/>
  <c r="AT373" i="1"/>
  <c r="AT374" i="1"/>
  <c r="AT375" i="1"/>
  <c r="AT376" i="1"/>
  <c r="AT377" i="1"/>
  <c r="AT378" i="1"/>
  <c r="AT379" i="1"/>
  <c r="AT380" i="1"/>
  <c r="AT381" i="1"/>
  <c r="AT382" i="1"/>
  <c r="AT383" i="1"/>
  <c r="AT384" i="1"/>
  <c r="AT385" i="1"/>
  <c r="AT386" i="1"/>
  <c r="AT387" i="1"/>
  <c r="AT388" i="1"/>
  <c r="AT389" i="1"/>
  <c r="AT390" i="1"/>
  <c r="AT391" i="1"/>
  <c r="AT392" i="1"/>
  <c r="AT393" i="1"/>
  <c r="AT394" i="1"/>
  <c r="AT395" i="1"/>
  <c r="AT396" i="1"/>
  <c r="AT397" i="1"/>
  <c r="AT398" i="1"/>
  <c r="AT399" i="1"/>
  <c r="AT400" i="1"/>
  <c r="AT401" i="1"/>
  <c r="AT402" i="1"/>
  <c r="AT403" i="1"/>
  <c r="AT404" i="1"/>
  <c r="AT405" i="1"/>
  <c r="AT406" i="1"/>
  <c r="AT407" i="1"/>
  <c r="AT408" i="1"/>
  <c r="AT409" i="1"/>
  <c r="AT410" i="1"/>
  <c r="AT411" i="1"/>
  <c r="AT412" i="1"/>
  <c r="AT413" i="1"/>
  <c r="AT414" i="1"/>
  <c r="AT415" i="1"/>
  <c r="AT416" i="1"/>
  <c r="AT417" i="1"/>
  <c r="AT418" i="1"/>
  <c r="AT419" i="1"/>
  <c r="AT420" i="1"/>
  <c r="AT421" i="1"/>
  <c r="AT422" i="1"/>
  <c r="AT423" i="1"/>
  <c r="AT424" i="1"/>
  <c r="AT425" i="1"/>
  <c r="AT426" i="1"/>
  <c r="AT427" i="1"/>
  <c r="AT428" i="1"/>
  <c r="AT429" i="1"/>
  <c r="AT430" i="1"/>
  <c r="AT431" i="1"/>
  <c r="AT432" i="1"/>
  <c r="AT433" i="1"/>
  <c r="AT434" i="1"/>
  <c r="AT435" i="1"/>
  <c r="AT436" i="1"/>
  <c r="AT437" i="1"/>
  <c r="AT438" i="1"/>
  <c r="AT439" i="1"/>
  <c r="AT440" i="1"/>
  <c r="AT441" i="1"/>
  <c r="AT442" i="1"/>
  <c r="AT443" i="1"/>
  <c r="AT444" i="1"/>
  <c r="AT445" i="1"/>
  <c r="AT446" i="1"/>
  <c r="AT447" i="1"/>
  <c r="AT448" i="1"/>
  <c r="AT449" i="1"/>
  <c r="AT450" i="1"/>
  <c r="AT451" i="1"/>
  <c r="AT452" i="1"/>
  <c r="AT453" i="1"/>
  <c r="AT454" i="1"/>
  <c r="AT455" i="1"/>
  <c r="AT456" i="1"/>
  <c r="AT457" i="1"/>
  <c r="AT458" i="1"/>
  <c r="AT459" i="1"/>
  <c r="AT460" i="1"/>
  <c r="AT461" i="1"/>
  <c r="AT462" i="1"/>
  <c r="AT463" i="1"/>
  <c r="AT464" i="1"/>
  <c r="AT465" i="1"/>
  <c r="AT466" i="1"/>
  <c r="AT467" i="1"/>
  <c r="AT468" i="1"/>
  <c r="AT469" i="1"/>
  <c r="AT470" i="1"/>
  <c r="AT471" i="1"/>
  <c r="AT472" i="1"/>
  <c r="AT473" i="1"/>
  <c r="AT474" i="1"/>
  <c r="AT475" i="1"/>
  <c r="AT476" i="1"/>
  <c r="AT477" i="1"/>
  <c r="AT478" i="1"/>
  <c r="AT479" i="1"/>
  <c r="AT480" i="1"/>
  <c r="AT481" i="1"/>
  <c r="AT482" i="1"/>
  <c r="AT483" i="1"/>
  <c r="AT484" i="1"/>
  <c r="AT485" i="1"/>
  <c r="AT486" i="1"/>
  <c r="AT487" i="1"/>
  <c r="AT488" i="1"/>
  <c r="AT489" i="1"/>
  <c r="AT490" i="1"/>
  <c r="AT491" i="1"/>
  <c r="AT492" i="1"/>
  <c r="AT493" i="1"/>
  <c r="AT494" i="1"/>
  <c r="AT495" i="1"/>
  <c r="AT496" i="1"/>
  <c r="AT497" i="1"/>
  <c r="AT498" i="1"/>
  <c r="AT499" i="1"/>
  <c r="AT500" i="1"/>
  <c r="AT501" i="1"/>
  <c r="AT502" i="1"/>
  <c r="AT503" i="1"/>
  <c r="AT504" i="1"/>
  <c r="AT505" i="1"/>
  <c r="AT506" i="1"/>
  <c r="AT507" i="1"/>
  <c r="AT508" i="1"/>
  <c r="AT509" i="1"/>
  <c r="AT510" i="1"/>
  <c r="AT511" i="1"/>
  <c r="AT512" i="1"/>
  <c r="AT513" i="1"/>
  <c r="AT514" i="1"/>
  <c r="AT515" i="1"/>
  <c r="AT516" i="1"/>
  <c r="AT517" i="1"/>
  <c r="AT518" i="1"/>
  <c r="AT519" i="1"/>
  <c r="AT520" i="1"/>
  <c r="AT521" i="1"/>
  <c r="AT522" i="1"/>
  <c r="AT523" i="1"/>
  <c r="AT524" i="1"/>
  <c r="AT525" i="1"/>
  <c r="AT526" i="1"/>
  <c r="AT527" i="1"/>
  <c r="AT528" i="1"/>
  <c r="AT529" i="1"/>
  <c r="AT530" i="1"/>
  <c r="AT531" i="1"/>
  <c r="AT532" i="1"/>
  <c r="AT533" i="1"/>
  <c r="AT534" i="1"/>
  <c r="AT535" i="1"/>
  <c r="AT536" i="1"/>
  <c r="AT537" i="1"/>
  <c r="AT538" i="1"/>
  <c r="AT539" i="1"/>
  <c r="AT540" i="1"/>
  <c r="AT541" i="1"/>
  <c r="AT542" i="1"/>
  <c r="AT543" i="1"/>
  <c r="AT544" i="1"/>
  <c r="AT545" i="1"/>
  <c r="AT546" i="1"/>
  <c r="AT547" i="1"/>
  <c r="AT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7" i="1"/>
  <c r="AP458" i="1"/>
  <c r="AP459" i="1"/>
  <c r="AP460" i="1"/>
  <c r="AP461" i="1"/>
  <c r="AP462" i="1"/>
  <c r="AP463" i="1"/>
  <c r="AP464" i="1"/>
  <c r="AP465" i="1"/>
  <c r="AP466" i="1"/>
  <c r="AP467" i="1"/>
  <c r="AP468" i="1"/>
  <c r="AP469" i="1"/>
  <c r="AP470" i="1"/>
  <c r="AP471" i="1"/>
  <c r="AP472" i="1"/>
  <c r="AP473" i="1"/>
  <c r="AP474" i="1"/>
  <c r="AP475" i="1"/>
  <c r="AP476" i="1"/>
  <c r="AP477" i="1"/>
  <c r="AP478" i="1"/>
  <c r="AP479" i="1"/>
  <c r="AP480" i="1"/>
  <c r="AP481" i="1"/>
  <c r="AP482" i="1"/>
  <c r="AP483" i="1"/>
  <c r="AP484" i="1"/>
  <c r="AP485" i="1"/>
  <c r="AP486" i="1"/>
  <c r="AP487" i="1"/>
  <c r="AP488" i="1"/>
  <c r="AP489" i="1"/>
  <c r="AP490" i="1"/>
  <c r="AP491" i="1"/>
  <c r="AP492" i="1"/>
  <c r="AP493" i="1"/>
  <c r="AP494" i="1"/>
  <c r="AP495" i="1"/>
  <c r="AP496" i="1"/>
  <c r="AP497" i="1"/>
  <c r="AP498" i="1"/>
  <c r="AP499" i="1"/>
  <c r="AP500" i="1"/>
  <c r="AP501" i="1"/>
  <c r="AP502" i="1"/>
  <c r="AP503" i="1"/>
  <c r="AP504" i="1"/>
  <c r="AP505" i="1"/>
  <c r="AP506" i="1"/>
  <c r="AP507" i="1"/>
  <c r="AP508" i="1"/>
  <c r="AP509" i="1"/>
  <c r="AP510" i="1"/>
  <c r="AP511" i="1"/>
  <c r="AP512" i="1"/>
  <c r="AP513" i="1"/>
  <c r="AP514" i="1"/>
  <c r="AP515" i="1"/>
  <c r="AP516" i="1"/>
  <c r="AP517" i="1"/>
  <c r="AP518" i="1"/>
  <c r="AP519" i="1"/>
  <c r="AP520" i="1"/>
  <c r="AP521" i="1"/>
  <c r="AP522" i="1"/>
  <c r="AP523" i="1"/>
  <c r="AP524" i="1"/>
  <c r="AP525" i="1"/>
  <c r="AP526" i="1"/>
  <c r="AP527" i="1"/>
  <c r="AP528" i="1"/>
  <c r="AP529" i="1"/>
  <c r="AP530" i="1"/>
  <c r="AP531" i="1"/>
  <c r="AP532" i="1"/>
  <c r="AP533" i="1"/>
  <c r="AP534" i="1"/>
  <c r="AP535" i="1"/>
  <c r="AP536" i="1"/>
  <c r="AP537" i="1"/>
  <c r="AP538" i="1"/>
  <c r="AP539" i="1"/>
  <c r="AP540" i="1"/>
  <c r="AP541" i="1"/>
  <c r="AP542" i="1"/>
  <c r="AP543" i="1"/>
  <c r="AP544" i="1"/>
  <c r="AP545" i="1"/>
  <c r="AP546" i="1"/>
  <c r="AP547" i="1"/>
  <c r="AP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8" i="1"/>
</calcChain>
</file>

<file path=xl/sharedStrings.xml><?xml version="1.0" encoding="utf-8"?>
<sst xmlns="http://schemas.openxmlformats.org/spreadsheetml/2006/main" count="7877" uniqueCount="2923">
  <si>
    <t>ProjectName</t>
  </si>
  <si>
    <t>Block</t>
  </si>
  <si>
    <t>Lot</t>
  </si>
  <si>
    <t>Borough</t>
  </si>
  <si>
    <t>Panorama Windows Ltd.</t>
  </si>
  <si>
    <t>Small Industry Incentive</t>
  </si>
  <si>
    <t>561790</t>
  </si>
  <si>
    <t>765 East 132nd Street</t>
  </si>
  <si>
    <t>2561</t>
  </si>
  <si>
    <t>42</t>
  </si>
  <si>
    <t>Bronx</t>
  </si>
  <si>
    <t>MRT Exemption, PILOT, Sales Tax Exemption</t>
  </si>
  <si>
    <t>Adriatic Wood Products, Inc. #2 (1997)</t>
  </si>
  <si>
    <t>321911</t>
  </si>
  <si>
    <t>240 Alabama Avenue</t>
  </si>
  <si>
    <t>3734</t>
  </si>
  <si>
    <t>100</t>
  </si>
  <si>
    <t>Brooklyn</t>
  </si>
  <si>
    <t>Air Express International Corporation</t>
  </si>
  <si>
    <t>Exempt Facilities Bond</t>
  </si>
  <si>
    <t>488510</t>
  </si>
  <si>
    <t>JFK Airport</t>
  </si>
  <si>
    <t>14260</t>
  </si>
  <si>
    <t>1</t>
  </si>
  <si>
    <t>Queens</t>
  </si>
  <si>
    <t>Sales Tax Exemption, Tax Exempt Bonds</t>
  </si>
  <si>
    <t>Allied Metal Spinning Corp.</t>
  </si>
  <si>
    <t>Manufacturing Facilities Bond</t>
  </si>
  <si>
    <t>Y</t>
  </si>
  <si>
    <t>332215</t>
  </si>
  <si>
    <t>1290 Viele Avenue</t>
  </si>
  <si>
    <t>2777</t>
  </si>
  <si>
    <t>200</t>
  </si>
  <si>
    <t>Business Incentive Rate, MRT Exemption, PILOT, Tax Exempt Bonds</t>
  </si>
  <si>
    <t>AMCI &amp; AMPF, Inc. S/L</t>
  </si>
  <si>
    <t>321999</t>
  </si>
  <si>
    <t>2023</t>
  </si>
  <si>
    <t>33-02 48th Avenue</t>
  </si>
  <si>
    <t>255</t>
  </si>
  <si>
    <t>23</t>
  </si>
  <si>
    <t>PILOT</t>
  </si>
  <si>
    <t>American International Group, Inc.</t>
  </si>
  <si>
    <t>Commercial Growth Project</t>
  </si>
  <si>
    <t>524298</t>
  </si>
  <si>
    <t>175 Water Street</t>
  </si>
  <si>
    <t>71</t>
  </si>
  <si>
    <t>1002</t>
  </si>
  <si>
    <t>Manhattan</t>
  </si>
  <si>
    <t>Business Incentive Rate, NYCPUS Energy Assistance, PILOT, Sales Tax Exemption</t>
  </si>
  <si>
    <t>120 Wall Company, LLC</t>
  </si>
  <si>
    <t>Not For Profit Bond</t>
  </si>
  <si>
    <t>813410</t>
  </si>
  <si>
    <t>1993</t>
  </si>
  <si>
    <t>120 Wall Street</t>
  </si>
  <si>
    <t>37</t>
  </si>
  <si>
    <t>1043</t>
  </si>
  <si>
    <t>PILOT, Tax Exempt Bonds</t>
  </si>
  <si>
    <t>Atlantic Veal &amp; Lamb</t>
  </si>
  <si>
    <t/>
  </si>
  <si>
    <t>311612</t>
  </si>
  <si>
    <t>275 Morgan Avenue</t>
  </si>
  <si>
    <t>2918</t>
  </si>
  <si>
    <t>19</t>
  </si>
  <si>
    <t>Avon Products, Inc.</t>
  </si>
  <si>
    <t>325620</t>
  </si>
  <si>
    <t>1345 Avenue of the Americas</t>
  </si>
  <si>
    <t>1007</t>
  </si>
  <si>
    <t>29</t>
  </si>
  <si>
    <t>Business Incentive Rate, PILOT, Sales Tax Exemption</t>
  </si>
  <si>
    <t>Bank Street College of Education # 1 (1997), The</t>
  </si>
  <si>
    <t>611310</t>
  </si>
  <si>
    <t>610 West 112th Street</t>
  </si>
  <si>
    <t>1894</t>
  </si>
  <si>
    <t>56</t>
  </si>
  <si>
    <t>MRT Exemption, Tax Exempt Bonds</t>
  </si>
  <si>
    <t>Brooklyn Navy Yard Cogeneration Partners, L.P.</t>
  </si>
  <si>
    <t>221112</t>
  </si>
  <si>
    <t>63 Flushing Avenue</t>
  </si>
  <si>
    <t>50</t>
  </si>
  <si>
    <t>PILOT, Sales Tax Exemption, Tax Exempt Bonds</t>
  </si>
  <si>
    <t>Campbell &amp; Dawes Ltd.</t>
  </si>
  <si>
    <t>Industrial Incentive</t>
  </si>
  <si>
    <t>238210</t>
  </si>
  <si>
    <t>84-48 129th Street</t>
  </si>
  <si>
    <t>9249</t>
  </si>
  <si>
    <t>32</t>
  </si>
  <si>
    <t>CBS, Inc.</t>
  </si>
  <si>
    <t>515111</t>
  </si>
  <si>
    <t>1515 Broadway</t>
  </si>
  <si>
    <t>1016</t>
  </si>
  <si>
    <t>36</t>
  </si>
  <si>
    <t>PILOT, Sales Tax Exemption, NYCPUS Energy Assistance</t>
  </si>
  <si>
    <t>Cel-Net Communications, Inc.</t>
  </si>
  <si>
    <t>517919</t>
  </si>
  <si>
    <t>11-11/11-21 44th Drive</t>
  </si>
  <si>
    <t>447</t>
  </si>
  <si>
    <t>13</t>
  </si>
  <si>
    <t>MRT Exemption, PILOT</t>
  </si>
  <si>
    <t>Chase Manhattan Bank, NA</t>
  </si>
  <si>
    <t>521110</t>
  </si>
  <si>
    <t>4 MetroTech Center (339 Bridge Street)</t>
  </si>
  <si>
    <t>2059</t>
  </si>
  <si>
    <t>PILOT, Sales Tax Exemption</t>
  </si>
  <si>
    <t>Ronald McDonald House of New York, Inc.</t>
  </si>
  <si>
    <t>813212</t>
  </si>
  <si>
    <t>405-411 East 73rd Street</t>
  </si>
  <si>
    <t>1468</t>
  </si>
  <si>
    <t>5</t>
  </si>
  <si>
    <t>Tax Exempt Bonds</t>
  </si>
  <si>
    <t>Commercial Electrical Contractors, Inc.</t>
  </si>
  <si>
    <t>10-28 47th Avenue</t>
  </si>
  <si>
    <t>46</t>
  </si>
  <si>
    <t>39</t>
  </si>
  <si>
    <t>Comprehensive Care Management Corporation #1 (1996)</t>
  </si>
  <si>
    <t>624120</t>
  </si>
  <si>
    <t>654-668 Allerton Avenue</t>
  </si>
  <si>
    <t>4428</t>
  </si>
  <si>
    <t>34</t>
  </si>
  <si>
    <t>Credit Suisse First Boston Corp.</t>
  </si>
  <si>
    <t>523110</t>
  </si>
  <si>
    <t>11 Madison Avenue</t>
  </si>
  <si>
    <t>854</t>
  </si>
  <si>
    <t>1001</t>
  </si>
  <si>
    <t>Cupie Transportation Corp.</t>
  </si>
  <si>
    <t>485410</t>
  </si>
  <si>
    <t>145-65 Walcott Street</t>
  </si>
  <si>
    <t>574</t>
  </si>
  <si>
    <t>Dayton Industries #2 (1997)</t>
  </si>
  <si>
    <t>332119</t>
  </si>
  <si>
    <t>1351 Garrison Avenue</t>
  </si>
  <si>
    <t>2755</t>
  </si>
  <si>
    <t>115</t>
  </si>
  <si>
    <t>Depository Trust Company</t>
  </si>
  <si>
    <t>55 Water Street</t>
  </si>
  <si>
    <t>7501</t>
  </si>
  <si>
    <t>Sales Tax Exemption</t>
  </si>
  <si>
    <t>Epiphany Community Nursery School</t>
  </si>
  <si>
    <t>624410</t>
  </si>
  <si>
    <t>510 East 74th Street</t>
  </si>
  <si>
    <t>1485</t>
  </si>
  <si>
    <t>45</t>
  </si>
  <si>
    <t>Oppenheimer</t>
  </si>
  <si>
    <t>523210</t>
  </si>
  <si>
    <t>125 Broad Street</t>
  </si>
  <si>
    <t>Business Incentive Rate, Sales Tax Exemption</t>
  </si>
  <si>
    <t>Federal Sample Card Corp.</t>
  </si>
  <si>
    <t>322121</t>
  </si>
  <si>
    <t>45-20 83rd Street</t>
  </si>
  <si>
    <t>1536</t>
  </si>
  <si>
    <t>80</t>
  </si>
  <si>
    <t>Forest City Bridge Street Associates</t>
  </si>
  <si>
    <t>524210</t>
  </si>
  <si>
    <t>Two MetroTech Center</t>
  </si>
  <si>
    <t>148</t>
  </si>
  <si>
    <t>12</t>
  </si>
  <si>
    <t>Forest City Pierrepont Associates</t>
  </si>
  <si>
    <t>135 Pierrepont Street</t>
  </si>
  <si>
    <t>239</t>
  </si>
  <si>
    <t>Gabrielli Truck Sales, Ltd.</t>
  </si>
  <si>
    <t>441110</t>
  </si>
  <si>
    <t>153-20 South Conduit Ave.</t>
  </si>
  <si>
    <t>111</t>
  </si>
  <si>
    <t>Gary Plastic Packaging Corp.</t>
  </si>
  <si>
    <t>326199</t>
  </si>
  <si>
    <t>1320-1340 Viele Avenue</t>
  </si>
  <si>
    <t>292</t>
  </si>
  <si>
    <t>Herbert G. Birch Early Childhood Center #1 (1997)</t>
  </si>
  <si>
    <t>554 Fort Washington Ave</t>
  </si>
  <si>
    <t>2180</t>
  </si>
  <si>
    <t>35</t>
  </si>
  <si>
    <t>Idea Nuova, Inc. #1 (1998)</t>
  </si>
  <si>
    <t>424330</t>
  </si>
  <si>
    <t>255 Butler Street</t>
  </si>
  <si>
    <t>405</t>
  </si>
  <si>
    <t>27</t>
  </si>
  <si>
    <t>Information Builders, Inc.</t>
  </si>
  <si>
    <t>511210</t>
  </si>
  <si>
    <t>2 Penn Plaza</t>
  </si>
  <si>
    <t>781</t>
  </si>
  <si>
    <t>Business Incentive Rate, Sales Tax Exemption, Tax Exempt Bonds</t>
  </si>
  <si>
    <t>J &amp; R Electronics, Inc. #3 (1997)</t>
  </si>
  <si>
    <t>443142</t>
  </si>
  <si>
    <t>59-21 Queens Midtown Expressway</t>
  </si>
  <si>
    <t>2656</t>
  </si>
  <si>
    <t>James F. Volpe Electronics Contracting Corp.,</t>
  </si>
  <si>
    <t>85 Sackett Street</t>
  </si>
  <si>
    <t>329</t>
  </si>
  <si>
    <t>154</t>
  </si>
  <si>
    <t>Judlau Contracting, Inc.</t>
  </si>
  <si>
    <t>237110</t>
  </si>
  <si>
    <t>26-15 Ulmer Street</t>
  </si>
  <si>
    <t>4302</t>
  </si>
  <si>
    <t>Koenig Iron Works, Inc.</t>
  </si>
  <si>
    <t>332312</t>
  </si>
  <si>
    <t>37-11 Vernon Blvd.</t>
  </si>
  <si>
    <t>358</t>
  </si>
  <si>
    <t>Korean Air Lines Co., Ltd.</t>
  </si>
  <si>
    <t>481112</t>
  </si>
  <si>
    <t>JFK International Airport - Buildings 9 and 9A</t>
  </si>
  <si>
    <t>L.I.C. Restaurant Group Operation LLC</t>
  </si>
  <si>
    <t>722511</t>
  </si>
  <si>
    <t>42-31 9th Street</t>
  </si>
  <si>
    <t>461</t>
  </si>
  <si>
    <t>9</t>
  </si>
  <si>
    <t>Little Red School House</t>
  </si>
  <si>
    <t>611110</t>
  </si>
  <si>
    <t>40 Charlton Street</t>
  </si>
  <si>
    <t>506</t>
  </si>
  <si>
    <t>Madelaine Chocolate Novelties #3 (1997)</t>
  </si>
  <si>
    <t>311320</t>
  </si>
  <si>
    <t>316 Beach 96th Street</t>
  </si>
  <si>
    <t>16151</t>
  </si>
  <si>
    <t>Mana Products, Inc. #1 (1997)</t>
  </si>
  <si>
    <t>32-02 Queens Blvd.</t>
  </si>
  <si>
    <t>249</t>
  </si>
  <si>
    <t>Mana Products, Inc. #2 (1998)</t>
  </si>
  <si>
    <t>27-11 49th Avenue</t>
  </si>
  <si>
    <t>Morgan Stanley Group,  Inc.</t>
  </si>
  <si>
    <t>522320</t>
  </si>
  <si>
    <t>1585 Broadway</t>
  </si>
  <si>
    <t>1019</t>
  </si>
  <si>
    <t>1102</t>
  </si>
  <si>
    <t>National Broadcasting Company (NBC)</t>
  </si>
  <si>
    <t>515120</t>
  </si>
  <si>
    <t>30 Rockefeller Plaza</t>
  </si>
  <si>
    <t>1265</t>
  </si>
  <si>
    <t>NYCPUS Energy Assistance, PILOT, Sales Tax Exemption</t>
  </si>
  <si>
    <t>New York Community Hospital of Brooklyn</t>
  </si>
  <si>
    <t>622110</t>
  </si>
  <si>
    <t>2525 Kings Highway</t>
  </si>
  <si>
    <t>6772</t>
  </si>
  <si>
    <t>4</t>
  </si>
  <si>
    <t>News America Publishing, Inc.</t>
  </si>
  <si>
    <t>511110</t>
  </si>
  <si>
    <t>1211 Avenue of the Americas</t>
  </si>
  <si>
    <t>1000</t>
  </si>
  <si>
    <t>UBS Paine Webber, Inc.</t>
  </si>
  <si>
    <t>1285 Avenue of the Americas</t>
  </si>
  <si>
    <t>1004</t>
  </si>
  <si>
    <t>Petrocelli Electrical Co., Inc. #1 (1997)</t>
  </si>
  <si>
    <t>22-09 Queens Plaza North</t>
  </si>
  <si>
    <t>412</t>
  </si>
  <si>
    <t>MRT Exemption, PILOT, Sales Tax Exemption, Tax Exempt Bonds</t>
  </si>
  <si>
    <t>Port Morris Tile &amp; Marble Corp. #1 (1998)</t>
  </si>
  <si>
    <t>236210</t>
  </si>
  <si>
    <t>437 Faile Street</t>
  </si>
  <si>
    <t>2772</t>
  </si>
  <si>
    <t>Q.T. Minibus of the Bronx, Inc. / GVC, LTD.</t>
  </si>
  <si>
    <t>485113</t>
  </si>
  <si>
    <t>450 Zerega Avenue</t>
  </si>
  <si>
    <t>3513</t>
  </si>
  <si>
    <t>Thomson Reuters (Markets) LLC</t>
  </si>
  <si>
    <t>519190</t>
  </si>
  <si>
    <t>3 Times Square</t>
  </si>
  <si>
    <t>1014</t>
  </si>
  <si>
    <t>33</t>
  </si>
  <si>
    <t>Rockefeller Foundation</t>
  </si>
  <si>
    <t>813211</t>
  </si>
  <si>
    <t>420 5th Avenue</t>
  </si>
  <si>
    <t>839</t>
  </si>
  <si>
    <t>Streamline Plastics Co.</t>
  </si>
  <si>
    <t>326111</t>
  </si>
  <si>
    <t>2590 Park Avenue</t>
  </si>
  <si>
    <t>2340</t>
  </si>
  <si>
    <t>28</t>
  </si>
  <si>
    <t>Terminal One Group Assoc., LP</t>
  </si>
  <si>
    <t>481111</t>
  </si>
  <si>
    <t>JFK International Airport - Terminal One</t>
  </si>
  <si>
    <t>Titan Machine Corp.</t>
  </si>
  <si>
    <t>332710</t>
  </si>
  <si>
    <t>42-11 9th Street</t>
  </si>
  <si>
    <t>16</t>
  </si>
  <si>
    <t>Business Incentive Rate, MRT Exemption, PILOT, Sales Tax Exemption</t>
  </si>
  <si>
    <t>Trevor Day School</t>
  </si>
  <si>
    <t>11 East 89th Street</t>
  </si>
  <si>
    <t>1501</t>
  </si>
  <si>
    <t>10</t>
  </si>
  <si>
    <t>Trinity Episcopal School Corporation</t>
  </si>
  <si>
    <t>139 West 91st Street</t>
  </si>
  <si>
    <t>6589</t>
  </si>
  <si>
    <t>United Nations International School, The</t>
  </si>
  <si>
    <t>24-50 Franklin D. Roosevelt Drive</t>
  </si>
  <si>
    <t>991</t>
  </si>
  <si>
    <t>59</t>
  </si>
  <si>
    <t>USA Waste Services of NYC, Inc.</t>
  </si>
  <si>
    <t>562111</t>
  </si>
  <si>
    <t>2018</t>
  </si>
  <si>
    <t>98 Lincoln Avenue</t>
  </si>
  <si>
    <t>2260</t>
  </si>
  <si>
    <t>62</t>
  </si>
  <si>
    <t>USTA National Tennis Center, Inc. #1 (1994)</t>
  </si>
  <si>
    <t>711219</t>
  </si>
  <si>
    <t>123-30 Roosevelt Avenue</t>
  </si>
  <si>
    <t>Victory FoodService Distributors Corp.</t>
  </si>
  <si>
    <t>424410</t>
  </si>
  <si>
    <t>515 Truxton Street</t>
  </si>
  <si>
    <t>2606</t>
  </si>
  <si>
    <t>252</t>
  </si>
  <si>
    <t>Visy Paper, Inc.</t>
  </si>
  <si>
    <t>4435 Victory Blvd.</t>
  </si>
  <si>
    <t>2705</t>
  </si>
  <si>
    <t>225</t>
  </si>
  <si>
    <t>Staten Island</t>
  </si>
  <si>
    <t>MRT Exemption, NYCPUS Energy Assistance, PILOT, Sales Tax Exemption, Tax Exempt Bonds</t>
  </si>
  <si>
    <t>WIDEX Hearing Aid Co., Inc. &amp; Hal-Hen Company, Inc.</t>
  </si>
  <si>
    <t>423450</t>
  </si>
  <si>
    <t>14-33 31st Avenue</t>
  </si>
  <si>
    <t>534</t>
  </si>
  <si>
    <t>YMCA of Greater New York #2 (1997)</t>
  </si>
  <si>
    <t>624190</t>
  </si>
  <si>
    <t>3939 Richmond Avenue</t>
  </si>
  <si>
    <t>5236</t>
  </si>
  <si>
    <t>30</t>
  </si>
  <si>
    <t>Island Computer Products, Inc.</t>
  </si>
  <si>
    <t>20 Clifton Avenue</t>
  </si>
  <si>
    <t>2829</t>
  </si>
  <si>
    <t>31</t>
  </si>
  <si>
    <t>Morrisons Pastry Corp.</t>
  </si>
  <si>
    <t>311812</t>
  </si>
  <si>
    <t>49-01 Maspeth Avenue</t>
  </si>
  <si>
    <t>2575</t>
  </si>
  <si>
    <t>280</t>
  </si>
  <si>
    <t>Riverdale Terrace Housing Development &amp; Fund Co.</t>
  </si>
  <si>
    <t>531110</t>
  </si>
  <si>
    <t>3247 Johnson Avenue</t>
  </si>
  <si>
    <t>5787</t>
  </si>
  <si>
    <t>169</t>
  </si>
  <si>
    <t>MRT Exemption, PILOT, Tax Exempt Bonds</t>
  </si>
  <si>
    <t>Acme Architectural Products, Inc.</t>
  </si>
  <si>
    <t>332321</t>
  </si>
  <si>
    <t>117 Lombardy Street</t>
  </si>
  <si>
    <t>2819</t>
  </si>
  <si>
    <t>25</t>
  </si>
  <si>
    <t>Bauerschmidt &amp; Sons, Inc. #2 (1999)</t>
  </si>
  <si>
    <t>337212</t>
  </si>
  <si>
    <t>119-20 Merrick Blvd</t>
  </si>
  <si>
    <t>12374</t>
  </si>
  <si>
    <t>22</t>
  </si>
  <si>
    <t>New York Post</t>
  </si>
  <si>
    <t>2002</t>
  </si>
  <si>
    <t>900 East 132nd Street</t>
  </si>
  <si>
    <t>2583</t>
  </si>
  <si>
    <t>NYCPUS Energy Assistance, Sales Tax Exemption</t>
  </si>
  <si>
    <t>Solco Plumbing Supply, Inc.</t>
  </si>
  <si>
    <t>423720</t>
  </si>
  <si>
    <t>413 Liberty Avenue</t>
  </si>
  <si>
    <t>3689</t>
  </si>
  <si>
    <t>Vinyl Pak, Inc.</t>
  </si>
  <si>
    <t>531120</t>
  </si>
  <si>
    <t>835 Van Sinderen Avenue</t>
  </si>
  <si>
    <t>3881</t>
  </si>
  <si>
    <t>Horace Mann School #1 (1998)</t>
  </si>
  <si>
    <t>231 West 246th Street</t>
  </si>
  <si>
    <t>5814</t>
  </si>
  <si>
    <t>1401</t>
  </si>
  <si>
    <t>McGraw-Hill Companies, Inc.</t>
  </si>
  <si>
    <t>511130</t>
  </si>
  <si>
    <t>1221 Sixth Avenue</t>
  </si>
  <si>
    <t>Utley's, Inc.</t>
  </si>
  <si>
    <t>339999</t>
  </si>
  <si>
    <t>3123-27 61st Street</t>
  </si>
  <si>
    <t>1137</t>
  </si>
  <si>
    <t>8</t>
  </si>
  <si>
    <t>DoubleClick, Inc.</t>
  </si>
  <si>
    <t>541840</t>
  </si>
  <si>
    <t>111 Eighth Avenue</t>
  </si>
  <si>
    <t>739</t>
  </si>
  <si>
    <t>OHEL Children's Home and Family Services, Inc. #2 1999</t>
  </si>
  <si>
    <t>623990</t>
  </si>
  <si>
    <t>4510 16th Avenue</t>
  </si>
  <si>
    <t>5433</t>
  </si>
  <si>
    <t>1106</t>
  </si>
  <si>
    <t>Four Star Auto Glass Corp.</t>
  </si>
  <si>
    <t>811121</t>
  </si>
  <si>
    <t>935 Bronx River Avenue</t>
  </si>
  <si>
    <t>3646</t>
  </si>
  <si>
    <t>Crystal Window &amp; Door Systems, Ltd.</t>
  </si>
  <si>
    <t>31-10 Whitestone Expressway</t>
  </si>
  <si>
    <t>4385</t>
  </si>
  <si>
    <t>MRT Exemption, NYCPUS Energy Assistance, PILOT, Sales Tax Exemption</t>
  </si>
  <si>
    <t>Galaxy Freight Service, Ltd. and Galaxy Custom House Brokers, Inc.</t>
  </si>
  <si>
    <t>153-02 Baisley Blvd.</t>
  </si>
  <si>
    <t>12258</t>
  </si>
  <si>
    <t>18</t>
  </si>
  <si>
    <t>ABC Carpet Co., Inc. Lot 1001</t>
  </si>
  <si>
    <t>442299</t>
  </si>
  <si>
    <t>1055 Bronx River Avenue</t>
  </si>
  <si>
    <t>3708</t>
  </si>
  <si>
    <t>Peninsula Hospital Center</t>
  </si>
  <si>
    <t>51-15 Beach Channel Drive</t>
  </si>
  <si>
    <t>15843</t>
  </si>
  <si>
    <t>British Airways, PLC</t>
  </si>
  <si>
    <t>JFK International Airport - Terminal 7</t>
  </si>
  <si>
    <t>Empire Erectors &amp; Electrical Co., Inc.</t>
  </si>
  <si>
    <t>238990</t>
  </si>
  <si>
    <t>801 East 134th Street</t>
  </si>
  <si>
    <t>2586</t>
  </si>
  <si>
    <t>Felix Storch, Inc.</t>
  </si>
  <si>
    <t>335222</t>
  </si>
  <si>
    <t>770 Garrison Avenue</t>
  </si>
  <si>
    <t>2736</t>
  </si>
  <si>
    <t>160</t>
  </si>
  <si>
    <t>Bergdorf Goodman, Inc.</t>
  </si>
  <si>
    <t>452111</t>
  </si>
  <si>
    <t>43-30 24th Street</t>
  </si>
  <si>
    <t>436</t>
  </si>
  <si>
    <t>Bear Stearns Company, Inc. #2 (1999)</t>
  </si>
  <si>
    <t>383 Madison Avenue</t>
  </si>
  <si>
    <t>1282</t>
  </si>
  <si>
    <t>21</t>
  </si>
  <si>
    <t>SIRIUS Satellite Radio</t>
  </si>
  <si>
    <t>515210</t>
  </si>
  <si>
    <t>1221 Avenue of the Americas, 19th floor</t>
  </si>
  <si>
    <t>Glendale Architectural Wood Products</t>
  </si>
  <si>
    <t>71-02/08 80th Street</t>
  </si>
  <si>
    <t>3805</t>
  </si>
  <si>
    <t>Linear Lighting Corporation</t>
  </si>
  <si>
    <t>335121</t>
  </si>
  <si>
    <t>31-35 Borden Avenue</t>
  </si>
  <si>
    <t>288</t>
  </si>
  <si>
    <t>Steinway Van and Storage Corp.</t>
  </si>
  <si>
    <t>484110</t>
  </si>
  <si>
    <t>42-12 13th Street</t>
  </si>
  <si>
    <t>458</t>
  </si>
  <si>
    <t>98</t>
  </si>
  <si>
    <t>Atlantic Paste &amp; Glue Co., Inc.</t>
  </si>
  <si>
    <t>325520</t>
  </si>
  <si>
    <t>170 53rd Street</t>
  </si>
  <si>
    <t>812</t>
  </si>
  <si>
    <t>26</t>
  </si>
  <si>
    <t>Polytechnic Preparatory Country Day School</t>
  </si>
  <si>
    <t>9216 7th Avenue</t>
  </si>
  <si>
    <t>6143</t>
  </si>
  <si>
    <t>Kenneth Cole Productions, Inc.</t>
  </si>
  <si>
    <t>448190</t>
  </si>
  <si>
    <t>2001</t>
  </si>
  <si>
    <t>601 West 50th Street</t>
  </si>
  <si>
    <t>1098</t>
  </si>
  <si>
    <t>Liz Claiborne, Inc.</t>
  </si>
  <si>
    <t>448110</t>
  </si>
  <si>
    <t>1441 Broadway</t>
  </si>
  <si>
    <t>993</t>
  </si>
  <si>
    <t>11</t>
  </si>
  <si>
    <t>Air-Sea Packing Group, Inc.</t>
  </si>
  <si>
    <t>493190</t>
  </si>
  <si>
    <t>40-35 22nd Street (aka 40-31 22nd Street)</t>
  </si>
  <si>
    <t>409</t>
  </si>
  <si>
    <t>Bark Frameworks, Inc.</t>
  </si>
  <si>
    <t>21- 24 44th Avenue</t>
  </si>
  <si>
    <t>439</t>
  </si>
  <si>
    <t>Good Shepherd Services</t>
  </si>
  <si>
    <t>624110</t>
  </si>
  <si>
    <t>441 4th Avenue</t>
  </si>
  <si>
    <t>1010</t>
  </si>
  <si>
    <t>6</t>
  </si>
  <si>
    <t>Home Box Office</t>
  </si>
  <si>
    <t>1100 Avenue of the Americas</t>
  </si>
  <si>
    <t>1258</t>
  </si>
  <si>
    <t>Watkins Poultry Merchants of New York, Inc.</t>
  </si>
  <si>
    <t>424440</t>
  </si>
  <si>
    <t>131-133 Williams Avenue</t>
  </si>
  <si>
    <t>3700</t>
  </si>
  <si>
    <t>2</t>
  </si>
  <si>
    <t>A Very Special Place #1 (1999)</t>
  </si>
  <si>
    <t>55 Quintard Street</t>
  </si>
  <si>
    <t>3224</t>
  </si>
  <si>
    <t>Federal Jeans Inc.</t>
  </si>
  <si>
    <t>2042 Pitkin Avenue</t>
  </si>
  <si>
    <t>3736</t>
  </si>
  <si>
    <t>Board of Trade of the City of New York, The</t>
  </si>
  <si>
    <t>1 North End Avenue</t>
  </si>
  <si>
    <t>Eger Harbor House, Inc.</t>
  </si>
  <si>
    <t>623312</t>
  </si>
  <si>
    <t>110 Meisner Ave.</t>
  </si>
  <si>
    <t>2250</t>
  </si>
  <si>
    <t>250</t>
  </si>
  <si>
    <t>Hephaistos Building Supplies, Inc.</t>
  </si>
  <si>
    <t>444190</t>
  </si>
  <si>
    <t>37-01 24th Street</t>
  </si>
  <si>
    <t>367</t>
  </si>
  <si>
    <t>15</t>
  </si>
  <si>
    <t>Steinway, Inc.</t>
  </si>
  <si>
    <t>339992</t>
  </si>
  <si>
    <t>One Steinway Place</t>
  </si>
  <si>
    <t>814</t>
  </si>
  <si>
    <t>Wipe-Tex International Corp.</t>
  </si>
  <si>
    <t>313230</t>
  </si>
  <si>
    <t>656 Gerard Avenue</t>
  </si>
  <si>
    <t>2353</t>
  </si>
  <si>
    <t>120</t>
  </si>
  <si>
    <t>Mercy Home for Children, Inc. #1 (1999)</t>
  </si>
  <si>
    <t>Pooled Bond</t>
  </si>
  <si>
    <t>114 Sixth Avenue</t>
  </si>
  <si>
    <t>938</t>
  </si>
  <si>
    <t>48</t>
  </si>
  <si>
    <t>Hebrew Academy For Special Children, Inc.</t>
  </si>
  <si>
    <t>555 Remsen Street</t>
  </si>
  <si>
    <t>4687</t>
  </si>
  <si>
    <t>Guild for Exceptional Children, Inc.</t>
  </si>
  <si>
    <t>619 73rd Street</t>
  </si>
  <si>
    <t>5911</t>
  </si>
  <si>
    <t>74</t>
  </si>
  <si>
    <t>Big Geyser, Inc.</t>
  </si>
  <si>
    <t>424490</t>
  </si>
  <si>
    <t>56-35 48th Street</t>
  </si>
  <si>
    <t>2602</t>
  </si>
  <si>
    <t>Brooklyn United Methodist Church Home</t>
  </si>
  <si>
    <t>623311</t>
  </si>
  <si>
    <t>1485 Dumont Avenue</t>
  </si>
  <si>
    <t>4289</t>
  </si>
  <si>
    <t>Center for Family Support, Inc., The #1 (1999)</t>
  </si>
  <si>
    <t>623210</t>
  </si>
  <si>
    <t>403 Underhill Avenue</t>
  </si>
  <si>
    <t>3498</t>
  </si>
  <si>
    <t>Herbert G. Birch Services, Inc #2 (1999)</t>
  </si>
  <si>
    <t>611699</t>
  </si>
  <si>
    <t>1561 East 45th Street</t>
  </si>
  <si>
    <t>7843</t>
  </si>
  <si>
    <t>HASC Center, Inc. #1 (1999)</t>
  </si>
  <si>
    <t>2802 Avenue I</t>
  </si>
  <si>
    <t>7592</t>
  </si>
  <si>
    <t>41</t>
  </si>
  <si>
    <t>Steppingstone Day School, Inc.</t>
  </si>
  <si>
    <t>77-40 Vleigh Place</t>
  </si>
  <si>
    <t>6608</t>
  </si>
  <si>
    <t>Royal Airline Laundry Services Corp</t>
  </si>
  <si>
    <t>812320</t>
  </si>
  <si>
    <t>11-07 Redfern Avenue</t>
  </si>
  <si>
    <t>15503</t>
  </si>
  <si>
    <t>World Casing Corp.</t>
  </si>
  <si>
    <t>47-06 Grand Ave</t>
  </si>
  <si>
    <t>2611</t>
  </si>
  <si>
    <t>96</t>
  </si>
  <si>
    <t>Sahadi Fine Foods</t>
  </si>
  <si>
    <t>4201 First Avenue</t>
  </si>
  <si>
    <t>721</t>
  </si>
  <si>
    <t>Amboy Properties Corporation</t>
  </si>
  <si>
    <t>601 Amboy Street</t>
  </si>
  <si>
    <t>3632</t>
  </si>
  <si>
    <t>Precision Gear, Inc. #1 (1998)</t>
  </si>
  <si>
    <t>333612</t>
  </si>
  <si>
    <t>112-07 14th Avenue</t>
  </si>
  <si>
    <t>4034</t>
  </si>
  <si>
    <t>M &amp; V Provision Co., Inc.</t>
  </si>
  <si>
    <t>311412</t>
  </si>
  <si>
    <t>1827 Flushing Avenue</t>
  </si>
  <si>
    <t>3410</t>
  </si>
  <si>
    <t>180</t>
  </si>
  <si>
    <t>G.E.S. Bakery</t>
  </si>
  <si>
    <t>311811</t>
  </si>
  <si>
    <t>1415 38th Street</t>
  </si>
  <si>
    <t>5348</t>
  </si>
  <si>
    <t>67</t>
  </si>
  <si>
    <t>Mesorah Publications, Ltd. #2 (1999) and Sefercraft</t>
  </si>
  <si>
    <t>323117</t>
  </si>
  <si>
    <t>4401 Second Avenue</t>
  </si>
  <si>
    <t>736</t>
  </si>
  <si>
    <t>Mystic Display Co., Inc.</t>
  </si>
  <si>
    <t>339950</t>
  </si>
  <si>
    <t>1785 East New York Avenue</t>
  </si>
  <si>
    <t>1577</t>
  </si>
  <si>
    <t>Sherland &amp; Farrington, Inc.</t>
  </si>
  <si>
    <t>238330</t>
  </si>
  <si>
    <t>1618 Decatur Street</t>
  </si>
  <si>
    <t>3556</t>
  </si>
  <si>
    <t>14</t>
  </si>
  <si>
    <t>Sarad, Inc. #1 (1999)</t>
  </si>
  <si>
    <t>423120</t>
  </si>
  <si>
    <t>165 Williams Avenue</t>
  </si>
  <si>
    <t>3717</t>
  </si>
  <si>
    <t>7</t>
  </si>
  <si>
    <t>VWE Properties Corporation</t>
  </si>
  <si>
    <t>812930</t>
  </si>
  <si>
    <t>8806-18 Van Wyck Expressway</t>
  </si>
  <si>
    <t>9342</t>
  </si>
  <si>
    <t>Ernst &amp; Young US LLP</t>
  </si>
  <si>
    <t>541211</t>
  </si>
  <si>
    <t>Five Times Square</t>
  </si>
  <si>
    <t>1013</t>
  </si>
  <si>
    <t>Churchill School &amp; Center For Learning, The</t>
  </si>
  <si>
    <t>301 East 29th Street</t>
  </si>
  <si>
    <t>935</t>
  </si>
  <si>
    <t>Fresh Direct Inc. f/k/a Gourmet Holdings, LLC</t>
  </si>
  <si>
    <t>445110</t>
  </si>
  <si>
    <t>23-30 Borden Avenue</t>
  </si>
  <si>
    <t>68</t>
  </si>
  <si>
    <t>38</t>
  </si>
  <si>
    <t>Julia Gray Ltd.</t>
  </si>
  <si>
    <t>442110</t>
  </si>
  <si>
    <t>43-22 36th Street</t>
  </si>
  <si>
    <t>222</t>
  </si>
  <si>
    <t>Moving Right Along Service, Inc.</t>
  </si>
  <si>
    <t>484210</t>
  </si>
  <si>
    <t>101-21 101st Street</t>
  </si>
  <si>
    <t>9419</t>
  </si>
  <si>
    <t>49</t>
  </si>
  <si>
    <t>VNU-USA, Inc.</t>
  </si>
  <si>
    <t>541910</t>
  </si>
  <si>
    <t>770 Broadway</t>
  </si>
  <si>
    <t>554</t>
  </si>
  <si>
    <t>Alcoa Inc.</t>
  </si>
  <si>
    <t>390 Park Avenue</t>
  </si>
  <si>
    <t>1289</t>
  </si>
  <si>
    <t>Bedessee Imports, Inc.</t>
  </si>
  <si>
    <t>601 Wortman Avenue</t>
  </si>
  <si>
    <t>4524</t>
  </si>
  <si>
    <t>Diamond Ice Cube Company, Inc.</t>
  </si>
  <si>
    <t>312113</t>
  </si>
  <si>
    <t>556 River Avenue</t>
  </si>
  <si>
    <t>2352</t>
  </si>
  <si>
    <t>Jewish Community Center In Manhattan, Inc.</t>
  </si>
  <si>
    <t>334 Amsterdam Avenue</t>
  </si>
  <si>
    <t>1167</t>
  </si>
  <si>
    <t>Josie Accessories, Inc. #2 (2000)</t>
  </si>
  <si>
    <t>423220</t>
  </si>
  <si>
    <t>845 East 136th Street</t>
  </si>
  <si>
    <t>2588</t>
  </si>
  <si>
    <t>Business Incentive Rate, MRT Exemption, PILOT, Sales Tax Exemption, Tax Exempt Bonds</t>
  </si>
  <si>
    <t>Rite Lite Ltd.</t>
  </si>
  <si>
    <t>453220</t>
  </si>
  <si>
    <t>333 Stanley Avenue</t>
  </si>
  <si>
    <t>3883</t>
  </si>
  <si>
    <t>Digitas LLC</t>
  </si>
  <si>
    <t>541810</t>
  </si>
  <si>
    <t>345 Park Avenue South</t>
  </si>
  <si>
    <t>881</t>
  </si>
  <si>
    <t>American Airlines, Inc. (2002)</t>
  </si>
  <si>
    <t>561599</t>
  </si>
  <si>
    <t>Terminal 8, JFK International Airport</t>
  </si>
  <si>
    <t>MRT Exemption, Sales Tax Exemption, Tax Exempt Bonds</t>
  </si>
  <si>
    <t>AMB Property, LP (lot 20)</t>
  </si>
  <si>
    <t>488119</t>
  </si>
  <si>
    <t>230-19 Rockaway Boulevard</t>
  </si>
  <si>
    <t>13791</t>
  </si>
  <si>
    <t>20</t>
  </si>
  <si>
    <t>200 East 135th Street, LLC</t>
  </si>
  <si>
    <t>531130</t>
  </si>
  <si>
    <t>200 East 135th Street</t>
  </si>
  <si>
    <t>2319</t>
  </si>
  <si>
    <t>55</t>
  </si>
  <si>
    <t>Goldstone Hosiery Co., Inc.</t>
  </si>
  <si>
    <t>424320</t>
  </si>
  <si>
    <t>48-25 Metropolitan Avenue</t>
  </si>
  <si>
    <t>452</t>
  </si>
  <si>
    <t>Klein's Naturals, Ltd.</t>
  </si>
  <si>
    <t>311911</t>
  </si>
  <si>
    <t>4702 Second Avenue</t>
  </si>
  <si>
    <t>762</t>
  </si>
  <si>
    <t>Federated Department Stores, Inc.</t>
  </si>
  <si>
    <t>11 Penn Plaza</t>
  </si>
  <si>
    <t>807</t>
  </si>
  <si>
    <t>Universe Moving Company, Inc.</t>
  </si>
  <si>
    <t>122-126 Forrest Street</t>
  </si>
  <si>
    <t>3148</t>
  </si>
  <si>
    <t>Greenpoint Manufacturing &amp; Design Ctr.#1(2000)</t>
  </si>
  <si>
    <t>531390</t>
  </si>
  <si>
    <t>806-826 Humboldt Street</t>
  </si>
  <si>
    <t>2605</t>
  </si>
  <si>
    <t>Business Incentive Rate, MRT Exemption, PILOT</t>
  </si>
  <si>
    <t>National Center on Addiction &amp; Substance Abuse at Columbia University</t>
  </si>
  <si>
    <t>541720</t>
  </si>
  <si>
    <t>633 Third Avenue</t>
  </si>
  <si>
    <t>1314</t>
  </si>
  <si>
    <t>1418</t>
  </si>
  <si>
    <t>BlackRock Financial Management, Inc.</t>
  </si>
  <si>
    <t>523999</t>
  </si>
  <si>
    <t>40 East 52nd Street</t>
  </si>
  <si>
    <t>1287</t>
  </si>
  <si>
    <t>Laminating Industries, Inc a/k/a Dependable Laminators, Inc.</t>
  </si>
  <si>
    <t>333243</t>
  </si>
  <si>
    <t>215-227 Russell Street</t>
  </si>
  <si>
    <t>2628</t>
  </si>
  <si>
    <t>43</t>
  </si>
  <si>
    <t>Globe Gates, Inc.</t>
  </si>
  <si>
    <t>405-421 Barretto Street</t>
  </si>
  <si>
    <t>2771</t>
  </si>
  <si>
    <t>177</t>
  </si>
  <si>
    <t>Gracious Thyme Catering Inc.</t>
  </si>
  <si>
    <t>722320</t>
  </si>
  <si>
    <t>2191 Third Avenue</t>
  </si>
  <si>
    <t>1784</t>
  </si>
  <si>
    <t>Merola Sales Company, Inc</t>
  </si>
  <si>
    <t>819-833 Williams Avenue</t>
  </si>
  <si>
    <t>4341</t>
  </si>
  <si>
    <t>Metrometer Shop, Inc.</t>
  </si>
  <si>
    <t>441310</t>
  </si>
  <si>
    <t>36-15 13th Street</t>
  </si>
  <si>
    <t>350</t>
  </si>
  <si>
    <t>Real Kosher Ice Cream Co., Inc</t>
  </si>
  <si>
    <t>311520</t>
  </si>
  <si>
    <t>3614 15th Ave</t>
  </si>
  <si>
    <t>5349</t>
  </si>
  <si>
    <t>South Bronx Overall Economic Development Corp.</t>
  </si>
  <si>
    <t>926110</t>
  </si>
  <si>
    <t>2856 Third Avenue</t>
  </si>
  <si>
    <t>2294</t>
  </si>
  <si>
    <t>Foto Electric Supply Co., Inc.</t>
  </si>
  <si>
    <t>423620</t>
  </si>
  <si>
    <t>1 Rewe Street</t>
  </si>
  <si>
    <t>2927</t>
  </si>
  <si>
    <t>Surprise Plastics, Inc.</t>
  </si>
  <si>
    <t>124 57th Street</t>
  </si>
  <si>
    <t>844</t>
  </si>
  <si>
    <t>Jewish Board of Family &amp; Children's Services, Inc. #2 (2000)</t>
  </si>
  <si>
    <t>150-152 East 49th Street</t>
  </si>
  <si>
    <t>4602</t>
  </si>
  <si>
    <t>Continental Airlines, Inc.</t>
  </si>
  <si>
    <t>481212</t>
  </si>
  <si>
    <t>JFK International Airport, Building 71</t>
  </si>
  <si>
    <t>Kew Forest Plumbing &amp; Heating, Inc.</t>
  </si>
  <si>
    <t>332919</t>
  </si>
  <si>
    <t>70-02 70th Avenue</t>
  </si>
  <si>
    <t>3661</t>
  </si>
  <si>
    <t>All City Switch Board Corporation</t>
  </si>
  <si>
    <t>335313</t>
  </si>
  <si>
    <t>35-41 11th Street (aka 35-49 11th Street)</t>
  </si>
  <si>
    <t>331</t>
  </si>
  <si>
    <t>Allway Tools, Inc. #3 (2000)</t>
  </si>
  <si>
    <t>332216</t>
  </si>
  <si>
    <t>1255 Seabury Avenue</t>
  </si>
  <si>
    <t>3842</t>
  </si>
  <si>
    <t>W &amp; W Jewelers, Inc.</t>
  </si>
  <si>
    <t>339910</t>
  </si>
  <si>
    <t>11-20 46th Road</t>
  </si>
  <si>
    <t>Kaylim Supplies, Inc.</t>
  </si>
  <si>
    <t>621 East 132nd Street</t>
  </si>
  <si>
    <t>2546</t>
  </si>
  <si>
    <t>P. S. Pibbs, Inc.</t>
  </si>
  <si>
    <t>337127</t>
  </si>
  <si>
    <t>133-10 32nd Avenue</t>
  </si>
  <si>
    <t>4943</t>
  </si>
  <si>
    <t>HASC Center, Inc. #2 (2000)</t>
  </si>
  <si>
    <t>2416 Kings Highway</t>
  </si>
  <si>
    <t>6771</t>
  </si>
  <si>
    <t>61</t>
  </si>
  <si>
    <t>Herbert G. Birch Services, Inc #3 (2000)</t>
  </si>
  <si>
    <t>1321 East 94th Street</t>
  </si>
  <si>
    <t>8221</t>
  </si>
  <si>
    <t>Mercy Home for Children, Inc. #2 (2000)</t>
  </si>
  <si>
    <t>47-01 Parsons Blvd.</t>
  </si>
  <si>
    <t>5485</t>
  </si>
  <si>
    <t>QSAC, Inc. #1 (2000)</t>
  </si>
  <si>
    <t>2553 14th Street</t>
  </si>
  <si>
    <t>899</t>
  </si>
  <si>
    <t>St. Vincent's Services, Inc. #2 (2000)</t>
  </si>
  <si>
    <t>623110</t>
  </si>
  <si>
    <t>1441 East 92nd Street</t>
  </si>
  <si>
    <t>8257</t>
  </si>
  <si>
    <t>Working Organization For Retarded Children And Adults, Inc. #1 (2000)</t>
  </si>
  <si>
    <t>147-24 Edgewood Street</t>
  </si>
  <si>
    <t>13740</t>
  </si>
  <si>
    <t>Aero JFK LLC</t>
  </si>
  <si>
    <t>JFK International Airport, Tract 8</t>
  </si>
  <si>
    <t>Staten Island University Hospital #2 (2001): Inc.</t>
  </si>
  <si>
    <t>475 Seaview Avenue</t>
  </si>
  <si>
    <t>3355</t>
  </si>
  <si>
    <t>Goldfeder/Kahan Framing Group, Ltd.</t>
  </si>
  <si>
    <t>169 Hudson Street, Unit 1-S</t>
  </si>
  <si>
    <t>219</t>
  </si>
  <si>
    <t>1301</t>
  </si>
  <si>
    <t>Just Bagels Manufacturing, Inc.</t>
  </si>
  <si>
    <t>517-527 Casanova Street</t>
  </si>
  <si>
    <t>2768</t>
  </si>
  <si>
    <t>159</t>
  </si>
  <si>
    <t>Ben Hur Moving &amp; Storage, Inc.</t>
  </si>
  <si>
    <t>849-867 East 141st Street</t>
  </si>
  <si>
    <t>2599</t>
  </si>
  <si>
    <t>128</t>
  </si>
  <si>
    <t>Birch Wathen Lenox School, The</t>
  </si>
  <si>
    <t>210 East 77th Street</t>
  </si>
  <si>
    <t>1431</t>
  </si>
  <si>
    <t>Royal Charter Properties, Inc.</t>
  </si>
  <si>
    <t>531312</t>
  </si>
  <si>
    <t>115-143 Fort Washington Avenue</t>
  </si>
  <si>
    <t>2136</t>
  </si>
  <si>
    <t>245</t>
  </si>
  <si>
    <t>YMCA of Greater New York #3 (2002)</t>
  </si>
  <si>
    <t>111-129 West 14th Street</t>
  </si>
  <si>
    <t>790</t>
  </si>
  <si>
    <t>Zalmen Reiss and Associates, Inc. and Digital Distributors Inc. (2001)</t>
  </si>
  <si>
    <t>171 47th Street</t>
  </si>
  <si>
    <t>735</t>
  </si>
  <si>
    <t>110</t>
  </si>
  <si>
    <t>PILOT, Sales Tax Exemption, MRT Exemption</t>
  </si>
  <si>
    <t>New York Westchester Square Medical Center</t>
  </si>
  <si>
    <t>2475 St. Raymond Avenue</t>
  </si>
  <si>
    <t>3994</t>
  </si>
  <si>
    <t>Heart Share Human Services of New York</t>
  </si>
  <si>
    <t>115-15 101st Avenue</t>
  </si>
  <si>
    <t>9417</t>
  </si>
  <si>
    <t>Jamaica First Parking, LLC #1 (2001)</t>
  </si>
  <si>
    <t>90-01 168th Street</t>
  </si>
  <si>
    <t>9800</t>
  </si>
  <si>
    <t>Federal Express Corporation #1 (2001)</t>
  </si>
  <si>
    <t>492110</t>
  </si>
  <si>
    <t>621 West 48th Street</t>
  </si>
  <si>
    <t>1096</t>
  </si>
  <si>
    <t>Jewish Child Care Association of New York</t>
  </si>
  <si>
    <t>2856-2870 Third Avenue</t>
  </si>
  <si>
    <t>Seamen's Society for Children &amp; Families</t>
  </si>
  <si>
    <t>50 Bay Street</t>
  </si>
  <si>
    <t>99</t>
  </si>
  <si>
    <t>Brooklyn Sugar Co. Inc &amp; Powerhouse Logistics Inc</t>
  </si>
  <si>
    <t>920 East 149th Street</t>
  </si>
  <si>
    <t>Astoria Studios</t>
  </si>
  <si>
    <t>EDC Loan</t>
  </si>
  <si>
    <t>512110</t>
  </si>
  <si>
    <t>34-12 36th Street</t>
  </si>
  <si>
    <t>643</t>
  </si>
  <si>
    <t>East Harlem Abyssinian Triangle Limited Partn.</t>
  </si>
  <si>
    <t>160 East 125th Street</t>
  </si>
  <si>
    <t>1773</t>
  </si>
  <si>
    <t>Metropolitan Life Insurance Company</t>
  </si>
  <si>
    <t>524113</t>
  </si>
  <si>
    <t>200 Park Avenue</t>
  </si>
  <si>
    <t>1280</t>
  </si>
  <si>
    <t>9010</t>
  </si>
  <si>
    <t>Baco Enterprises, Inc.</t>
  </si>
  <si>
    <t>331221</t>
  </si>
  <si>
    <t>1190 Longwood Avenue</t>
  </si>
  <si>
    <t>2765</t>
  </si>
  <si>
    <t>Child School, The</t>
  </si>
  <si>
    <t>537 Main Street</t>
  </si>
  <si>
    <t>1373</t>
  </si>
  <si>
    <t>Federation of Protestant Welfare Agencies, Inc.</t>
  </si>
  <si>
    <t>281 Park Avenue South</t>
  </si>
  <si>
    <t>877</t>
  </si>
  <si>
    <t>89</t>
  </si>
  <si>
    <t>Leo International, Inc.</t>
  </si>
  <si>
    <t>471 Sutter Avenue</t>
  </si>
  <si>
    <t>3748</t>
  </si>
  <si>
    <t>47</t>
  </si>
  <si>
    <t>Therapy and Learning Center, Inc.</t>
  </si>
  <si>
    <t>1723 8th Avenue</t>
  </si>
  <si>
    <t>876</t>
  </si>
  <si>
    <t>Joyce Theater</t>
  </si>
  <si>
    <t>711310</t>
  </si>
  <si>
    <t>171-175 8th Avenue</t>
  </si>
  <si>
    <t>742</t>
  </si>
  <si>
    <t>Plaza Del Castillo Development Corp.</t>
  </si>
  <si>
    <t>541611</t>
  </si>
  <si>
    <t>1463 Southern Boulevard</t>
  </si>
  <si>
    <t>2977</t>
  </si>
  <si>
    <t>117</t>
  </si>
  <si>
    <t>Poly Seal Packaging Corp.</t>
  </si>
  <si>
    <t>326140</t>
  </si>
  <si>
    <t>1178 East 180th Street</t>
  </si>
  <si>
    <t>4008</t>
  </si>
  <si>
    <t>Studio Museum In Harlem, Inc.</t>
  </si>
  <si>
    <t>712110</t>
  </si>
  <si>
    <t>144 West 125 Street</t>
  </si>
  <si>
    <t>1909</t>
  </si>
  <si>
    <t>Atlantic Center Fort Greene Assoc.</t>
  </si>
  <si>
    <t>625 Atlantic Avenue</t>
  </si>
  <si>
    <t>Forest City Jay Street Associates</t>
  </si>
  <si>
    <t>531311</t>
  </si>
  <si>
    <t>One Metrotech Center North</t>
  </si>
  <si>
    <t>147</t>
  </si>
  <si>
    <t>Marymount School of New York</t>
  </si>
  <si>
    <t>2 East 82nd Street</t>
  </si>
  <si>
    <t>1493</t>
  </si>
  <si>
    <t>Program Development Services, Inc. #1 (2001)</t>
  </si>
  <si>
    <t>622210</t>
  </si>
  <si>
    <t>133 Bay 23rd Street</t>
  </si>
  <si>
    <t>6408</t>
  </si>
  <si>
    <t>Women's League Community Residences, Inc #1 (2001)</t>
  </si>
  <si>
    <t>1380 East 2nd Street</t>
  </si>
  <si>
    <t>6564</t>
  </si>
  <si>
    <t>Working Organization For Retarded Children And Adults, Inc.#2 (2001)</t>
  </si>
  <si>
    <t>175-06 Linden Blvd.</t>
  </si>
  <si>
    <t>12397</t>
  </si>
  <si>
    <t>150</t>
  </si>
  <si>
    <t>Young Adult Institute, Inc. #3 (2001)</t>
  </si>
  <si>
    <t>3112 East Tremont Avenue</t>
  </si>
  <si>
    <t>5350</t>
  </si>
  <si>
    <t>Tri-State Surgical Supply &amp; Equipment Ltd.</t>
  </si>
  <si>
    <t>25-35 4th Street</t>
  </si>
  <si>
    <t>471</t>
  </si>
  <si>
    <t>Village Community School</t>
  </si>
  <si>
    <t>272 West 10th Street</t>
  </si>
  <si>
    <t>630</t>
  </si>
  <si>
    <t>T &amp; G Industries, Inc.</t>
  </si>
  <si>
    <t>423420</t>
  </si>
  <si>
    <t>120 Third Street</t>
  </si>
  <si>
    <t>465</t>
  </si>
  <si>
    <t>Trine Rolled Moulding Corporation</t>
  </si>
  <si>
    <t>332116</t>
  </si>
  <si>
    <t>1421 Ferris Place</t>
  </si>
  <si>
    <t>3857</t>
  </si>
  <si>
    <t>Brown Brothers Harriman &amp; Co.</t>
  </si>
  <si>
    <t>523120</t>
  </si>
  <si>
    <t>140 Broadway</t>
  </si>
  <si>
    <t>Lycee Francais de New York</t>
  </si>
  <si>
    <t>611630</t>
  </si>
  <si>
    <t>502-512 East 76th Street</t>
  </si>
  <si>
    <t>1487</t>
  </si>
  <si>
    <t>New York University</t>
  </si>
  <si>
    <t>235-239 Thompson Street</t>
  </si>
  <si>
    <t>541</t>
  </si>
  <si>
    <t>A.F.C. Industries Inc. &amp; Affiliates</t>
  </si>
  <si>
    <t>337214</t>
  </si>
  <si>
    <t>13-16 133rd Place</t>
  </si>
  <si>
    <t>4012</t>
  </si>
  <si>
    <t>Bank Street College of Education #2 (2002), The</t>
  </si>
  <si>
    <t>132 Claremont Avenue</t>
  </si>
  <si>
    <t>Zeluck, Inc.</t>
  </si>
  <si>
    <t>20 Preston Court</t>
  </si>
  <si>
    <t>7949</t>
  </si>
  <si>
    <t>272</t>
  </si>
  <si>
    <t>MRT Exemption, PILOT, Sales Tax Exemption, Tax Exempt Bonds, Business Incentive Rate</t>
  </si>
  <si>
    <t>Institute of International Education, Inc.</t>
  </si>
  <si>
    <t>813219</t>
  </si>
  <si>
    <t>809 United Nations Plaza</t>
  </si>
  <si>
    <t>1338</t>
  </si>
  <si>
    <t>1402</t>
  </si>
  <si>
    <t>Isamu Noguchi Foundation, Inc., The</t>
  </si>
  <si>
    <t>32-37 Vernon Boulevard</t>
  </si>
  <si>
    <t>314</t>
  </si>
  <si>
    <t>New York Times Company, The</t>
  </si>
  <si>
    <t>620 8TH AVE (a/k/a Site 8 South)</t>
  </si>
  <si>
    <t>1012</t>
  </si>
  <si>
    <t>Business Incentive Rate, MRT Exemption, Sales Tax Exemption, NYCPUS Energy Assistance</t>
  </si>
  <si>
    <t>City Merchandise, Inc. (2002)</t>
  </si>
  <si>
    <t>423990</t>
  </si>
  <si>
    <t>248-252 40th Street</t>
  </si>
  <si>
    <t>712</t>
  </si>
  <si>
    <t>Contractors SM, LLC</t>
  </si>
  <si>
    <t>332322</t>
  </si>
  <si>
    <t>34-06 Skillman Avenue</t>
  </si>
  <si>
    <t>240</t>
  </si>
  <si>
    <t>PSCH, Inc.</t>
  </si>
  <si>
    <t>22-44 119th Street</t>
  </si>
  <si>
    <t>4194</t>
  </si>
  <si>
    <t>Shine Electronics Co., Inc.</t>
  </si>
  <si>
    <t>811212</t>
  </si>
  <si>
    <t>11-22 45th Road</t>
  </si>
  <si>
    <t>54</t>
  </si>
  <si>
    <t>UB Distributors, LLC</t>
  </si>
  <si>
    <t>424810</t>
  </si>
  <si>
    <t>1245 Grand Street</t>
  </si>
  <si>
    <t>2929</t>
  </si>
  <si>
    <t>Empire Metal Finishing, Inc.</t>
  </si>
  <si>
    <t>332813</t>
  </si>
  <si>
    <t>2467-71 46th Street</t>
  </si>
  <si>
    <t>732</t>
  </si>
  <si>
    <t>Abraham Joshua Heschel High School</t>
  </si>
  <si>
    <t>20-26 West End Avenue</t>
  </si>
  <si>
    <t>1152</t>
  </si>
  <si>
    <t>Hewitt School, The</t>
  </si>
  <si>
    <t>3 East 76th Street</t>
  </si>
  <si>
    <t>1391</t>
  </si>
  <si>
    <t>Magen David Yeshivah</t>
  </si>
  <si>
    <t>2106 McDonald Avenue</t>
  </si>
  <si>
    <t>7087</t>
  </si>
  <si>
    <t>76</t>
  </si>
  <si>
    <t>Aron's Manufacturing Corp.</t>
  </si>
  <si>
    <t>315220</t>
  </si>
  <si>
    <t>460 Troutman Street</t>
  </si>
  <si>
    <t>3190</t>
  </si>
  <si>
    <t>MSMC Realty Corporation</t>
  </si>
  <si>
    <t>633 3rd Avenue, Condo Unit 10</t>
  </si>
  <si>
    <t>1409</t>
  </si>
  <si>
    <t>Spence School, The</t>
  </si>
  <si>
    <t>56 East 93rd Street</t>
  </si>
  <si>
    <t>1504</t>
  </si>
  <si>
    <t>Hearst Corporation, The</t>
  </si>
  <si>
    <t>959 Eighth Avenue</t>
  </si>
  <si>
    <t>1047</t>
  </si>
  <si>
    <t>1601</t>
  </si>
  <si>
    <t>Business Incentive Rate, MRT Exemption, Sales Tax Exemption</t>
  </si>
  <si>
    <t>Continental Food Products, Inc.</t>
  </si>
  <si>
    <t>31-45 Downing Street</t>
  </si>
  <si>
    <t>4406</t>
  </si>
  <si>
    <t>Mercy College #3 (2005)</t>
  </si>
  <si>
    <t>66 West 35th Street (a/k/a 1328 Broadway)</t>
  </si>
  <si>
    <t>836</t>
  </si>
  <si>
    <t>Packer Collegiate Institute, The</t>
  </si>
  <si>
    <t>117 Clinton Street</t>
  </si>
  <si>
    <t>265</t>
  </si>
  <si>
    <t>Roundabout Theatre Company, Inc.</t>
  </si>
  <si>
    <t>711110</t>
  </si>
  <si>
    <t>229-237 West 53rd Street</t>
  </si>
  <si>
    <t>1025</t>
  </si>
  <si>
    <t>House of Spices (India), Inc. #3(2002)</t>
  </si>
  <si>
    <t>311919</t>
  </si>
  <si>
    <t>127-40 Willets Point Blvd.</t>
  </si>
  <si>
    <t>1833</t>
  </si>
  <si>
    <t>300</t>
  </si>
  <si>
    <t>Key Cast Stone Company, Inc.</t>
  </si>
  <si>
    <t>327390</t>
  </si>
  <si>
    <t>35-01 Vernon Blvd.</t>
  </si>
  <si>
    <t>328</t>
  </si>
  <si>
    <t>Rosco, Inc.</t>
  </si>
  <si>
    <t>336390</t>
  </si>
  <si>
    <t>144-31 91st Avenue</t>
  </si>
  <si>
    <t>9985</t>
  </si>
  <si>
    <t>Centro Social La Esperanza, Inc. #1 (2002)</t>
  </si>
  <si>
    <t>122 Van Cortlandt Avenue West</t>
  </si>
  <si>
    <t>3263</t>
  </si>
  <si>
    <t>General Human Outreach in the Community</t>
  </si>
  <si>
    <t>107-40A 134th Street</t>
  </si>
  <si>
    <t>9613</t>
  </si>
  <si>
    <t>Queens Parent Resource Center, Inc. #1 (2002)</t>
  </si>
  <si>
    <t>114-04 202nd Street</t>
  </si>
  <si>
    <t>11018</t>
  </si>
  <si>
    <t>QSAC, Inc. #2 (2002)</t>
  </si>
  <si>
    <t>118-60 Springfield Blvd.</t>
  </si>
  <si>
    <t>12641</t>
  </si>
  <si>
    <t>Working Organization For Retarded Children And Adults, Inc. #3 (2002A)</t>
  </si>
  <si>
    <t>108-12 227th Street</t>
  </si>
  <si>
    <t>11192</t>
  </si>
  <si>
    <t>Young Adult Institute, Inc. #4 (2002a)</t>
  </si>
  <si>
    <t>3180 Rochambeau Avenue</t>
  </si>
  <si>
    <t>3335</t>
  </si>
  <si>
    <t>192</t>
  </si>
  <si>
    <t>Citywide Mobile Response Corporation</t>
  </si>
  <si>
    <t>621910</t>
  </si>
  <si>
    <t>1624 Stillwell Avenue</t>
  </si>
  <si>
    <t>4223</t>
  </si>
  <si>
    <t>Planned Parenthood Federation of America, Inc.</t>
  </si>
  <si>
    <t>621111</t>
  </si>
  <si>
    <t>424-438 West 33rd Street</t>
  </si>
  <si>
    <t>729</t>
  </si>
  <si>
    <t>163</t>
  </si>
  <si>
    <t>American Council of Learned Societies</t>
  </si>
  <si>
    <t>1461</t>
  </si>
  <si>
    <t>National Compressor Exchange of N.Y., Inc.</t>
  </si>
  <si>
    <t>333415</t>
  </si>
  <si>
    <t>75 Onderdonk Avenue</t>
  </si>
  <si>
    <t>3393</t>
  </si>
  <si>
    <t>179</t>
  </si>
  <si>
    <t>Showman Fabricators, Inc.</t>
  </si>
  <si>
    <t>47-22 Pearson Place</t>
  </si>
  <si>
    <t>16 Tons, Inc.</t>
  </si>
  <si>
    <t>337215</t>
  </si>
  <si>
    <t>27 Knickerbocker Avenue</t>
  </si>
  <si>
    <t>2998</t>
  </si>
  <si>
    <t>3</t>
  </si>
  <si>
    <t>American Society for Technion</t>
  </si>
  <si>
    <t>55 East 59th Street</t>
  </si>
  <si>
    <t>1374</t>
  </si>
  <si>
    <t>Great Wall Corp.</t>
  </si>
  <si>
    <t>315210</t>
  </si>
  <si>
    <t>4721-39 36th Street</t>
  </si>
  <si>
    <t>229</t>
  </si>
  <si>
    <t>Katz Metal Fabricators, Inc.</t>
  </si>
  <si>
    <t>434-442 East 165th Street</t>
  </si>
  <si>
    <t>2386</t>
  </si>
  <si>
    <t>Peter Cosola Incorporated</t>
  </si>
  <si>
    <t>321918</t>
  </si>
  <si>
    <t>45-57 Davis Street</t>
  </si>
  <si>
    <t>85</t>
  </si>
  <si>
    <t>Urban Resource Institutes</t>
  </si>
  <si>
    <t>539 West 152nd Street</t>
  </si>
  <si>
    <t>2084</t>
  </si>
  <si>
    <t>Vocational Instruction Project Community Services Inc.,</t>
  </si>
  <si>
    <t>621420</t>
  </si>
  <si>
    <t>1910 Arthur Avenue</t>
  </si>
  <si>
    <t>2947</t>
  </si>
  <si>
    <t>Convent of the Sacred Heart School of New York</t>
  </si>
  <si>
    <t>One East 91st Street</t>
  </si>
  <si>
    <t>1503</t>
  </si>
  <si>
    <t>FC Hanson Office Associates, LLC #2</t>
  </si>
  <si>
    <t>Liberty Bond</t>
  </si>
  <si>
    <t>139 Flatbush Avenue</t>
  </si>
  <si>
    <t>A Very Special Place #2 (2003)</t>
  </si>
  <si>
    <t>634 New Dorp Lane</t>
  </si>
  <si>
    <t>4043</t>
  </si>
  <si>
    <t>Human Care Services for Families &amp; Children, Inc. #1</t>
  </si>
  <si>
    <t>218 Avenue N</t>
  </si>
  <si>
    <t>6584</t>
  </si>
  <si>
    <t>Independence Residences, Inc.,</t>
  </si>
  <si>
    <t>923130</t>
  </si>
  <si>
    <t>108-14 Metropolitan Avenue</t>
  </si>
  <si>
    <t>3906</t>
  </si>
  <si>
    <t>Lifespire, Inc. #1 (2002)</t>
  </si>
  <si>
    <t>538 West 156th Street</t>
  </si>
  <si>
    <t>2114</t>
  </si>
  <si>
    <t>24</t>
  </si>
  <si>
    <t>Young Adult Institute, Inc. #5 (2002C)</t>
  </si>
  <si>
    <t>110-56 67th Drive</t>
  </si>
  <si>
    <t>2192</t>
  </si>
  <si>
    <t>New York Institute of Technology</t>
  </si>
  <si>
    <t>1849 Broadway</t>
  </si>
  <si>
    <t>1113</t>
  </si>
  <si>
    <t>Musco Food Corporation</t>
  </si>
  <si>
    <t>57-01 49th Place</t>
  </si>
  <si>
    <t>2603</t>
  </si>
  <si>
    <t>72</t>
  </si>
  <si>
    <t>Trey Whitfield School, Inc.</t>
  </si>
  <si>
    <t>48-62 Williams Ave.</t>
  </si>
  <si>
    <t>3682</t>
  </si>
  <si>
    <t>Acme Smoked Fish Corp.</t>
  </si>
  <si>
    <t>311710</t>
  </si>
  <si>
    <t>190 Banker Street</t>
  </si>
  <si>
    <t>2615</t>
  </si>
  <si>
    <t>7 World Trade Company, LLC</t>
  </si>
  <si>
    <t>7 World Trade CTR</t>
  </si>
  <si>
    <t>84</t>
  </si>
  <si>
    <t>Arrow Linen Supply Co., Inc.</t>
  </si>
  <si>
    <t>812331</t>
  </si>
  <si>
    <t>461 Prospect Avenue</t>
  </si>
  <si>
    <t>Jetro Cash &amp; Carry Enterprises, Inc. #2 (2005)</t>
  </si>
  <si>
    <t>566 Hamilton Avenue</t>
  </si>
  <si>
    <t>625</t>
  </si>
  <si>
    <t>Sel's Swift Service, Inc.</t>
  </si>
  <si>
    <t>145-54 156th Street</t>
  </si>
  <si>
    <t>15010</t>
  </si>
  <si>
    <t>Nightingale Bamford School #2 (2003)</t>
  </si>
  <si>
    <t>20 East 92nd Street</t>
  </si>
  <si>
    <t>New York Live Arts f/k/a Dance Theater Workshop, Inc. #2 (2004)</t>
  </si>
  <si>
    <t>711120</t>
  </si>
  <si>
    <t>219 West 19th Street</t>
  </si>
  <si>
    <t>769</t>
  </si>
  <si>
    <t>Economy Pump &amp; Motor Repair, Inc.</t>
  </si>
  <si>
    <t>333911</t>
  </si>
  <si>
    <t>36-52 36th Street</t>
  </si>
  <si>
    <t>635</t>
  </si>
  <si>
    <t>58</t>
  </si>
  <si>
    <t>Calhoun School, Inc., The #2 (2003)</t>
  </si>
  <si>
    <t>433 West End Avenue</t>
  </si>
  <si>
    <t>1244</t>
  </si>
  <si>
    <t>ML Design, Inc.</t>
  </si>
  <si>
    <t>323111</t>
  </si>
  <si>
    <t>54-18 37th Avenue</t>
  </si>
  <si>
    <t>1209</t>
  </si>
  <si>
    <t>Park View Realty Associates LLC</t>
  </si>
  <si>
    <t>612-618 and 622 West 52nd Street</t>
  </si>
  <si>
    <t>1099</t>
  </si>
  <si>
    <t>Professional Children's School, Inc.</t>
  </si>
  <si>
    <t>132 West 60th Street</t>
  </si>
  <si>
    <t>1131</t>
  </si>
  <si>
    <t>Brooklyn Heights Montessori School (2003)</t>
  </si>
  <si>
    <t>185 Court Street</t>
  </si>
  <si>
    <t>JetBlue Airways Corporation #1 (2006)</t>
  </si>
  <si>
    <t>Bldg 81, and current site of Bldg. 179 JKF</t>
  </si>
  <si>
    <t>City and Country School, Inc., The</t>
  </si>
  <si>
    <t>161-165 West 12th Street</t>
  </si>
  <si>
    <t>608</t>
  </si>
  <si>
    <t>Manhattan Laminates, Ltd.</t>
  </si>
  <si>
    <t>423310</t>
  </si>
  <si>
    <t>624 West 52nd Street</t>
  </si>
  <si>
    <t>Maya Overseas Foods, Inc.</t>
  </si>
  <si>
    <t>48-85 Maspeth Avenue</t>
  </si>
  <si>
    <t>OHEL Children's Home and Family Services, Inc. #3 (2004)</t>
  </si>
  <si>
    <t>75-80 178th Street</t>
  </si>
  <si>
    <t>7188</t>
  </si>
  <si>
    <t>Center for Family Support, Inc., The #2 (2004)</t>
  </si>
  <si>
    <t>1164 Simpson Street</t>
  </si>
  <si>
    <t>2728</t>
  </si>
  <si>
    <t>113</t>
  </si>
  <si>
    <t>Creative LifeStyles, Inc. #1 (2004)</t>
  </si>
  <si>
    <t>67 Bruckner Blvd.</t>
  </si>
  <si>
    <t>2296</t>
  </si>
  <si>
    <t>HASC Center, Inc. #3 (2004)</t>
  </si>
  <si>
    <t>2173 Coney Island Avenue</t>
  </si>
  <si>
    <t>6817</t>
  </si>
  <si>
    <t>Lifespire, Inc. #2 (2004)</t>
  </si>
  <si>
    <t>163 East 125th Street</t>
  </si>
  <si>
    <t>1774</t>
  </si>
  <si>
    <t>Otsar Family Services, Inc.</t>
  </si>
  <si>
    <t>2302-18 West 13th Street</t>
  </si>
  <si>
    <t>7160</t>
  </si>
  <si>
    <t>Working Organization For Retarded Children And Adults, Inc.#4 (2004)</t>
  </si>
  <si>
    <t>74-17 Myrtle Avenue</t>
  </si>
  <si>
    <t>3824</t>
  </si>
  <si>
    <t>Greater NY Automobile Dealers Association, Inc.</t>
  </si>
  <si>
    <t>813910</t>
  </si>
  <si>
    <t>139-10 15th Avenue</t>
  </si>
  <si>
    <t>4125</t>
  </si>
  <si>
    <t>MRT Exemption, Sales Tax Exemption</t>
  </si>
  <si>
    <t>Jamaica First Parking, LLC #2 (2004)</t>
  </si>
  <si>
    <t>89-42 163rd Street</t>
  </si>
  <si>
    <t>9761</t>
  </si>
  <si>
    <t>James Carpenter Design Associates, Inc.</t>
  </si>
  <si>
    <t>145 Hudson Street</t>
  </si>
  <si>
    <t>214</t>
  </si>
  <si>
    <t>1115</t>
  </si>
  <si>
    <t>Pelican Products Company Inc.</t>
  </si>
  <si>
    <t>1049 Lowell Street</t>
  </si>
  <si>
    <t>2757</t>
  </si>
  <si>
    <t>112</t>
  </si>
  <si>
    <t>Allen-Stevenson School, The</t>
  </si>
  <si>
    <t>132 East 78th Street</t>
  </si>
  <si>
    <t>1412</t>
  </si>
  <si>
    <t>HTRF Ventures, LLC</t>
  </si>
  <si>
    <t>555 West 18th Street</t>
  </si>
  <si>
    <t>690</t>
  </si>
  <si>
    <t>Beth Abraham Health Services</t>
  </si>
  <si>
    <t>612 Allerton Avenue</t>
  </si>
  <si>
    <t>4427</t>
  </si>
  <si>
    <t>Institute for Community Living, Inc.</t>
  </si>
  <si>
    <t>46 West 74th Street</t>
  </si>
  <si>
    <t>1126</t>
  </si>
  <si>
    <t>57</t>
  </si>
  <si>
    <t>Novelty Crystal Corp.</t>
  </si>
  <si>
    <t>326121</t>
  </si>
  <si>
    <t>30-15 48th Avenue</t>
  </si>
  <si>
    <t>283</t>
  </si>
  <si>
    <t>Royalton Realty Associates, LLC</t>
  </si>
  <si>
    <t>110 Leroy Street</t>
  </si>
  <si>
    <t>601</t>
  </si>
  <si>
    <t>52</t>
  </si>
  <si>
    <t>Aabco Sheet Metal Co., Inc.</t>
  </si>
  <si>
    <t>238220</t>
  </si>
  <si>
    <t>47-40 Metropolitan Avenue</t>
  </si>
  <si>
    <t>3375</t>
  </si>
  <si>
    <t>Comprehensive Care Management Corporation #2 (2005)</t>
  </si>
  <si>
    <t>2301-2331 Stillwell Avenue</t>
  </si>
  <si>
    <t>Idea Nuova, Inc. #2 (2003)</t>
  </si>
  <si>
    <t>80 Richards St</t>
  </si>
  <si>
    <t>522</t>
  </si>
  <si>
    <t>Bronx-Lebanon Special Care Center, Inc.</t>
  </si>
  <si>
    <t>1265 Fulton Avenue</t>
  </si>
  <si>
    <t>2610</t>
  </si>
  <si>
    <t>Commercial Cooling Service, Inc.</t>
  </si>
  <si>
    <t>225 49th Street</t>
  </si>
  <si>
    <t>772</t>
  </si>
  <si>
    <t>Dairyland USA Corporation</t>
  </si>
  <si>
    <t>1300 Viele Avenue</t>
  </si>
  <si>
    <t>205</t>
  </si>
  <si>
    <t>Bank of America, N.A</t>
  </si>
  <si>
    <t>522110</t>
  </si>
  <si>
    <t>1111 Sixth Avenue (a/k/a One Bryant Park)</t>
  </si>
  <si>
    <t>995</t>
  </si>
  <si>
    <t>Ares Printing &amp; Packaging Corporation</t>
  </si>
  <si>
    <t>323110</t>
  </si>
  <si>
    <t>31-00 College Point Blvd.</t>
  </si>
  <si>
    <t>4382</t>
  </si>
  <si>
    <t>Pentagram Design, Inc.</t>
  </si>
  <si>
    <t>541430</t>
  </si>
  <si>
    <t>204 Fifth Avenue</t>
  </si>
  <si>
    <t>827</t>
  </si>
  <si>
    <t>40</t>
  </si>
  <si>
    <t>American Committee Weizmann Institute of Science</t>
  </si>
  <si>
    <t>1419</t>
  </si>
  <si>
    <t>Otsar Early Childhood Center</t>
  </si>
  <si>
    <t>2324 West 13th Street</t>
  </si>
  <si>
    <t>Nu-Life Dental Laboratories, Inc.</t>
  </si>
  <si>
    <t>339116</t>
  </si>
  <si>
    <t>2135 Mill Avenue</t>
  </si>
  <si>
    <t>8463</t>
  </si>
  <si>
    <t>Rapid Processing, LLC</t>
  </si>
  <si>
    <t>58-35 47th Street</t>
  </si>
  <si>
    <t>Sweet Sams Baking Company, LLC</t>
  </si>
  <si>
    <t>1261 Seabury Avenue</t>
  </si>
  <si>
    <t>3843</t>
  </si>
  <si>
    <t>Portfab, LLC</t>
  </si>
  <si>
    <t>230 Manida Street</t>
  </si>
  <si>
    <t>186</t>
  </si>
  <si>
    <t>Riverdale Country School, Inc. #2 (2004)</t>
  </si>
  <si>
    <t>5250 Fieldston Road</t>
  </si>
  <si>
    <t>5836</t>
  </si>
  <si>
    <t>3127</t>
  </si>
  <si>
    <t>United Jewish Appeal-Federation Jewish Philanthropies of New York Inc.</t>
  </si>
  <si>
    <t>130 East 59th Street</t>
  </si>
  <si>
    <t>1313</t>
  </si>
  <si>
    <t>Alle Processing Corporation</t>
  </si>
  <si>
    <t>58-58 Maurice Avenue (aka 58-58 56th Drive)</t>
  </si>
  <si>
    <t>2666</t>
  </si>
  <si>
    <t>APR. Inc.</t>
  </si>
  <si>
    <t>102-36 and 102-38 Corona Avenue</t>
  </si>
  <si>
    <t>1928</t>
  </si>
  <si>
    <t>Super-Tek Products</t>
  </si>
  <si>
    <t>327310</t>
  </si>
  <si>
    <t>25-44 Borough Place</t>
  </si>
  <si>
    <t>1017</t>
  </si>
  <si>
    <t>65</t>
  </si>
  <si>
    <t>Way Fong LLC</t>
  </si>
  <si>
    <t>57-29 49th Street</t>
  </si>
  <si>
    <t>Modell's Sporting Goods, Inc.</t>
  </si>
  <si>
    <t>451110</t>
  </si>
  <si>
    <t>1500 Bassett Avenue</t>
  </si>
  <si>
    <t>4226</t>
  </si>
  <si>
    <t>Down Right, Ltd.</t>
  </si>
  <si>
    <t>314120</t>
  </si>
  <si>
    <t>4603 First Avenue</t>
  </si>
  <si>
    <t>Block Institute, Inc.</t>
  </si>
  <si>
    <t>255 95th St</t>
  </si>
  <si>
    <t>6113</t>
  </si>
  <si>
    <t>Eden II School For Autistic Children, Inc. (2004)</t>
  </si>
  <si>
    <t>150 Granite Avenue</t>
  </si>
  <si>
    <t>1161</t>
  </si>
  <si>
    <t>Lifespire, Inc. #3 (2004)</t>
  </si>
  <si>
    <t>1171 Sterling Place</t>
  </si>
  <si>
    <t>60</t>
  </si>
  <si>
    <t>Tax Exempt Bonds, MRT Exemption</t>
  </si>
  <si>
    <t>QSAC, Inc. #3 (2004)</t>
  </si>
  <si>
    <t>149-36 12th Avenue</t>
  </si>
  <si>
    <t>4504</t>
  </si>
  <si>
    <t>Young Adult Institute, Inc. #6 (2004)</t>
  </si>
  <si>
    <t>123 East 36th Street</t>
  </si>
  <si>
    <t>892</t>
  </si>
  <si>
    <t>State Narrow Fabrics, Inc.</t>
  </si>
  <si>
    <t>313210</t>
  </si>
  <si>
    <t>29-02 Borden Avenue</t>
  </si>
  <si>
    <t>295</t>
  </si>
  <si>
    <t>Columbia Grammar &amp; Preparatory School #3 (2004)</t>
  </si>
  <si>
    <t>36 West 94th Street</t>
  </si>
  <si>
    <t>1207</t>
  </si>
  <si>
    <t>Charmer Industries, Inc./Empire Merchants LLC</t>
  </si>
  <si>
    <t>424820</t>
  </si>
  <si>
    <t>48-11 20th Avenue</t>
  </si>
  <si>
    <t>764</t>
  </si>
  <si>
    <t>DLX Industries, Inc.</t>
  </si>
  <si>
    <t>325211</t>
  </si>
  <si>
    <t>193 Hinsdale Street</t>
  </si>
  <si>
    <t>3733</t>
  </si>
  <si>
    <t>A to Z Bohemian Glass, Inc.</t>
  </si>
  <si>
    <t>12 Rewe Street</t>
  </si>
  <si>
    <t>175</t>
  </si>
  <si>
    <t>New York Container Terminal, LLC</t>
  </si>
  <si>
    <t>488310</t>
  </si>
  <si>
    <t>300 Western Ave</t>
  </si>
  <si>
    <t>1400</t>
  </si>
  <si>
    <t>Orion Mechanical Systems, Inc.</t>
  </si>
  <si>
    <t>11-02 37th Avenue</t>
  </si>
  <si>
    <t>361</t>
  </si>
  <si>
    <t>S. DiFazio and Sons Construction, Inc. &amp; Faztec Industries, Inc.</t>
  </si>
  <si>
    <t>220 Bloomfield Avenue</t>
  </si>
  <si>
    <t>1780</t>
  </si>
  <si>
    <t>AM&amp;G Waterproofing</t>
  </si>
  <si>
    <t>236220</t>
  </si>
  <si>
    <t>2120 Atlantic Ave</t>
  </si>
  <si>
    <t>1433</t>
  </si>
  <si>
    <t>American Civil Liberties Union Foundation (2004)</t>
  </si>
  <si>
    <t>813311</t>
  </si>
  <si>
    <t>1005</t>
  </si>
  <si>
    <t>Tana Seybert LLC</t>
  </si>
  <si>
    <t>523 West 52nd Street</t>
  </si>
  <si>
    <t>1081</t>
  </si>
  <si>
    <t>Family Support Systems Unlimited, Inc.</t>
  </si>
  <si>
    <t>2530 Grand Concourse</t>
  </si>
  <si>
    <t>3154</t>
  </si>
  <si>
    <t>17</t>
  </si>
  <si>
    <t>Prompt Apparel, Inc.</t>
  </si>
  <si>
    <t>313240</t>
  </si>
  <si>
    <t>101-01 Foster Avenue</t>
  </si>
  <si>
    <t>8134</t>
  </si>
  <si>
    <t>Lighting &amp; Supplies, Inc. a/k/a Sunlight Clinton Realty LLC</t>
  </si>
  <si>
    <t>335122</t>
  </si>
  <si>
    <t>744 Clinton Street</t>
  </si>
  <si>
    <t>623</t>
  </si>
  <si>
    <t>St. Francis College</t>
  </si>
  <si>
    <t>6323 7th Avenue</t>
  </si>
  <si>
    <t>French Institute - Alliance Francaise de NY</t>
  </si>
  <si>
    <t>22 East 60th Street</t>
  </si>
  <si>
    <t>Marjam Supply of Rewe Street, LLC</t>
  </si>
  <si>
    <t>423390</t>
  </si>
  <si>
    <t>8 Rewe Street</t>
  </si>
  <si>
    <t>National Association of Securities Dealers, Inc.</t>
  </si>
  <si>
    <t>One Liberty Plaza</t>
  </si>
  <si>
    <t>NASDAQ Stock Market, The</t>
  </si>
  <si>
    <t>Advocates for Svcs for the Blind Multihandicapped</t>
  </si>
  <si>
    <t>457 81st Street</t>
  </si>
  <si>
    <t>5989</t>
  </si>
  <si>
    <t>Eden II School For Autistic Children, Inc. (2005)</t>
  </si>
  <si>
    <t>106 Grayson Street</t>
  </si>
  <si>
    <t>4728</t>
  </si>
  <si>
    <t>Services for the Underserved, Inc. #1 (2005)</t>
  </si>
  <si>
    <t>1578 Park Place</t>
  </si>
  <si>
    <t>1375</t>
  </si>
  <si>
    <t>American Security Systems, Inc.</t>
  </si>
  <si>
    <t>561621</t>
  </si>
  <si>
    <t>5-44 50th Avenue</t>
  </si>
  <si>
    <t>Comfort Bedding, Inc.</t>
  </si>
  <si>
    <t>337910</t>
  </si>
  <si>
    <t>13 Christopher Avenue</t>
  </si>
  <si>
    <t>3676</t>
  </si>
  <si>
    <t>G&amp;G Electric Supply Company, Inc.</t>
  </si>
  <si>
    <t>423610</t>
  </si>
  <si>
    <t>141 West 24th Street, Unit 1</t>
  </si>
  <si>
    <t>800</t>
  </si>
  <si>
    <t>1201</t>
  </si>
  <si>
    <t>Highbridge - Woodycrest Center, Inc.</t>
  </si>
  <si>
    <t>936 Woodycrest Avenue</t>
  </si>
  <si>
    <t>2504</t>
  </si>
  <si>
    <t>Palladia Housing Corp., Inc.</t>
  </si>
  <si>
    <t>623220</t>
  </si>
  <si>
    <t>2006-2016 Madison Avenue</t>
  </si>
  <si>
    <t>1752</t>
  </si>
  <si>
    <t>Reece School, The</t>
  </si>
  <si>
    <t>25-27 East 104th Street</t>
  </si>
  <si>
    <t>1610</t>
  </si>
  <si>
    <t>Ethical Culture Fieldston School</t>
  </si>
  <si>
    <t>3901 Fieldston Road</t>
  </si>
  <si>
    <t>5781</t>
  </si>
  <si>
    <t>992</t>
  </si>
  <si>
    <t>Center for Elimination of Violence in the Family</t>
  </si>
  <si>
    <t>157 Edgecombe Avenue</t>
  </si>
  <si>
    <t>2051</t>
  </si>
  <si>
    <t>87</t>
  </si>
  <si>
    <t>Flair Display, Inc.</t>
  </si>
  <si>
    <t>3940 Merritt Avenue</t>
  </si>
  <si>
    <t>4972</t>
  </si>
  <si>
    <t>Hannah Senesh Community Day School, The</t>
  </si>
  <si>
    <t>342 Smith Street</t>
  </si>
  <si>
    <t>459</t>
  </si>
  <si>
    <t>Air Tech Cooling, Inc. and Major Air Service Corp.</t>
  </si>
  <si>
    <t>46-20 11th Street</t>
  </si>
  <si>
    <t>Independent Living Association, Inc.</t>
  </si>
  <si>
    <t>858 Jewett Avenue</t>
  </si>
  <si>
    <t>427</t>
  </si>
  <si>
    <t>44</t>
  </si>
  <si>
    <t>Metropolitan College of New York</t>
  </si>
  <si>
    <t>75 Varick Street</t>
  </si>
  <si>
    <t>226</t>
  </si>
  <si>
    <t>Project Samaritan AIDS Services, Inc.</t>
  </si>
  <si>
    <t>1543 Inwood Avenue</t>
  </si>
  <si>
    <t>2865</t>
  </si>
  <si>
    <t>Tri-State Camera Exchange Inc.</t>
  </si>
  <si>
    <t>173-197 King Street</t>
  </si>
  <si>
    <t>Acme Metal Cap Co. &amp; American Star Cork Co.</t>
  </si>
  <si>
    <t>33-53 62nd Street</t>
  </si>
  <si>
    <t>1185</t>
  </si>
  <si>
    <t>American National Red Cross, The</t>
  </si>
  <si>
    <t>514 West 49th Street</t>
  </si>
  <si>
    <t>1077</t>
  </si>
  <si>
    <t>BP Air Conditioning Corp.</t>
  </si>
  <si>
    <t>84-00 73rd Avenue</t>
  </si>
  <si>
    <t>3810</t>
  </si>
  <si>
    <t>444</t>
  </si>
  <si>
    <t>Pepsi-Cola Bottling Company of New York, Inc. and Canada Dry Bottling Company of New York, L.P.</t>
  </si>
  <si>
    <t>312111</t>
  </si>
  <si>
    <t>50-35 56th Road</t>
  </si>
  <si>
    <t>2573</t>
  </si>
  <si>
    <t>Coronet Parts Manufacturing Company, Inc.</t>
  </si>
  <si>
    <t>850 Stanley Avenue</t>
  </si>
  <si>
    <t>4383</t>
  </si>
  <si>
    <t>Prestone Press, LLC</t>
  </si>
  <si>
    <t>47-50 30th Street</t>
  </si>
  <si>
    <t>187</t>
  </si>
  <si>
    <t>Tides Two Rivers Fund, LTD</t>
  </si>
  <si>
    <t>15 Broad Street</t>
  </si>
  <si>
    <t>Yorkville Van and Storage Co., Inc.</t>
  </si>
  <si>
    <t>493110</t>
  </si>
  <si>
    <t>270 Rider Avenue</t>
  </si>
  <si>
    <t>2333</t>
  </si>
  <si>
    <t>Faztec Industries, Inc.</t>
  </si>
  <si>
    <t>20 Kinsey Place</t>
  </si>
  <si>
    <t>1290</t>
  </si>
  <si>
    <t>92</t>
  </si>
  <si>
    <t>New York Christmas Lights &amp; Decorating</t>
  </si>
  <si>
    <t>400 Barretto Street</t>
  </si>
  <si>
    <t>New York Law School</t>
  </si>
  <si>
    <t>185 West Broadway</t>
  </si>
  <si>
    <t>176</t>
  </si>
  <si>
    <t>Jewish Community Center of Staten Island</t>
  </si>
  <si>
    <t>1466 Manor Road</t>
  </si>
  <si>
    <t>955</t>
  </si>
  <si>
    <t>Congregation Machne Chaim Inc.</t>
  </si>
  <si>
    <t>6101-6123 16th Avenue</t>
  </si>
  <si>
    <t>5524</t>
  </si>
  <si>
    <t>MMC Corporation</t>
  </si>
  <si>
    <t>1516 Jarrett Place</t>
  </si>
  <si>
    <t>4083</t>
  </si>
  <si>
    <t>Meurice Garment Care of Manhasset Inc.</t>
  </si>
  <si>
    <t>535 Manida Street</t>
  </si>
  <si>
    <t>253</t>
  </si>
  <si>
    <t>Montebello Food Corporation</t>
  </si>
  <si>
    <t>424130</t>
  </si>
  <si>
    <t>100 Varick Avenue</t>
  </si>
  <si>
    <t>2976</t>
  </si>
  <si>
    <t>Pepsi-Cola Bottling Company of New York, Inc.</t>
  </si>
  <si>
    <t>650-666 Brush Avenue</t>
  </si>
  <si>
    <t>5610</t>
  </si>
  <si>
    <t>Federal Express Corporation Harlem River Yards #3 (2006)</t>
  </si>
  <si>
    <t>670 East 132nd Street</t>
  </si>
  <si>
    <t>2543</t>
  </si>
  <si>
    <t>C &amp; J Picture Frames, Inc.</t>
  </si>
  <si>
    <t>106-10 Dunkirk Street</t>
  </si>
  <si>
    <t>10343</t>
  </si>
  <si>
    <t>Tiago Holdings LLC</t>
  </si>
  <si>
    <t>Empowerment Zone Facility Bond</t>
  </si>
  <si>
    <t>517 EAST 116 STREET</t>
  </si>
  <si>
    <t>1715</t>
  </si>
  <si>
    <t>Queens Ballpark Company, L.L.C.</t>
  </si>
  <si>
    <t>123-01 Roosevelt Avenue</t>
  </si>
  <si>
    <t>1787</t>
  </si>
  <si>
    <t>Yankee Stadium LLC</t>
  </si>
  <si>
    <t>1 East 161st Street</t>
  </si>
  <si>
    <t>2493</t>
  </si>
  <si>
    <t>College of Mount Saint Vincent #3</t>
  </si>
  <si>
    <t>6301 Riverdale Avenue</t>
  </si>
  <si>
    <t>5958</t>
  </si>
  <si>
    <t>Life's W.O.R.C., Inc.</t>
  </si>
  <si>
    <t>138-15 Whitelaw Street</t>
  </si>
  <si>
    <t>11403</t>
  </si>
  <si>
    <t>103</t>
  </si>
  <si>
    <t>Queens Parent Resource Center, Inc. #2 (2006)</t>
  </si>
  <si>
    <t>76-32 Park Lane South</t>
  </si>
  <si>
    <t>8846</t>
  </si>
  <si>
    <t>Young Adult Institute, Inc. #7 (2006)</t>
  </si>
  <si>
    <t>460 West 34th Street</t>
  </si>
  <si>
    <t>731</t>
  </si>
  <si>
    <t>New York Congregational Nursing Center</t>
  </si>
  <si>
    <t>135 Linden Boulevard</t>
  </si>
  <si>
    <t>5084</t>
  </si>
  <si>
    <t>82</t>
  </si>
  <si>
    <t>Sephardic Community Youth Center, Inc.</t>
  </si>
  <si>
    <t>1901 Ocean Parkway</t>
  </si>
  <si>
    <t>7088</t>
  </si>
  <si>
    <t>Gillen Brewer School, The</t>
  </si>
  <si>
    <t>410 East  92nd Street</t>
  </si>
  <si>
    <t>1571</t>
  </si>
  <si>
    <t>J &amp; J Farms Creamery, Inc. and Fisher Foods of Queens, Corp.</t>
  </si>
  <si>
    <t>424430</t>
  </si>
  <si>
    <t>57-48 49th Street</t>
  </si>
  <si>
    <t>220</t>
  </si>
  <si>
    <t>Maimonides Medical Center</t>
  </si>
  <si>
    <t>CRC Revenue Bond</t>
  </si>
  <si>
    <t xml:space="preserve">4802 Tenth Avenue </t>
  </si>
  <si>
    <t>5631</t>
  </si>
  <si>
    <t>A. Liss &amp; Co., Inc.</t>
  </si>
  <si>
    <t>423830</t>
  </si>
  <si>
    <t>51-55 59th Place</t>
  </si>
  <si>
    <t>2361</t>
  </si>
  <si>
    <t>281</t>
  </si>
  <si>
    <t>Candid Litho Printing Limited</t>
  </si>
  <si>
    <t>25-11 Hunters Point Avenue</t>
  </si>
  <si>
    <t>Federated Contracting Corp. d/b/a Federated Fire Protection Inc.</t>
  </si>
  <si>
    <t>1177 Grinnell Place</t>
  </si>
  <si>
    <t>Grace Church School</t>
  </si>
  <si>
    <t>84-98 Fourth Avenue</t>
  </si>
  <si>
    <t>557</t>
  </si>
  <si>
    <t>Watermark Designs Limited</t>
  </si>
  <si>
    <t>332913</t>
  </si>
  <si>
    <t>338 Dewitt Avenue</t>
  </si>
  <si>
    <t>3882</t>
  </si>
  <si>
    <t>Yeshiva Har Torah</t>
  </si>
  <si>
    <t>250-10 Grand Central Parkway</t>
  </si>
  <si>
    <t>8401</t>
  </si>
  <si>
    <t>660</t>
  </si>
  <si>
    <t>Aleta Industries Inc.</t>
  </si>
  <si>
    <t>269-277 Freeman Street</t>
  </si>
  <si>
    <t>2506</t>
  </si>
  <si>
    <t>Services for the Underserved, Inc. #3 (2006)</t>
  </si>
  <si>
    <t>561110</t>
  </si>
  <si>
    <t>305 Seventh Avenue, 10th Floor</t>
  </si>
  <si>
    <t>803</t>
  </si>
  <si>
    <t>1117</t>
  </si>
  <si>
    <t>Young Adult Institute, Inc. #8 (2006)</t>
  </si>
  <si>
    <t>Federal Express Corporation #2 (2006)</t>
  </si>
  <si>
    <t>148 Leroy Street</t>
  </si>
  <si>
    <t>Gourmet Boutique, L.L.C.</t>
  </si>
  <si>
    <t>311999</t>
  </si>
  <si>
    <t>144-01 157th Street</t>
  </si>
  <si>
    <t>15012</t>
  </si>
  <si>
    <t>Ruach Chaim Institute</t>
  </si>
  <si>
    <t>2901 Avenue L</t>
  </si>
  <si>
    <t>7629</t>
  </si>
  <si>
    <t>Spence- Chapin, Services to Families and Children</t>
  </si>
  <si>
    <t>410 East 92nd Street</t>
  </si>
  <si>
    <t>Samuel Feldman Lumber Co., Inc.</t>
  </si>
  <si>
    <t>1281 Metropolitan Avenue</t>
  </si>
  <si>
    <t>2948</t>
  </si>
  <si>
    <t>Simon's Hardware &amp; Bath, LLC</t>
  </si>
  <si>
    <t>332510</t>
  </si>
  <si>
    <t>51-15 35th Street</t>
  </si>
  <si>
    <t>307</t>
  </si>
  <si>
    <t>BTM Development Partners, LLC</t>
  </si>
  <si>
    <t>452112</t>
  </si>
  <si>
    <t>700 Exterior Street</t>
  </si>
  <si>
    <t>2357</t>
  </si>
  <si>
    <t>MRT Exemption</t>
  </si>
  <si>
    <t>ARE-East River Science Park, LLC</t>
  </si>
  <si>
    <t>541710</t>
  </si>
  <si>
    <t>450 East 29th Street</t>
  </si>
  <si>
    <t>962</t>
  </si>
  <si>
    <t>Business Incentive Rate, MRT Exemption</t>
  </si>
  <si>
    <t>All Stars Project, Inc.</t>
  </si>
  <si>
    <t>813319</t>
  </si>
  <si>
    <t>543 West 42nd Street</t>
  </si>
  <si>
    <t>1071</t>
  </si>
  <si>
    <t>Guttmacher Institute, Inc.</t>
  </si>
  <si>
    <t>125 Maiden Lane</t>
  </si>
  <si>
    <t>70</t>
  </si>
  <si>
    <t>1040</t>
  </si>
  <si>
    <t>Auditory/Oral School of New York, The</t>
  </si>
  <si>
    <t>3321 Avenue M</t>
  </si>
  <si>
    <t>7651</t>
  </si>
  <si>
    <t>Center for Nursing &amp; Rehabilitation Inc.</t>
  </si>
  <si>
    <t>596 Prospect Place</t>
  </si>
  <si>
    <t>1163</t>
  </si>
  <si>
    <t>Inwood House</t>
  </si>
  <si>
    <t>320 East 82nd Street</t>
  </si>
  <si>
    <t>1544</t>
  </si>
  <si>
    <t>Mondial Automotive, Inc and Kal-Bros, Inc</t>
  </si>
  <si>
    <t>114-15 15th Avenue</t>
  </si>
  <si>
    <t>4067</t>
  </si>
  <si>
    <t>Studio School, The</t>
  </si>
  <si>
    <t>117 West 95th Street</t>
  </si>
  <si>
    <t>1226</t>
  </si>
  <si>
    <t>Vaughn College of Aeronautics and Technology</t>
  </si>
  <si>
    <t>86-01 23rd Avenue</t>
  </si>
  <si>
    <t>1064</t>
  </si>
  <si>
    <t>Chapin School, LTD, The</t>
  </si>
  <si>
    <t>100 East End Avenue</t>
  </si>
  <si>
    <t>1581</t>
  </si>
  <si>
    <t>D.C. Center Corp</t>
  </si>
  <si>
    <t>47-75 48th Street</t>
  </si>
  <si>
    <t>2286</t>
  </si>
  <si>
    <t>53</t>
  </si>
  <si>
    <t>Marble Techniques, Inc.</t>
  </si>
  <si>
    <t>327991</t>
  </si>
  <si>
    <t>15-25 130th Street</t>
  </si>
  <si>
    <t>4116</t>
  </si>
  <si>
    <t>Peerless Equities LLC/Empire Merchants LLC</t>
  </si>
  <si>
    <t>16 Bridgewater Street</t>
  </si>
  <si>
    <t>125</t>
  </si>
  <si>
    <t>American Cancer Society, Eastern Division</t>
  </si>
  <si>
    <t>126-134 West 32nd Street</t>
  </si>
  <si>
    <t>Apthorp Cleaners Inc.</t>
  </si>
  <si>
    <t>882 East 149th Street</t>
  </si>
  <si>
    <t>2600</t>
  </si>
  <si>
    <t>206</t>
  </si>
  <si>
    <t>Association for Metroarea Autistic Children Inc. d/b/a AMAC</t>
  </si>
  <si>
    <t>18 West 18th Street, 4th Floor</t>
  </si>
  <si>
    <t>819</t>
  </si>
  <si>
    <t>HASC Center, Inc. #4 (2007)</t>
  </si>
  <si>
    <t>373 Webster Avenue</t>
  </si>
  <si>
    <t>5418</t>
  </si>
  <si>
    <t>InterAgency Council of Mental Retardation and Developmental Disabilities Agencies Inc. (IAC)</t>
  </si>
  <si>
    <t>150 West 30th Street, 15th Floor</t>
  </si>
  <si>
    <t>805</t>
  </si>
  <si>
    <t>94</t>
  </si>
  <si>
    <t>Leake &amp; Watts Services, Inc. # 2 (2007)</t>
  </si>
  <si>
    <t>634 East 241st Street</t>
  </si>
  <si>
    <t>5079</t>
  </si>
  <si>
    <t>Rivendell School</t>
  </si>
  <si>
    <t>277 Third Avenue</t>
  </si>
  <si>
    <t>448</t>
  </si>
  <si>
    <t>Young Adult Institute, Inc. #9 (2007a)</t>
  </si>
  <si>
    <t>41-76 Little Neck Pkwy</t>
  </si>
  <si>
    <t>8128</t>
  </si>
  <si>
    <t>Ateret Torah Center</t>
  </si>
  <si>
    <t>2116-2166 Coney Island Avenue</t>
  </si>
  <si>
    <t>6685</t>
  </si>
  <si>
    <t>Grand Meridian Printing, Inc.</t>
  </si>
  <si>
    <t>31-16 Hunters Point Ave.</t>
  </si>
  <si>
    <t>289</t>
  </si>
  <si>
    <t>B.C.S. International Corporation</t>
  </si>
  <si>
    <t>47-15 33rd Street</t>
  </si>
  <si>
    <t>251</t>
  </si>
  <si>
    <t>Stallion, Inc. #1 (2007)</t>
  </si>
  <si>
    <t>315292</t>
  </si>
  <si>
    <t>36-08 34th Street</t>
  </si>
  <si>
    <t>602</t>
  </si>
  <si>
    <t>Greenpoint Manufacturing and Design Center #2 (2007)</t>
  </si>
  <si>
    <t>221-251 McKibbin Street</t>
  </si>
  <si>
    <t>3082</t>
  </si>
  <si>
    <t>73</t>
  </si>
  <si>
    <t>Manhattan Community Access Corporation, Inc.</t>
  </si>
  <si>
    <t>175 East 104th Street</t>
  </si>
  <si>
    <t>1632</t>
  </si>
  <si>
    <t>Forma Glass, Corp.</t>
  </si>
  <si>
    <t>327211</t>
  </si>
  <si>
    <t>683-689 East 137th St.</t>
  </si>
  <si>
    <t>2566</t>
  </si>
  <si>
    <t>Shorefront Jewish Geriatric Center, Inc.</t>
  </si>
  <si>
    <t>3015 West 29th Street</t>
  </si>
  <si>
    <t>7068</t>
  </si>
  <si>
    <t>Yeled V'Yalda Early Childhood Center, Inc.</t>
  </si>
  <si>
    <t>1257-63 38th Street</t>
  </si>
  <si>
    <t>5295</t>
  </si>
  <si>
    <t>Polytechnic University</t>
  </si>
  <si>
    <t>5 and 6 Metrotech Center</t>
  </si>
  <si>
    <t>142</t>
  </si>
  <si>
    <t>United States Fund for UNICEF</t>
  </si>
  <si>
    <t>Cool Wind Ventilation Corp.</t>
  </si>
  <si>
    <t>83-12 72nd Drive</t>
  </si>
  <si>
    <t>420</t>
  </si>
  <si>
    <t>88 Trading Corp.</t>
  </si>
  <si>
    <t>58-29 48th Street</t>
  </si>
  <si>
    <t>Barone Steel Fabricators, Inc.</t>
  </si>
  <si>
    <t>238120</t>
  </si>
  <si>
    <t>128 44th Street,</t>
  </si>
  <si>
    <t>Goldman Sachs Group, Inc.</t>
  </si>
  <si>
    <t>BIR Energy Incentive</t>
  </si>
  <si>
    <t>523920</t>
  </si>
  <si>
    <t>1 New York Plaza</t>
  </si>
  <si>
    <t>Business Incentive Rate</t>
  </si>
  <si>
    <t>Technical Library Service, Inc.</t>
  </si>
  <si>
    <t>323120</t>
  </si>
  <si>
    <t>330 Morgan Avenue</t>
  </si>
  <si>
    <t>2909</t>
  </si>
  <si>
    <t>101</t>
  </si>
  <si>
    <t>123 Washington LLC</t>
  </si>
  <si>
    <t>721110</t>
  </si>
  <si>
    <t>123-129 Washington Street</t>
  </si>
  <si>
    <t>Congregation Lev Bais Yaakov</t>
  </si>
  <si>
    <t>3574 Nostrand Avenue</t>
  </si>
  <si>
    <t>7386</t>
  </si>
  <si>
    <t>131</t>
  </si>
  <si>
    <t>Gateway School of New York, The</t>
  </si>
  <si>
    <t>211 W. 61st Street</t>
  </si>
  <si>
    <t>1154</t>
  </si>
  <si>
    <t>1108</t>
  </si>
  <si>
    <t>Bronx Parking Development Company, LLC</t>
  </si>
  <si>
    <t>Site A</t>
  </si>
  <si>
    <t>2499</t>
  </si>
  <si>
    <t>Touro College #2 (2007)</t>
  </si>
  <si>
    <t>7531 150TH ST</t>
  </si>
  <si>
    <t>6705</t>
  </si>
  <si>
    <t>Cobble Hill Health Center, Inc.</t>
  </si>
  <si>
    <t>380 Henry Street</t>
  </si>
  <si>
    <t>Proxima, Inc.</t>
  </si>
  <si>
    <t>109-15 178th Street</t>
  </si>
  <si>
    <t>10336</t>
  </si>
  <si>
    <t>DCD Marketing Ltd.</t>
  </si>
  <si>
    <t>541870</t>
  </si>
  <si>
    <t>73 Wortman Avenue</t>
  </si>
  <si>
    <t>4367</t>
  </si>
  <si>
    <t>Excellent Poly, Inc.</t>
  </si>
  <si>
    <t>820 4th Avenue</t>
  </si>
  <si>
    <t>664</t>
  </si>
  <si>
    <t>Mind, Hand and Company &amp; J.V. Woodworking &amp; Oh-Show Woodworking Studio</t>
  </si>
  <si>
    <t>541420</t>
  </si>
  <si>
    <t>1663 Cody Avenue</t>
  </si>
  <si>
    <t>Safe Art SAT, Inc.</t>
  </si>
  <si>
    <t>488991</t>
  </si>
  <si>
    <t>19-40 Hazen Street</t>
  </si>
  <si>
    <t>755</t>
  </si>
  <si>
    <t>Lower East Side Tenement Museum</t>
  </si>
  <si>
    <t>103 Orchard Street</t>
  </si>
  <si>
    <t>414</t>
  </si>
  <si>
    <t>51</t>
  </si>
  <si>
    <t>Community Resource Center for the Developmentally Disabled, Inc.</t>
  </si>
  <si>
    <t>631 Pelham Parkway North</t>
  </si>
  <si>
    <t>4337</t>
  </si>
  <si>
    <t>Human Care Services for Families and Children, Inc. #2</t>
  </si>
  <si>
    <t>1592 East 34th Street</t>
  </si>
  <si>
    <t>7695</t>
  </si>
  <si>
    <t>Village Center for Care</t>
  </si>
  <si>
    <t>214-218 West Houston Street (a.k.a. 50-56 Downing</t>
  </si>
  <si>
    <t>528</t>
  </si>
  <si>
    <t>Precision Glass &amp; Metal Works Co, Inc.</t>
  </si>
  <si>
    <t>238150</t>
  </si>
  <si>
    <t>55-05 Flushing Avenue</t>
  </si>
  <si>
    <t>2630</t>
  </si>
  <si>
    <t>SUS- Developmental Disabilities Services, Inc.</t>
  </si>
  <si>
    <t>1975 Crotona Avenue</t>
  </si>
  <si>
    <t>3079</t>
  </si>
  <si>
    <t>77</t>
  </si>
  <si>
    <t>Young Adult Institute, Inc. #10 (2007b)</t>
  </si>
  <si>
    <t>320 West 13th Street</t>
  </si>
  <si>
    <t>2341</t>
  </si>
  <si>
    <t>Congregation Darchei Torah</t>
  </si>
  <si>
    <t>225-259 Beach 17th Street</t>
  </si>
  <si>
    <t>15634</t>
  </si>
  <si>
    <t>Heart Share Human Services of New York #2, 2007</t>
  </si>
  <si>
    <t>1501 Bay Ridge Ave.</t>
  </si>
  <si>
    <t>5573</t>
  </si>
  <si>
    <t>Related Retail Hub, LLC</t>
  </si>
  <si>
    <t>452990</t>
  </si>
  <si>
    <t>2984 3rd Avenue</t>
  </si>
  <si>
    <t>2363</t>
  </si>
  <si>
    <t>Margaret Tietz Nursing and Rehabilitation Center</t>
  </si>
  <si>
    <t>164-11 Chapin Parkway</t>
  </si>
  <si>
    <t>9858</t>
  </si>
  <si>
    <t>Metro Biofuels</t>
  </si>
  <si>
    <t>325199</t>
  </si>
  <si>
    <t>427-435 Greenpoint Avenue</t>
  </si>
  <si>
    <t>2517</t>
  </si>
  <si>
    <t>Natural Resources Defense Council</t>
  </si>
  <si>
    <t>813312</t>
  </si>
  <si>
    <t>40 West 20th Street</t>
  </si>
  <si>
    <t>821</t>
  </si>
  <si>
    <t>4over4.com, Inc</t>
  </si>
  <si>
    <t>323119</t>
  </si>
  <si>
    <t>19-41 46th Street</t>
  </si>
  <si>
    <t>774</t>
  </si>
  <si>
    <t>New York Psychotherapy and Counseling Center</t>
  </si>
  <si>
    <t>2857 Linden Boulevard</t>
  </si>
  <si>
    <t>4473</t>
  </si>
  <si>
    <t>Morgan Stanley</t>
  </si>
  <si>
    <t>A Very Special Place #3 (2008)</t>
  </si>
  <si>
    <t>49 Cedar Grove Avenue</t>
  </si>
  <si>
    <t>4081</t>
  </si>
  <si>
    <t>Extech Building Materials, Inc.</t>
  </si>
  <si>
    <t>423320</t>
  </si>
  <si>
    <t>57-75 Imlay Street</t>
  </si>
  <si>
    <t>507</t>
  </si>
  <si>
    <t>Center for Family Support, Inc., The #3 (2008)</t>
  </si>
  <si>
    <t>145-17 120th Avenue</t>
  </si>
  <si>
    <t>12026</t>
  </si>
  <si>
    <t>81</t>
  </si>
  <si>
    <t>Federation Employment and Guidance Service, Inc.</t>
  </si>
  <si>
    <t>424 Swinton Avenue</t>
  </si>
  <si>
    <t>5579</t>
  </si>
  <si>
    <t>HASC Center, Inc. #5 (2008)</t>
  </si>
  <si>
    <t>804 Ditmas Avenue</t>
  </si>
  <si>
    <t>5402</t>
  </si>
  <si>
    <t>Program Development Services, Inc. #2 (2008)</t>
  </si>
  <si>
    <t>1586 West 7th Street</t>
  </si>
  <si>
    <t>6599</t>
  </si>
  <si>
    <t>United Cerebral Palsy of Queens, Inc.</t>
  </si>
  <si>
    <t>81-15 164th Street</t>
  </si>
  <si>
    <t>7024</t>
  </si>
  <si>
    <t>Aesthetonics Inc. d/b/a Remains Lighting</t>
  </si>
  <si>
    <t>21-29 Belvidere Street</t>
  </si>
  <si>
    <t>3135</t>
  </si>
  <si>
    <t>Approved Oil Co. of Brooklyn, Inc.</t>
  </si>
  <si>
    <t>454311</t>
  </si>
  <si>
    <t>202-224 64th Street a/k/a 6401-6411 2nd Avenue</t>
  </si>
  <si>
    <t>5816</t>
  </si>
  <si>
    <t>United Airconditioning Corp. II</t>
  </si>
  <si>
    <t>27-02 Skillman AVE a/k/a 46-02 28th Street</t>
  </si>
  <si>
    <t>271</t>
  </si>
  <si>
    <t>Gourmet Guru, Inc.</t>
  </si>
  <si>
    <t>1123 Worthen ST</t>
  </si>
  <si>
    <t>237</t>
  </si>
  <si>
    <t>M. Slavin &amp; Sons, Ltd.</t>
  </si>
  <si>
    <t>424460</t>
  </si>
  <si>
    <t>800 Food Center Drive</t>
  </si>
  <si>
    <t>2780</t>
  </si>
  <si>
    <t>Brook Plaza LLC</t>
  </si>
  <si>
    <t>560 Brook Ave</t>
  </si>
  <si>
    <t>2276</t>
  </si>
  <si>
    <t>Museum of Arts and Design</t>
  </si>
  <si>
    <t>990 8th Avenue</t>
  </si>
  <si>
    <t>1030</t>
  </si>
  <si>
    <t>Chase Manhattan</t>
  </si>
  <si>
    <t>NYCPUS Energy Assistance</t>
  </si>
  <si>
    <t>120 Myrtle Avenue</t>
  </si>
  <si>
    <t>2058</t>
  </si>
  <si>
    <t>O. &amp; I. Realty, Inc. / Peralta Metal Works, Inc.</t>
  </si>
  <si>
    <t>331111</t>
  </si>
  <si>
    <t>602 Atkins Ave</t>
  </si>
  <si>
    <t>4500</t>
  </si>
  <si>
    <t>Best Choice Trading Corporation</t>
  </si>
  <si>
    <t>150 Stewart Ave</t>
  </si>
  <si>
    <t>2964</t>
  </si>
  <si>
    <t>Manhattan Beer Distributors, LLC</t>
  </si>
  <si>
    <t>1080 Leggett Ave</t>
  </si>
  <si>
    <t>Centro Social La Esperanza, Inc. #2 (2008)</t>
  </si>
  <si>
    <t>566 W 171 ST ST</t>
  </si>
  <si>
    <t>2127</t>
  </si>
  <si>
    <t>A &amp; L Scientific Corp.</t>
  </si>
  <si>
    <t>339112</t>
  </si>
  <si>
    <t>88-05 76th Avenue</t>
  </si>
  <si>
    <t>3856</t>
  </si>
  <si>
    <t>156</t>
  </si>
  <si>
    <t>Albee Retail Development LLC</t>
  </si>
  <si>
    <t>Recovery Zone Facility Bond</t>
  </si>
  <si>
    <t>1 Dekalb Avenue</t>
  </si>
  <si>
    <t>149</t>
  </si>
  <si>
    <t>Dinas Distribution</t>
  </si>
  <si>
    <t>104-46 Dunkirk Street</t>
  </si>
  <si>
    <t>Best Mounting Corp.</t>
  </si>
  <si>
    <t>339113</t>
  </si>
  <si>
    <t>130-05 94th Ave</t>
  </si>
  <si>
    <t>9375</t>
  </si>
  <si>
    <t>285</t>
  </si>
  <si>
    <t>Western Beef Retail, Inc.</t>
  </si>
  <si>
    <t xml:space="preserve"> FRESH </t>
  </si>
  <si>
    <t>2044 Webster Avenue</t>
  </si>
  <si>
    <t>3029</t>
  </si>
  <si>
    <t>Hindustan Granites, Inc.</t>
  </si>
  <si>
    <t>264-280 Johnson Avenue</t>
  </si>
  <si>
    <t>3073</t>
  </si>
  <si>
    <t>Royal Recycling Services, Inc.</t>
  </si>
  <si>
    <t>562920</t>
  </si>
  <si>
    <t>187-10 Jamaica Avenue</t>
  </si>
  <si>
    <t>10352</t>
  </si>
  <si>
    <t>Boundary Fence &amp; Railing Systems, Inc</t>
  </si>
  <si>
    <t>87-35 131st Street</t>
  </si>
  <si>
    <t>9339</t>
  </si>
  <si>
    <t>Arverne by the Sea#1/Benjamin Beechwood Market LLC</t>
  </si>
  <si>
    <t>7020-7022 Rockaway Beach Blvd.</t>
  </si>
  <si>
    <t>16081</t>
  </si>
  <si>
    <t>J &amp; J Johnson General Contracting Co., Inc.</t>
  </si>
  <si>
    <t>337122</t>
  </si>
  <si>
    <t>42-26 13th Street</t>
  </si>
  <si>
    <t>90</t>
  </si>
  <si>
    <t>JetBlue Airways Corporation #2 (2010)</t>
  </si>
  <si>
    <t>27-01 Bridge Plaza North</t>
  </si>
  <si>
    <t>416</t>
  </si>
  <si>
    <t>Mediterranean Gyros Products, Inc.</t>
  </si>
  <si>
    <t>11-02 38th Avenue</t>
  </si>
  <si>
    <t>473</t>
  </si>
  <si>
    <t>Jetro Cash &amp; Carry Enterprises, LLC #3 (2010)</t>
  </si>
  <si>
    <t>100 Oak Point Avenue</t>
  </si>
  <si>
    <t>2604</t>
  </si>
  <si>
    <t>174</t>
  </si>
  <si>
    <t>Arthur Management Corporation</t>
  </si>
  <si>
    <t>551112</t>
  </si>
  <si>
    <t>4422 Third Avenue</t>
  </si>
  <si>
    <t>3064</t>
  </si>
  <si>
    <t>WytheHotel LLC</t>
  </si>
  <si>
    <t>80 Wythe Avenue</t>
  </si>
  <si>
    <t>2288</t>
  </si>
  <si>
    <t>Diamond Concrete, Inc.</t>
  </si>
  <si>
    <t>327320</t>
  </si>
  <si>
    <t>118 Greenfield Avenue</t>
  </si>
  <si>
    <t>2841</t>
  </si>
  <si>
    <t>DASNY Mechanical Inc.</t>
  </si>
  <si>
    <t>112-20 14th Avenue</t>
  </si>
  <si>
    <t>4047</t>
  </si>
  <si>
    <t>Ulano Corporation f/k/a The Utah Company of New York, Inc.</t>
  </si>
  <si>
    <t>280 Bergen Street</t>
  </si>
  <si>
    <t>388</t>
  </si>
  <si>
    <t>Arverne by the Sea#2/Benjamin Beechwood Retail LLC</t>
  </si>
  <si>
    <t>6712, 6720 &amp; 6820 Rockaway Beach Blvd.</t>
  </si>
  <si>
    <t>15917</t>
  </si>
  <si>
    <t>Hudson Moving and Storage Co., Inc.</t>
  </si>
  <si>
    <t>659-665 West 158th Street</t>
  </si>
  <si>
    <t>2135</t>
  </si>
  <si>
    <t>S. Bower, Inc.</t>
  </si>
  <si>
    <t>423410</t>
  </si>
  <si>
    <t>46-24 28th Street</t>
  </si>
  <si>
    <t>Feinstein CP Realty LLC</t>
  </si>
  <si>
    <t>531210</t>
  </si>
  <si>
    <t>126-85 Willets Point Boulevard</t>
  </si>
  <si>
    <t>4357</t>
  </si>
  <si>
    <t>Moisha's Kosher Discount Supermarket, Inc.</t>
  </si>
  <si>
    <t>305-325 Avenue M</t>
  </si>
  <si>
    <t>6539</t>
  </si>
  <si>
    <t>Salmar Properties, LLC</t>
  </si>
  <si>
    <t>850 Third Avenue</t>
  </si>
  <si>
    <t>671</t>
  </si>
  <si>
    <t>Pain D’Avignon III Ltd.</t>
  </si>
  <si>
    <t>35-20 9th Street</t>
  </si>
  <si>
    <t>Bogopa-Manhattan, Inc.</t>
  </si>
  <si>
    <t>21 Manhattan Ave.</t>
  </si>
  <si>
    <t>3104</t>
  </si>
  <si>
    <t>Oh Nuts Warehousing Inc. and Online Express Manufacturers and Distributors Inc.</t>
  </si>
  <si>
    <t>120-65 168th Street</t>
  </si>
  <si>
    <t>12385</t>
  </si>
  <si>
    <t>Bogopa, Inc.</t>
  </si>
  <si>
    <t>17-59 Ridgewood Place</t>
  </si>
  <si>
    <t>3354</t>
  </si>
  <si>
    <t>Bogopa-Junius, Inc.</t>
  </si>
  <si>
    <t>417 Junius Street</t>
  </si>
  <si>
    <t>3798</t>
  </si>
  <si>
    <t>Bogopa-Concourse, Inc.</t>
  </si>
  <si>
    <t>238 East 161 Street</t>
  </si>
  <si>
    <t>2443</t>
  </si>
  <si>
    <t>Bogopa-Junction, Inc.</t>
  </si>
  <si>
    <t>34-20 Junction Blvd.</t>
  </si>
  <si>
    <t>1455</t>
  </si>
  <si>
    <t>3462 Third Avenue Food Corp. d/b/a Associated Supermarket</t>
  </si>
  <si>
    <t>3462-3470 Third Ave</t>
  </si>
  <si>
    <t>2609</t>
  </si>
  <si>
    <t>Accurate Specialty Metal Fabricators, Inc.</t>
  </si>
  <si>
    <t>332323</t>
  </si>
  <si>
    <t>64-20 Admiral Avenue</t>
  </si>
  <si>
    <t>3608</t>
  </si>
  <si>
    <t>Kingdom Castle Food Corp.</t>
  </si>
  <si>
    <t>300 Sand Lane</t>
  </si>
  <si>
    <t>3405</t>
  </si>
  <si>
    <t>Institute For Family Health</t>
  </si>
  <si>
    <t>1824 Madison Avenue</t>
  </si>
  <si>
    <t>1745</t>
  </si>
  <si>
    <t>Soho Studio Corp.</t>
  </si>
  <si>
    <t>800 Snediker Avenue</t>
  </si>
  <si>
    <t>Taystee Create LLC</t>
  </si>
  <si>
    <t>423 West 127th Street</t>
  </si>
  <si>
    <t>1966</t>
  </si>
  <si>
    <t>New York Foundling Charitable Corporation</t>
  </si>
  <si>
    <t>Build NYC</t>
  </si>
  <si>
    <t>170 Brown Place</t>
  </si>
  <si>
    <t>2263</t>
  </si>
  <si>
    <t>YMCA of Greater New York (BNYC)</t>
  </si>
  <si>
    <t>5 West 63rd Street</t>
  </si>
  <si>
    <t>1116</t>
  </si>
  <si>
    <t>N</t>
  </si>
  <si>
    <t>58 projects</t>
  </si>
  <si>
    <t>Projects less than $150,000 Tax Savings - BIR Energy Incentive</t>
  </si>
  <si>
    <t>5 projects</t>
  </si>
  <si>
    <t>Projects less than $150,000 Tax Savings - NYCPUS Energy Incentive</t>
  </si>
  <si>
    <t>4 projects</t>
  </si>
  <si>
    <t xml:space="preserve">Projects less than $150,000 Benefits - EDC Loan </t>
  </si>
  <si>
    <t>LL62ID</t>
  </si>
  <si>
    <t>Start Date</t>
  </si>
  <si>
    <t>End Date</t>
  </si>
  <si>
    <t>Location</t>
  </si>
  <si>
    <t>Project Amount</t>
  </si>
  <si>
    <t>Council District</t>
  </si>
  <si>
    <t>Sq. Ft - Land</t>
  </si>
  <si>
    <t>Sq. Ft - Building</t>
  </si>
  <si>
    <t>NAICS Code</t>
  </si>
  <si>
    <t>Program Name</t>
  </si>
  <si>
    <t>Type of Assistance</t>
  </si>
  <si>
    <t>Part Time Perm Jobs</t>
  </si>
  <si>
    <t>Part Time Temp Jobs</t>
  </si>
  <si>
    <t>Full Time Perm Jobs</t>
  </si>
  <si>
    <t>Full Time Temp Jobs</t>
  </si>
  <si>
    <t>Contract Employees</t>
  </si>
  <si>
    <t>Total Jobs Current</t>
  </si>
  <si>
    <t>Current Jobs FTE</t>
  </si>
  <si>
    <t>Construction Jobs</t>
  </si>
  <si>
    <t>Jobs Target for Current Yr</t>
  </si>
  <si>
    <t>Total Jobs at Application FTE</t>
  </si>
  <si>
    <t>Job Creation Estimate</t>
  </si>
  <si>
    <t>Exempt %</t>
  </si>
  <si>
    <t>Non Exempt 25000 and Less, %</t>
  </si>
  <si>
    <t>Non Exempt Between 25001 and 40000, %</t>
  </si>
  <si>
    <t>Non Exempt between 40001 and 50000, %</t>
  </si>
  <si>
    <t>Non Exempt Greater than 50000, %</t>
  </si>
  <si>
    <t>% Living in NYC</t>
  </si>
  <si>
    <t>Health Benefit Full Time</t>
  </si>
  <si>
    <t>Health Benefit Part Time</t>
  </si>
  <si>
    <t>Company Direct Land FY12</t>
  </si>
  <si>
    <t>Company Direct Land Through FY12</t>
  </si>
  <si>
    <t>Company Direct Land FY13 and After</t>
  </si>
  <si>
    <t>Company Direct Land Total</t>
  </si>
  <si>
    <t>Company Direct Building FY12</t>
  </si>
  <si>
    <t>Company Direct Building Through FY12</t>
  </si>
  <si>
    <t>Company Direct Building FY13 and After</t>
  </si>
  <si>
    <t>Company Direct Building Total</t>
  </si>
  <si>
    <t>Mortgage Recording Tax FY12</t>
  </si>
  <si>
    <t>Mortgage Recording Tax Through FY12</t>
  </si>
  <si>
    <t>Mortgage Recording Tax FY13 and After</t>
  </si>
  <si>
    <t>Mortgage Recording Tax Total</t>
  </si>
  <si>
    <t>Pilot Savings FY12</t>
  </si>
  <si>
    <t>Pilot Savings  Through FY12</t>
  </si>
  <si>
    <t>Pilot Savings FY13 and After</t>
  </si>
  <si>
    <t>Pilot Savings Total</t>
  </si>
  <si>
    <t>Mortgage Recording Tax Exemption FY12</t>
  </si>
  <si>
    <t>Mortgage Recording Tax Exemption Through FY12</t>
  </si>
  <si>
    <t>Mortgage Recording Tax Exemption FY13 and After</t>
  </si>
  <si>
    <t>Mortage Recording Tax Exemption Total</t>
  </si>
  <si>
    <t>Indirect and Induced Land FY12</t>
  </si>
  <si>
    <t>Indirect and Induced Land Through FY12</t>
  </si>
  <si>
    <t>Indirect and Induced Land FY13 and After</t>
  </si>
  <si>
    <t>Indirect and Induced Land Total</t>
  </si>
  <si>
    <t>Indirect and Induced Building FY12</t>
  </si>
  <si>
    <t>Indirect and Induced Building Through FY12</t>
  </si>
  <si>
    <t>Indirect and Induced Building FY13 and After</t>
  </si>
  <si>
    <t>Indirect and Induced Building Total</t>
  </si>
  <si>
    <t>TOTAL Real Property Related Taxes FY12</t>
  </si>
  <si>
    <t>TOTAL Real Property Related Taxes Through FY12</t>
  </si>
  <si>
    <t>TOTAL Real Property Related Taxes FY13 and After</t>
  </si>
  <si>
    <t>TOTAL Real Property Related Taxes Total</t>
  </si>
  <si>
    <t>Company Direct FY12</t>
  </si>
  <si>
    <t>Company Direct Through FY12</t>
  </si>
  <si>
    <t>Company Direct FY13 and After</t>
  </si>
  <si>
    <t>Company Direct Total</t>
  </si>
  <si>
    <t>Sales Tax Exemption FY12</t>
  </si>
  <si>
    <t>Sales Tax Exemption Through FY12</t>
  </si>
  <si>
    <t>Sales Tax Exemption FY13 and After</t>
  </si>
  <si>
    <t>Sales Tax Exemption Total</t>
  </si>
  <si>
    <t>Energy Tax Savings FY12</t>
  </si>
  <si>
    <t>Energy Tax Savings Through FY12</t>
  </si>
  <si>
    <t>Energy Tax Savings FY13 and After</t>
  </si>
  <si>
    <t>Energy Tax Savings Total</t>
  </si>
  <si>
    <t>Tax Exempt Bond Savings FY12</t>
  </si>
  <si>
    <t>Tax Exempt Bond Savings Through FY12</t>
  </si>
  <si>
    <t>Tax Exempt Bond Savings FY13 and After</t>
  </si>
  <si>
    <t>Tax Exempt Bond Savings Total</t>
  </si>
  <si>
    <t>Indirect and Induced FY12</t>
  </si>
  <si>
    <t>Indirect and Induced Through FY12</t>
  </si>
  <si>
    <t>Indirect and Induced FY13 and After</t>
  </si>
  <si>
    <t>Indirect and Induced Total</t>
  </si>
  <si>
    <t>TOTAL Income Consumption Use Taxes FY12</t>
  </si>
  <si>
    <t>TOTAL Income Consumption Use Taxes Through FY12</t>
  </si>
  <si>
    <t>TOTAL Income Consumption Use Taxes FY13 and After</t>
  </si>
  <si>
    <t>TOTAL Income Consumption Use Taxes Total</t>
  </si>
  <si>
    <t>Assistance Provided FY12</t>
  </si>
  <si>
    <t>Assistance Provided Through FY12</t>
  </si>
  <si>
    <t>Assistance Provided FY13 and After</t>
  </si>
  <si>
    <t>Recapture Cancellation Reduction Amount FY12</t>
  </si>
  <si>
    <t>Assistance Provided Total</t>
  </si>
  <si>
    <t>Recapture Cancellation Reduction Amount Through FY12</t>
  </si>
  <si>
    <t>Recapture Cancellation Reduction Amount FY13 and After</t>
  </si>
  <si>
    <t>Recapture Cancellation Reduction Amount Total</t>
  </si>
  <si>
    <t>Penalty Paid FY12</t>
  </si>
  <si>
    <t>Penalty Paid Through FY12</t>
  </si>
  <si>
    <t>Penalty Paid FY13 and After</t>
  </si>
  <si>
    <t>Penalty Paid Total</t>
  </si>
  <si>
    <t>TOTAL Assistance Net of Recapture Penalties FY12</t>
  </si>
  <si>
    <t>TOTAL Assistance Net of Recapture Penalties Through FY12</t>
  </si>
  <si>
    <t>TOTAL Assistance Net of Recapture Penalties FY13 and After</t>
  </si>
  <si>
    <t>TOTAL Assistance Net of Recapture Penalties Total</t>
  </si>
  <si>
    <t>Company Direct Tax Revenue Before Assistance FY12</t>
  </si>
  <si>
    <t>Company Direct Tax Revenue Before Assistance Through FY12</t>
  </si>
  <si>
    <t>Company Direct Tax Revenue Before Assistance FY13 and After</t>
  </si>
  <si>
    <t>Company Direct Tax Revenue Before Assistance Total</t>
  </si>
  <si>
    <t>Indirect and Induced Tax Revenues FY12</t>
  </si>
  <si>
    <t>Indirect and Induced Tax Revenues Through FY12</t>
  </si>
  <si>
    <t>Indirect and Induced Tax Revenues FY13 and After</t>
  </si>
  <si>
    <t>Indirect and Induced Tax Revenues Total</t>
  </si>
  <si>
    <t>TOTAL Tax Revenues Before Assistance FY12</t>
  </si>
  <si>
    <t>TOTAL Tax Revenues Before Assistance Through FY12</t>
  </si>
  <si>
    <t>TOTAL Tax Revenues Before Assistance FY13 and After</t>
  </si>
  <si>
    <t>TOTAL Tax Revenues Before Assistance Total</t>
  </si>
  <si>
    <t>TOTAL Tax Revenues Net of Assistance Recapture and Penalty FY12</t>
  </si>
  <si>
    <t>TOTAL Tax Revenues Net of Assistance Recapture and Penalty Through FY12</t>
  </si>
  <si>
    <t>TOTAL Tax Revenues Net of Assistance Recapture and Penalty FY13 and After</t>
  </si>
  <si>
    <t>TOTAL Tax Revenues Net of Assistance Recapture and Penalty Total</t>
  </si>
  <si>
    <t>Bond Issuance FY12</t>
  </si>
  <si>
    <t>Value of Energy Benefit FY12</t>
  </si>
  <si>
    <t>REAP FY12</t>
  </si>
  <si>
    <t>CEP FY12</t>
  </si>
  <si>
    <t>All dollar values are in thousands</t>
  </si>
  <si>
    <t>LL62 - FY 2012</t>
  </si>
  <si>
    <t>91044</t>
  </si>
  <si>
    <t>Company applied for ICIP / ICAP.</t>
  </si>
  <si>
    <t>Number of Jobs (FTE) in connection with the project at application is 30 and may represent Citywide employment.</t>
  </si>
  <si>
    <t>91142</t>
  </si>
  <si>
    <t>Number of Jobs (FTE) in connection with the project at application is 26 and may represent Citywide employment.</t>
  </si>
  <si>
    <t>91136</t>
  </si>
  <si>
    <t>Project is located on land owned or leased by Port Authority and is not subject to company direct property tax.</t>
  </si>
  <si>
    <t>Number of Jobs (FTE) in connection with the project at application is 170 and may represent Citywide employment.</t>
  </si>
  <si>
    <t>91140</t>
  </si>
  <si>
    <t>Project has multiple locations in borough(s) Bronx and council district(s) 17. Project "Location" refers to main location.</t>
  </si>
  <si>
    <t>Business Incentive Rate benefits expired in FY 2012.</t>
  </si>
  <si>
    <t>Number of Jobs (FTE) in connection with the project at application is 40 and may represent Citywide employment.</t>
  </si>
  <si>
    <t>91146</t>
  </si>
  <si>
    <t>Includes relevant tenant information.</t>
  </si>
  <si>
    <t>Number of Jobs (FTE) in connection with the project at application is 64 and may represent Citywide employment.</t>
  </si>
  <si>
    <t>92676</t>
  </si>
  <si>
    <t>Project has multiple locations in borough(s) Manhattan and council district(s) 1, 3, 4. Project "Location" refers to main location.</t>
  </si>
  <si>
    <t>Project terminated in FY12, before original maturity date, because it may not have satisfied all requirements of the project agreement.</t>
  </si>
  <si>
    <t>Jobs FTE is an annual average of employment.</t>
  </si>
  <si>
    <t>Project's agreement terminated during FY 2012.</t>
  </si>
  <si>
    <t>93698</t>
  </si>
  <si>
    <t>Project has multiple locations in borough(s) Manhattan and council district(s) 1. Project "Location" refers to main location.</t>
  </si>
  <si>
    <t>91009</t>
  </si>
  <si>
    <t>Project has multiple locations in borough(s) Brooklyn and council district(s) 34. Project "Location" refers to main location.</t>
  </si>
  <si>
    <t>Number of Jobs (FTE) in connection with the project at application is 84 and may represent Citywide employment.</t>
  </si>
  <si>
    <t>93699</t>
  </si>
  <si>
    <t>Project has multiple locations in borough(s) Manhattan and council district(s) 3, 4. Project "Location" refers to main location.</t>
  </si>
  <si>
    <t>92837</t>
  </si>
  <si>
    <t>Non-profit: Company does not pay direct property, sales or business income taxes.</t>
  </si>
  <si>
    <t>90666</t>
  </si>
  <si>
    <t>Project has multiple locations in borough(s) Brooklyn and council district(s) 33. Project "Location" refers to main location.</t>
  </si>
  <si>
    <t>91108</t>
  </si>
  <si>
    <t>Number of Jobs (FTE) in connection with the project at application is 100 and may represent Citywide employment.</t>
  </si>
  <si>
    <t>93700</t>
  </si>
  <si>
    <t>Project has multiple locations in borough(s) Bronx, Manhattan, Queens and council district(s) 1, 2, 3, 4, 6, 13, 26. Project "Location" refers to main location.</t>
  </si>
  <si>
    <t>Company participates in additional  NYCPUS Energy Incentive project(s). Employment and tax data above include data from the additional project(s). The NYCPUS Energy Incentive program expired during FY2012.</t>
  </si>
  <si>
    <t>The total project amount is updated to include a post-closing Amendment.</t>
  </si>
  <si>
    <t>Job Target was amended in 1998 from 4600 to 3827.</t>
  </si>
  <si>
    <t>92224</t>
  </si>
  <si>
    <t>93701</t>
  </si>
  <si>
    <t>Project has multiple locations in borough(s) Brooklyn and council district(s) 33, 35. Project "Location" refers to main location.</t>
  </si>
  <si>
    <t>Infractions are not applicable as job trigger(s) to incur penalties ended on 12/31/02.</t>
  </si>
  <si>
    <t>93702</t>
  </si>
  <si>
    <t>Number of Jobs (FTE) in connection with the project at application is 9 and may represent Citywide employment.</t>
  </si>
  <si>
    <t>92255</t>
  </si>
  <si>
    <t>Project has multiple locations in borough(s) Queens and council district(s) 26. Project "Location" refers to main location.</t>
  </si>
  <si>
    <t>Number of Jobs (FTE) in connection with the project at application is 58 and may represent Citywide employment.</t>
  </si>
  <si>
    <t>93703</t>
  </si>
  <si>
    <t>Project has multiple locations in borough(s) Bronx, Manhattan and council district(s) 1, 13. Project "Location" refers to main location.</t>
  </si>
  <si>
    <t>Company participates in additional  Not-For-Profit Bond project(s). Employment and tax data above include data from the additional project(s).</t>
  </si>
  <si>
    <t>93704</t>
  </si>
  <si>
    <t>Project has multiple locations in borough(s) Manhattan and council district(s) 2, 4. Project "Location" refers to main location.</t>
  </si>
  <si>
    <t>Job Target was amended in 2008 from 3775 to 6347.</t>
  </si>
  <si>
    <t>91039</t>
  </si>
  <si>
    <t>Project has multiple locations in borough(s) Brooklyn and council district(s) 38. Project "Location" refers to main location.</t>
  </si>
  <si>
    <t>92000</t>
  </si>
  <si>
    <t>93705</t>
  </si>
  <si>
    <t>Project has multiple locations in borough(s) Brooklyn, Manhattan and council district(s) 1, 33, 38. Project "Location" refers to main location.</t>
  </si>
  <si>
    <t>Infractions are not applicable as job trigger to incur penalties is 2217.</t>
  </si>
  <si>
    <t>91019</t>
  </si>
  <si>
    <t>92244</t>
  </si>
  <si>
    <t>91157</t>
  </si>
  <si>
    <t>FY 12 Employment Data is not reported.</t>
  </si>
  <si>
    <t>Estimate is "31" based on last reported data [FY11].</t>
  </si>
  <si>
    <t>Project has multiple locations in borough(s) Queens and council district(s) 25. Project "Location" refers to main location.</t>
  </si>
  <si>
    <t>93706</t>
  </si>
  <si>
    <t>Estimate is "898" based on last reported data [FY11].</t>
  </si>
  <si>
    <t>Company participates in additional  EDC Loan project(s). Employment and tax data above include data from the additional project(s).</t>
  </si>
  <si>
    <t xml:space="preserve">Project's agreement terminated during FY 2012. </t>
  </si>
  <si>
    <t>91024</t>
  </si>
  <si>
    <t>Number of Jobs (FTE) in connection with the project at application is 74 and may represent Citywide employment.</t>
  </si>
  <si>
    <t>92232</t>
  </si>
  <si>
    <t>Number of Jobs (FTE) in connection with the project at application is 325 and may represent Citywide employment.</t>
  </si>
  <si>
    <t>93708</t>
  </si>
  <si>
    <t>92239</t>
  </si>
  <si>
    <t>Number of Jobs (FTE) in connection with the project at application is 95 and may represent Citywide employment.</t>
  </si>
  <si>
    <t>92415</t>
  </si>
  <si>
    <t>Project has multiple locations in borough(s) Manhattan and council district(s) 3. Project "Location" refers to main location.</t>
  </si>
  <si>
    <t>Project Benefit(s) terminated.</t>
  </si>
  <si>
    <t>91042</t>
  </si>
  <si>
    <t>Number of Jobs (FTE) in connection with the project at application is 182 and may represent Citywide employment.</t>
  </si>
  <si>
    <t>91176</t>
  </si>
  <si>
    <t>Project has multiple locations in borough(s) Brooklyn and council district(s) 39. Project "Location" refers to main location.</t>
  </si>
  <si>
    <t>Number of Jobs (FTE) in connection with the project at application is 53 and may represent Citywide employment.</t>
  </si>
  <si>
    <t>93710</t>
  </si>
  <si>
    <t>Project has multiple locations in borough(s) Queens and council district(s) 19. Project "Location" refers to main location.</t>
  </si>
  <si>
    <t>Number of Jobs (FTE) in connection with the project at application is 275 and may represent Citywide employment.</t>
  </si>
  <si>
    <t>93711</t>
  </si>
  <si>
    <t>Number of Jobs (FTE) in connection with the project at application is 44 and may represent Citywide employment.</t>
  </si>
  <si>
    <t>91084</t>
  </si>
  <si>
    <t>91092</t>
  </si>
  <si>
    <t>91095</t>
  </si>
  <si>
    <t>Project has multiple locations in borough(s) Queens and council district(s) 32. Project "Location" refers to main location.</t>
  </si>
  <si>
    <t>92838</t>
  </si>
  <si>
    <t>92788</t>
  </si>
  <si>
    <t>Number of Jobs (FTE) in connection with the project at application is 250 and may represent Citywide employment.</t>
  </si>
  <si>
    <t>93712</t>
  </si>
  <si>
    <t>Project has multiple locations in borough(s) Brooklyn, Manhattan and council district(s) 1, 3, 33. Project "Location" refers to main location.</t>
  </si>
  <si>
    <t>92519</t>
  </si>
  <si>
    <t>The NYCPUS Energy Incentive benefits expired during FY2012.</t>
  </si>
  <si>
    <t>91070</t>
  </si>
  <si>
    <t>Estimate is "0" based on last reported data [FY11].</t>
  </si>
  <si>
    <t>92437</t>
  </si>
  <si>
    <t>Project has multiple locations in borough(s) Bronx, Manhattan and council district(s) 3, 4, 17. Project "Location" refers to main location.</t>
  </si>
  <si>
    <t>92509</t>
  </si>
  <si>
    <t xml:space="preserve">As a result of employment declines NYCIDA will enforce reductions to the company's remaining benefits in FY 2013. </t>
  </si>
  <si>
    <t>92839</t>
  </si>
  <si>
    <t>Estimate is "141" based on last reported data [FY11].</t>
  </si>
  <si>
    <t>Number of Jobs (FTE) in connection with the project at application is 400 and may represent Citywide employment.</t>
  </si>
  <si>
    <t>92277</t>
  </si>
  <si>
    <t>91047</t>
  </si>
  <si>
    <t>Number of Jobs (FTE) in connection with the project at application is 200 and may represent Citywide employment.</t>
  </si>
  <si>
    <t>92575</t>
  </si>
  <si>
    <t>Project has multiple locations in borough(s) Manhattan and council district(s) 1, 3. Project "Location" refers to main location.</t>
  </si>
  <si>
    <t>As a result of a merger with Thomson Corporation, Reuters America LLC entered into a post-closing Amendment in FY11 and amended their Job Target from 1800 to 3744.</t>
  </si>
  <si>
    <t>Infractions are not applicable as job trigger to incur penalties is 3632.</t>
  </si>
  <si>
    <t>93713</t>
  </si>
  <si>
    <t>Number of Jobs (FTE) in connection with the project at application is 143 and may represent Citywide employment.</t>
  </si>
  <si>
    <t>93714</t>
  </si>
  <si>
    <t>Number of Jobs (FTE) in connection with the project at application is 60 and may represent Citywide employment.</t>
  </si>
  <si>
    <t>93715</t>
  </si>
  <si>
    <t>92279</t>
  </si>
  <si>
    <t>Number of Jobs (FTE) in connection with the project at application is 32 and may represent Citywide employment.</t>
  </si>
  <si>
    <t>93716</t>
  </si>
  <si>
    <t>Project has multiple locations in borough(s) Manhattan and council district(s) 4, 6. Project "Location" refers to main location.</t>
  </si>
  <si>
    <t>Number of Jobs (FTE) in connection with the project at application is 94 and may represent Citywide employment.</t>
  </si>
  <si>
    <t>91035</t>
  </si>
  <si>
    <t>Number of Jobs (FTE) in connection with the project at application is 153 and may represent Citywide employment.</t>
  </si>
  <si>
    <t>93717</t>
  </si>
  <si>
    <t>Project has multiple locations in borough(s) Manhattan and council district(s) 4. Project "Location" refers to main location.</t>
  </si>
  <si>
    <t>91147</t>
  </si>
  <si>
    <t>Number of Jobs (FTE) in connection with the project at application is 10 and may represent Citywide employment.</t>
  </si>
  <si>
    <t>93718</t>
  </si>
  <si>
    <t>91126</t>
  </si>
  <si>
    <t>Number of Jobs (FTE) in connection with the project at application is 14 and may represent Citywide employment.</t>
  </si>
  <si>
    <t>93719</t>
  </si>
  <si>
    <t>91135</t>
  </si>
  <si>
    <t>Project has multiple locations in borough(s) Queens and council district(s) 22. Project "Location" refers to main location.</t>
  </si>
  <si>
    <t>91038</t>
  </si>
  <si>
    <t>Project has multiple locations in borough(s) Brooklyn, Manhattan, Staten Island and council district(s) 3, 36, 51. Project "Location" refers to main location.</t>
  </si>
  <si>
    <t>92417</t>
  </si>
  <si>
    <t>Number of Jobs (FTE) in connection with the project at application is 180 and may represent Citywide employment.</t>
  </si>
  <si>
    <t>92295</t>
  </si>
  <si>
    <t>Number of Jobs (FTE) in connection with the project at application is 65 and may represent Citywide employment.</t>
  </si>
  <si>
    <t>92272</t>
  </si>
  <si>
    <t>FY 12 Employment is reported 0.</t>
  </si>
  <si>
    <t>Company is Non Profit but has For Profit Tenants who are getting PILOT benefits.</t>
  </si>
  <si>
    <t>92309</t>
  </si>
  <si>
    <t>92664</t>
  </si>
  <si>
    <t>Job Target is not applicable.</t>
  </si>
  <si>
    <t>92283</t>
  </si>
  <si>
    <t>Number of Jobs (FTE) in connection with the project at application is 80 and may represent Citywide employment.</t>
  </si>
  <si>
    <t>92840</t>
  </si>
  <si>
    <t>92427</t>
  </si>
  <si>
    <t>92282</t>
  </si>
  <si>
    <t>92392</t>
  </si>
  <si>
    <t>92353</t>
  </si>
  <si>
    <t>Project has multiple locations in borough(s) Brooklyn and council district(s) 40, 44. Project "Location" refers to main location.</t>
  </si>
  <si>
    <t>92231</t>
  </si>
  <si>
    <t>92382</t>
  </si>
  <si>
    <t>Company participates in additional  NYCPUS Energy Incentive project(s). Employment and tax data above include data from the additional project(s).  The NYCPUS Energy Incentive program expired during FY2012.</t>
  </si>
  <si>
    <t>Number of Jobs (FTE) in connection with the project at application is 130 and may represent Citywide employment.</t>
  </si>
  <si>
    <t>92403</t>
  </si>
  <si>
    <t>Project has multiple locations in borough(s) Queens and council district(s) 28. Project "Location" refers to main location.</t>
  </si>
  <si>
    <t>Number of Jobs (FTE) in connection with the project at application is 20 and may represent Citywide employment.</t>
  </si>
  <si>
    <t>92359</t>
  </si>
  <si>
    <t>Company participates in additional  Industrial Incentive project(s). Employment and tax data above include data from the additional project(s).</t>
  </si>
  <si>
    <t>92298</t>
  </si>
  <si>
    <t>Estimate is "720" based on last reported data [FY10].</t>
  </si>
  <si>
    <t>92249</t>
  </si>
  <si>
    <t>92245</t>
  </si>
  <si>
    <t>Number of Jobs (FTE) in connection with the project at application is 28 and may represent Citywide employment.</t>
  </si>
  <si>
    <t>92229</t>
  </si>
  <si>
    <t>Number of Jobs (FTE) in connection with the project at application is 45 and may represent Citywide employment.</t>
  </si>
  <si>
    <t>92315</t>
  </si>
  <si>
    <t>Number of Jobs (FTE) in connection with the project at application is 146 and may represent Citywide employment.</t>
  </si>
  <si>
    <t>92363</t>
  </si>
  <si>
    <t>Project has multiple locations in borough(s) Brooklyn, Manhattan and council district(s) 1, 3, 4, 5, 33. Project "Location" refers to main location.</t>
  </si>
  <si>
    <t>92841</t>
  </si>
  <si>
    <t>92405</t>
  </si>
  <si>
    <t>92247</t>
  </si>
  <si>
    <t>Number of Jobs (FTE) in connection with the project at application is 150 and may represent Citywide employment.</t>
  </si>
  <si>
    <t>92268</t>
  </si>
  <si>
    <t>Number of Jobs (FTE) in connection with the project at application is 11 and may represent Citywide employment.</t>
  </si>
  <si>
    <t>92318</t>
  </si>
  <si>
    <t>92287</t>
  </si>
  <si>
    <t>Company participates in additional  CRC Revenue Bond project(s). Employment and tax data above include data from the additional project(s).</t>
  </si>
  <si>
    <t>92540</t>
  </si>
  <si>
    <t>92787</t>
  </si>
  <si>
    <t>Estimate is "494" based on last reported data [FY11].</t>
  </si>
  <si>
    <t>NYCIDA terminated its agreement with the company and the company repaid benefits in FY 2012.</t>
  </si>
  <si>
    <t>92312</t>
  </si>
  <si>
    <t>Number of Jobs (FTE) in connection with the project at application is 25 and may represent Citywide employment.</t>
  </si>
  <si>
    <t>92313</t>
  </si>
  <si>
    <t>Number of Jobs (FTE) in connection with the project at application is 38 and may represent Citywide employment.</t>
  </si>
  <si>
    <t>92832</t>
  </si>
  <si>
    <t>Project has multiple locations in borough(s) Brooklyn and council district(s) 38, 39. Project "Location" refers to main location.</t>
  </si>
  <si>
    <t>92508</t>
  </si>
  <si>
    <t>Project has multiple locations in borough(s) Manhattan and council district(s) 1, 2, 3. Project "Location" refers to main location.</t>
  </si>
  <si>
    <t>92469</t>
  </si>
  <si>
    <t>Project has multiple locations in borough(s) Brooklyn and council district(s) 37. Project "Location" refers to main location.</t>
  </si>
  <si>
    <t>Number of Jobs (FTE) in connection with the project at application is 17 and may represent Citywide employment.</t>
  </si>
  <si>
    <t>92689</t>
  </si>
  <si>
    <t>Number of Jobs (FTE) in connection with the project at application is 36 and may represent Citywide employment.</t>
  </si>
  <si>
    <t>92398</t>
  </si>
  <si>
    <t>Project has multiple locations in borough(s) Brooklyn and council district(s) 42. Project "Location" refers to main location.</t>
  </si>
  <si>
    <t>Number of Jobs (FTE) in connection with the project at application is 50 and may represent Citywide employment.</t>
  </si>
  <si>
    <t>92831</t>
  </si>
  <si>
    <t>Project has multiple locations in borough(s) Manhattan, Queens and council district(s) 1, 26. Project "Location" refers to main location.</t>
  </si>
  <si>
    <t>92704</t>
  </si>
  <si>
    <t>Number of Jobs (FTE) in connection with the project at application is 20 and may represent Citywide employment</t>
  </si>
  <si>
    <t>92412</t>
  </si>
  <si>
    <t>92275</t>
  </si>
  <si>
    <t>92471</t>
  </si>
  <si>
    <t>Number of Jobs (FTE) in connection with the project at application is 35 and may represent Citywide employment.</t>
  </si>
  <si>
    <t>92292</t>
  </si>
  <si>
    <t>Number of Jobs (FTE) in connection with the project at application is 23 and may represent Citywide employment.</t>
  </si>
  <si>
    <t>92235</t>
  </si>
  <si>
    <t>92500</t>
  </si>
  <si>
    <t>Project has multiple locations in borough(s) Brooklyn and council district(s) 43. Project "Location" refers to main location.</t>
  </si>
  <si>
    <t>92366</t>
  </si>
  <si>
    <t>92369</t>
  </si>
  <si>
    <t>92372</t>
  </si>
  <si>
    <t>92413</t>
  </si>
  <si>
    <t>Project has multiple locations in borough(s) Brooklyn and council district(s) 46. Project "Location" refers to main location.</t>
  </si>
  <si>
    <t>Number of Jobs (FTE) in connection with the project at application is 10.5 and may represent Citywide employment.</t>
  </si>
  <si>
    <t>92411</t>
  </si>
  <si>
    <t>92459</t>
  </si>
  <si>
    <t>92449</t>
  </si>
  <si>
    <t>92472</t>
  </si>
  <si>
    <t>92451</t>
  </si>
  <si>
    <t>Number of Jobs (FTE) in connection with the project at application is 18 and may represent Citywide employment.</t>
  </si>
  <si>
    <t>92843</t>
  </si>
  <si>
    <t>Estimate is "8" based on last reported data [FY11].</t>
  </si>
  <si>
    <t>92844</t>
  </si>
  <si>
    <t>Company participates in additional  Manufacturing Facilities Bond project(s). Employment and tax data above include data from the additional project(s).</t>
  </si>
  <si>
    <t>Number of Jobs (FTE) in connection with the project at application is 72 and may represent Citywide employment.</t>
  </si>
  <si>
    <t>92845</t>
  </si>
  <si>
    <t>92410</t>
  </si>
  <si>
    <t>92429</t>
  </si>
  <si>
    <t>92618</t>
  </si>
  <si>
    <t>92455</t>
  </si>
  <si>
    <t>92452</t>
  </si>
  <si>
    <t>Number of Jobs (FTE) in connection with the project at application is 6 and may represent Citywide employment.</t>
  </si>
  <si>
    <t>92833</t>
  </si>
  <si>
    <t>Estimate is "9" based on last reported data [FY11].</t>
  </si>
  <si>
    <t>Project has multiple locations in borough(s) Queens and council district(s) 29. Project "Location" refers to main location.</t>
  </si>
  <si>
    <t>92846</t>
  </si>
  <si>
    <t>Job Target was amended in 2004 from 4049 to 3503.</t>
  </si>
  <si>
    <t>92377</t>
  </si>
  <si>
    <t>Number of Jobs (FTE) in connection with the project at application is 68 and may represent Citywide employment.</t>
  </si>
  <si>
    <t>92407</t>
  </si>
  <si>
    <t>As of 6/30/12 the company relocated some employees temporarily while the facility was undergoing renovations. The number included above is inclusive of those employees, as they eventually returned to the project site.</t>
  </si>
  <si>
    <t>92419</t>
  </si>
  <si>
    <t>Number of Jobs (FTE) in connection with the project at application is 55 and may represent Citywide employment.</t>
  </si>
  <si>
    <t>92432</t>
  </si>
  <si>
    <t>92468</t>
  </si>
  <si>
    <t>Project has multiple locations in borough(s) Manhattan and council district(s) 2, 3. Project "Location" refers to main location.</t>
  </si>
  <si>
    <t>92355</t>
  </si>
  <si>
    <t>92364</t>
  </si>
  <si>
    <t>Number of Jobs (FTE) in connection with the project at application is 15 and may represent Citywide employment.</t>
  </si>
  <si>
    <t>92536</t>
  </si>
  <si>
    <t>92649</t>
  </si>
  <si>
    <t>92553</t>
  </si>
  <si>
    <t>92448</t>
  </si>
  <si>
    <t>92390</t>
  </si>
  <si>
    <t>Infractions are not applicable as job trigger to incur penalties is 704.</t>
  </si>
  <si>
    <t>92693</t>
  </si>
  <si>
    <t>Project has multiple locations in borough(s) Queens and council district(s) 31. Project "Location" refers to main location.</t>
  </si>
  <si>
    <t>Company participates in additional  Exempt Facilities Bond project(s). Employment and tax data above include data from the additional project(s).</t>
  </si>
  <si>
    <t>The project company and/or project holding company has filed for bankruptcy.</t>
  </si>
  <si>
    <t>92646</t>
  </si>
  <si>
    <t>92436</t>
  </si>
  <si>
    <t>92648</t>
  </si>
  <si>
    <t>Number of Jobs (FTE) in connection with the project at application is 22 and may represent Citywide employment.</t>
  </si>
  <si>
    <t>92421</t>
  </si>
  <si>
    <t>92530</t>
  </si>
  <si>
    <t>92463</t>
  </si>
  <si>
    <t>92408</t>
  </si>
  <si>
    <t>Estimate is "80" based on last reported data [FY11].</t>
  </si>
  <si>
    <t xml:space="preserve">PILOT benefits expired in FY 2012. </t>
  </si>
  <si>
    <t>92373</t>
  </si>
  <si>
    <t>Number of Jobs (FTE) in connection with the project at application is 70 and may represent Citywide employment.</t>
  </si>
  <si>
    <t>92526</t>
  </si>
  <si>
    <t>92535</t>
  </si>
  <si>
    <t>Estimate is "10" based on last reported data [FY11].</t>
  </si>
  <si>
    <t>92406</t>
  </si>
  <si>
    <t>92506</t>
  </si>
  <si>
    <t>Project has multiple locations in borough(s) Manhattan and council district(s) 8. Project "Location" refers to main location.</t>
  </si>
  <si>
    <t>92566</t>
  </si>
  <si>
    <t>92554</t>
  </si>
  <si>
    <t>92504</t>
  </si>
  <si>
    <t>92654</t>
  </si>
  <si>
    <t>92732</t>
  </si>
  <si>
    <t>Estimate is "35" based on last reported data [FY09].</t>
  </si>
  <si>
    <t>Number of Jobs (FTE) in connection with the project at application is 98 and may represent Citywide employment.</t>
  </si>
  <si>
    <t>92560</t>
  </si>
  <si>
    <t>Project has multiple locations in borough(s) Bronx, Brooklyn, Manhattan, Staten Island and council district(s) 2, 4, 11, 39, 41, 44, 45, 50. Project "Location" refers to main location.</t>
  </si>
  <si>
    <t>92766</t>
  </si>
  <si>
    <t>Number of Jobs (FTE) in connection with the project at application is 73 and may represent Citywide employment.</t>
  </si>
  <si>
    <t>92672</t>
  </si>
  <si>
    <t>92561</t>
  </si>
  <si>
    <t>Number of Jobs (FTE) in connection with the project at application is 27 and may represent Citywide employment.</t>
  </si>
  <si>
    <t>92567</t>
  </si>
  <si>
    <t>92516</t>
  </si>
  <si>
    <t>Number of Jobs (FTE) in connection with the project at application is 91 and may represent Citywide employment.</t>
  </si>
  <si>
    <t>92520</t>
  </si>
  <si>
    <t>92503</t>
  </si>
  <si>
    <t>Number of Jobs (FTE) in connection with the project at application is 110 and may represent Citywide employment.</t>
  </si>
  <si>
    <t>92574</t>
  </si>
  <si>
    <t>Project has multiple locations in borough(s) Brooklyn and council district(s) 48. Project "Location" refers to main location.</t>
  </si>
  <si>
    <t>92547</t>
  </si>
  <si>
    <t>92573</t>
  </si>
  <si>
    <t>Project has multiple locations in borough(s) Brooklyn, Queens and council district(s) 20, 46. Project "Location" refers to main location.</t>
  </si>
  <si>
    <t>92551</t>
  </si>
  <si>
    <t>Project has multiple locations in borough(s) Queens and council district(s) 22, 24, 31. Project "Location" refers to main location.</t>
  </si>
  <si>
    <t>92528</t>
  </si>
  <si>
    <t>Number of Jobs (FTE) in connection with the project at application is 380 and may represent Citywide employment.</t>
  </si>
  <si>
    <t>92562</t>
  </si>
  <si>
    <t>92637</t>
  </si>
  <si>
    <t>92850</t>
  </si>
  <si>
    <t>92505</t>
  </si>
  <si>
    <t>92545</t>
  </si>
  <si>
    <t>92527</t>
  </si>
  <si>
    <t>Number of Jobs (FTE) in connection with the project at application is 46 and may represent Citywide employment.</t>
  </si>
  <si>
    <t>92852</t>
  </si>
  <si>
    <t>92625</t>
  </si>
  <si>
    <t>92668</t>
  </si>
  <si>
    <t>92556</t>
  </si>
  <si>
    <t>92565</t>
  </si>
  <si>
    <t>Estimate is "593" based on last reported data [FY06].</t>
  </si>
  <si>
    <t>92572</t>
  </si>
  <si>
    <t>Project has multiple locations in borough(s) Brooklyn, Queens, Staten Island and council district(s) 19, 20, 23, 24, 28, 29, 43, 47, 51. Project "Location" refers to main location.</t>
  </si>
  <si>
    <t>92533</t>
  </si>
  <si>
    <t>Project has multiple locations in borough(s) Queens and council district(s) 27. Project "Location" refers to main location.</t>
  </si>
  <si>
    <t>92652</t>
  </si>
  <si>
    <t>Estimate is "106" based on last reported data [FY11].</t>
  </si>
  <si>
    <t>92853</t>
  </si>
  <si>
    <t>Number of Jobs (FTE) in connection with the project at application is 145 and may represent Citywide employment.</t>
  </si>
  <si>
    <t>92679</t>
  </si>
  <si>
    <t>92854</t>
  </si>
  <si>
    <t>Estimate is "178" based on last reported data [FY04].</t>
  </si>
  <si>
    <t>92663</t>
  </si>
  <si>
    <t>Project has multiple locations in borough(s) Manhattan, Queens and council district(s) 2, 4, 26. Project "Location" refers to main location.</t>
  </si>
  <si>
    <t>92564</t>
  </si>
  <si>
    <t>92697</t>
  </si>
  <si>
    <t>Project has multiple locations in borough(s) Manhattan and council district(s) 5. Project "Location" refers to main location.</t>
  </si>
  <si>
    <t>92643</t>
  </si>
  <si>
    <t>92674</t>
  </si>
  <si>
    <t>Number of Jobs (FTE) in connection with the project at application is 12 and may represent Citywide employment.</t>
  </si>
  <si>
    <t>92628</t>
  </si>
  <si>
    <t>93723</t>
  </si>
  <si>
    <t>Project has multiple locations in borough(s) Bronx and council district(s) 16, 17. Project "Location" refers to main location.</t>
  </si>
  <si>
    <t>93724</t>
  </si>
  <si>
    <t>Estimate is "5" based on last reported data [FY11].</t>
  </si>
  <si>
    <t>93726</t>
  </si>
  <si>
    <t>Project has multiple locations in borough(s) Brooklyn and council district(s) 35. Project "Location" refers to main location.</t>
  </si>
  <si>
    <t>93728</t>
  </si>
  <si>
    <t>Estimate is "1643" based on last reported data [FY11].</t>
  </si>
  <si>
    <t>92684</t>
  </si>
  <si>
    <t>92621</t>
  </si>
  <si>
    <t>92857</t>
  </si>
  <si>
    <t>Project has multiple locations in borough(s) Brooklyn and council district(s) 39, 44. Project "Location" refers to main location.</t>
  </si>
  <si>
    <t>Company participates in additional  Pooled Bond project(s). Employment and tax data above include data from the additional project(s).</t>
  </si>
  <si>
    <t>92632</t>
  </si>
  <si>
    <t>Project has multiple locations in borough(s) Queens and council district(s) 27, 31. Project "Location" refers to main location.</t>
  </si>
  <si>
    <t>92653</t>
  </si>
  <si>
    <t>Project has multiple locations in borough(s) Bronx and council district(s) 11, 13. Project "Location" refers to main location.</t>
  </si>
  <si>
    <t>Number of Jobs (FTE) in connection with the project at application is 29 and may represent Citywide employment.</t>
  </si>
  <si>
    <t>92590</t>
  </si>
  <si>
    <t>92629</t>
  </si>
  <si>
    <t>92587</t>
  </si>
  <si>
    <t>92582</t>
  </si>
  <si>
    <t>Project has multiple locations in borough(s) Bronx and council district(s) 13. Project "Location" refers to main location.</t>
  </si>
  <si>
    <t>92680</t>
  </si>
  <si>
    <t>92718</t>
  </si>
  <si>
    <t>92612</t>
  </si>
  <si>
    <t>Estimate is "132" based on last reported data [FY11].</t>
  </si>
  <si>
    <t>Number of Jobs (FTE) in connection with the project at application is 450 and may represent Citywide employment.</t>
  </si>
  <si>
    <t>92638</t>
  </si>
  <si>
    <t>92661</t>
  </si>
  <si>
    <t>Project has multiple locations in borough(s) Brooklyn and council district(s) 45. Project "Location" refers to main location.</t>
  </si>
  <si>
    <t>Company participates in additional  Small Industry Incentive project(s). Employment and tax data above include data from the additional project(s).</t>
  </si>
  <si>
    <t>Number of Jobs (FTE) in connection with the project at application is 96 and may represent Citywide employment.</t>
  </si>
  <si>
    <t>92644</t>
  </si>
  <si>
    <t>92715</t>
  </si>
  <si>
    <t>92665</t>
  </si>
  <si>
    <t>Project has multiple locations in borough(s) Manhattan, Queens and council district(s) 2, 3, 4, 26. Project "Location" refers to main location.</t>
  </si>
  <si>
    <t>Infractions are not applicable as job trigger to incur penalties is 3069.</t>
  </si>
  <si>
    <t>92891</t>
  </si>
  <si>
    <t>Number of Jobs (FTE) in connection with the project at application is 31 and may represent Citywide employment.</t>
  </si>
  <si>
    <t>92642</t>
  </si>
  <si>
    <t>92803</t>
  </si>
  <si>
    <t>Project has multiple locations in borough(s) Brooklyn, Queens and council district(s) 19, 20, 23, 26, 35. Project "Location" refers to main location.</t>
  </si>
  <si>
    <t>92578</t>
  </si>
  <si>
    <t>92735</t>
  </si>
  <si>
    <t>92670</t>
  </si>
  <si>
    <t>92636</t>
  </si>
  <si>
    <t>Number of Jobs (FTE) in connection with the project at application is 119.5 and may represent Citywide employment.</t>
  </si>
  <si>
    <t>92710</t>
  </si>
  <si>
    <t>92634</t>
  </si>
  <si>
    <t>Project has multiple locations in borough(s) Brooklyn and council district(s) 47. Project "Location" refers to main location.</t>
  </si>
  <si>
    <t>Number of Jobs (FTE) in connection with the project at application is 255 and may represent Citywide employment.</t>
  </si>
  <si>
    <t>92678</t>
  </si>
  <si>
    <t>92606</t>
  </si>
  <si>
    <t>92626</t>
  </si>
  <si>
    <t>92709</t>
  </si>
  <si>
    <t>Project has multiple locations in borough(s) Bronx, Manhattan and council district(s) 3, 4, 6, 17. Project "Location" refers to main location.</t>
  </si>
  <si>
    <t>PILOT benefits terminated in FY 2011.</t>
  </si>
  <si>
    <t>92767</t>
  </si>
  <si>
    <t>92899</t>
  </si>
  <si>
    <t>Project has multiple locations in borough(s) Bronx, Manhattan and council district(s) 3, 13. Project "Location" refers to main location.</t>
  </si>
  <si>
    <t>92620</t>
  </si>
  <si>
    <t>92806</t>
  </si>
  <si>
    <t>92712</t>
  </si>
  <si>
    <t>Number of Jobs (FTE) in connection with the project at application is 77 and may represent Citywide employment.</t>
  </si>
  <si>
    <t>92660</t>
  </si>
  <si>
    <t>92589</t>
  </si>
  <si>
    <t>92639</t>
  </si>
  <si>
    <t>Project has multiple locations in borough(s) Bronx and council district(s) 11, 17. Project "Location" refers to main location.</t>
  </si>
  <si>
    <t>Number of Jobs (FTE) in connection with the project at application is 8 and may represent Citywide employment.</t>
  </si>
  <si>
    <t>92633</t>
  </si>
  <si>
    <t>92624</t>
  </si>
  <si>
    <t>Number of Jobs (FTE) in connection with the project at application is 16 and may represent Citywide employment.</t>
  </si>
  <si>
    <t>92622</t>
  </si>
  <si>
    <t>Project has multiple locations in borough(s) Queens and council district(s) 27, 28. Project "Location" refers to main location.</t>
  </si>
  <si>
    <t>92651</t>
  </si>
  <si>
    <t>92671</t>
  </si>
  <si>
    <t>92658</t>
  </si>
  <si>
    <t>Number of Jobs (FTE) in connection with the project at application is 187 and may represent Citywide employment.</t>
  </si>
  <si>
    <t>92615</t>
  </si>
  <si>
    <t>Number of Jobs (FTE) in connection with the project at application is 209 and may represent Citywide employment.</t>
  </si>
  <si>
    <t>92694</t>
  </si>
  <si>
    <t>92721</t>
  </si>
  <si>
    <t>92730</t>
  </si>
  <si>
    <t>Number of Jobs (FTE) in connection with the project at application is 126 and may represent Citywide employment.</t>
  </si>
  <si>
    <t>92687</t>
  </si>
  <si>
    <t>92695</t>
  </si>
  <si>
    <t>Number of Jobs (FTE) in connection with the project at application is 49.5 and may represent Citywide employment.</t>
  </si>
  <si>
    <t>93103</t>
  </si>
  <si>
    <t>Project has multiple locations in borough(s) Bronx and council district(s) 16. Project "Location" refers to main location.</t>
  </si>
  <si>
    <t>92726</t>
  </si>
  <si>
    <t>92736</t>
  </si>
  <si>
    <t>Project has multiple locations in borough(s) Brooklyn, Manhattan and council district(s) 7, 40. Project "Location" refers to main location.</t>
  </si>
  <si>
    <t>Number of Jobs (FTE) in connection with the project at application is 59 and may represent Citywide employment.</t>
  </si>
  <si>
    <t>92738</t>
  </si>
  <si>
    <t>92699</t>
  </si>
  <si>
    <t>92910</t>
  </si>
  <si>
    <t>92322</t>
  </si>
  <si>
    <t>Number of Jobs (FTE) in connection with the project at application is 29.5 and may represent Citywide employment.</t>
  </si>
  <si>
    <t>92713</t>
  </si>
  <si>
    <t>92714</t>
  </si>
  <si>
    <t>Project has multiple locations in borough(s) Queens and council district(s) 25, 29. Project "Location" refers to main location.</t>
  </si>
  <si>
    <t>92717</t>
  </si>
  <si>
    <t>Project has multiple locations in borough(s) Bronx, Brooklyn, Manhattan, Queens, Staten Island and council district(s) 7, 11, 12, 14, 23, 31, 47, 50. Project "Location" refers to main location.</t>
  </si>
  <si>
    <t>92742</t>
  </si>
  <si>
    <t>92722</t>
  </si>
  <si>
    <t>Project has multiple locations in borough(s) Manhattan and council district(s) 6. Project "Location" refers to main location.</t>
  </si>
  <si>
    <t>92720</t>
  </si>
  <si>
    <t>92811</t>
  </si>
  <si>
    <t>Number of Jobs (FTE) in connection with the project at application is 42 and may represent Citywide employment.</t>
  </si>
  <si>
    <t>92691</t>
  </si>
  <si>
    <t>92913</t>
  </si>
  <si>
    <t>92753</t>
  </si>
  <si>
    <t>92914</t>
  </si>
  <si>
    <t>92809</t>
  </si>
  <si>
    <t>92723</t>
  </si>
  <si>
    <t>92769</t>
  </si>
  <si>
    <t>92771</t>
  </si>
  <si>
    <t>92756</t>
  </si>
  <si>
    <t>92790</t>
  </si>
  <si>
    <t>Number of Jobs (FTE) in connection with the project at application is 19 and may represent Citywide employment.</t>
  </si>
  <si>
    <t>92797</t>
  </si>
  <si>
    <t>92802</t>
  </si>
  <si>
    <t>92755</t>
  </si>
  <si>
    <t>Number of Jobs (FTE) in connection with the project at application is 41 and may represent Citywide employment.</t>
  </si>
  <si>
    <t>93168</t>
  </si>
  <si>
    <t>This was a bond financing project for the airline’s aircraft servicing facility.</t>
  </si>
  <si>
    <t>92760</t>
  </si>
  <si>
    <t>92919</t>
  </si>
  <si>
    <t>92789</t>
  </si>
  <si>
    <t>92794</t>
  </si>
  <si>
    <t>Project has multiple locations in borough(s) Brooklyn, Queens and council district(s) 24, 46, 48. Project "Location" refers to main location.</t>
  </si>
  <si>
    <t>92757</t>
  </si>
  <si>
    <t>92768</t>
  </si>
  <si>
    <t>92779</t>
  </si>
  <si>
    <t>92786</t>
  </si>
  <si>
    <t>Project has multiple locations in borough(s) Bronx, Brooklyn, Manhattan, Queens and council district(s) 8, 13, 22, 45. Project "Location" refers to main location.</t>
  </si>
  <si>
    <t>92796</t>
  </si>
  <si>
    <t>Number of Jobs (FTE) in connection with the project at application is 52 and may represent Citywide employment.</t>
  </si>
  <si>
    <t>92815</t>
  </si>
  <si>
    <t>Project has multiple locations in borough(s) Queens and council district(s) 19, 30. Project "Location" refers to main location.</t>
  </si>
  <si>
    <t>92778</t>
  </si>
  <si>
    <t>92783</t>
  </si>
  <si>
    <t>Project has multiple locations in borough(s) Queens and council district(s) 24. Project "Location" refers to main location.</t>
  </si>
  <si>
    <t>92784</t>
  </si>
  <si>
    <t>92798</t>
  </si>
  <si>
    <t>92748</t>
  </si>
  <si>
    <t>93014</t>
  </si>
  <si>
    <t>92754</t>
  </si>
  <si>
    <t>Project has multiple locations in borough(s) Bronx, Queens and council district(s) 13, 31. Project "Location" refers to main location.</t>
  </si>
  <si>
    <t>92920</t>
  </si>
  <si>
    <t>Project has multiple locations in borough(s) Bronx, Brooklyn, Manhattan and council district(s) 6, 11, 12, 37, 44. Project "Location" refers to main location.</t>
  </si>
  <si>
    <t>92792</t>
  </si>
  <si>
    <t>Number of Jobs (FTE) in connection with the project at application is 24 and may represent Citywide employment.</t>
  </si>
  <si>
    <t>92745</t>
  </si>
  <si>
    <t>Number of Jobs (FTE) in connection with the project at application is 253 and may represent Citywide employment.</t>
  </si>
  <si>
    <t>93104</t>
  </si>
  <si>
    <t>Project has multiple locations in borough(s) Brooklyn, Manhattan, Queens and council district(s) 1, 7, 8, 30, 47. Project "Location" refers to main location.</t>
  </si>
  <si>
    <t>92780</t>
  </si>
  <si>
    <t>92924</t>
  </si>
  <si>
    <t>92765</t>
  </si>
  <si>
    <t>92925</t>
  </si>
  <si>
    <t>92926</t>
  </si>
  <si>
    <t>93257</t>
  </si>
  <si>
    <t>Project has multiple locations in borough(s) Brooklyn, Queens and council district(s) 19, 33. Project "Location" refers to main location.</t>
  </si>
  <si>
    <t>Company participates in additional  Land Sale project(s). Employment and tax data above include data from the additional project(s).</t>
  </si>
  <si>
    <t>92750</t>
  </si>
  <si>
    <t>Number of Jobs (FTE) in connection with the project at application is 48.5 and may represent Citywide employment.</t>
  </si>
  <si>
    <t>92795</t>
  </si>
  <si>
    <t>Number of Jobs (FTE) in connection with the project at application is 112 and may represent Citywide employment.</t>
  </si>
  <si>
    <t>92793</t>
  </si>
  <si>
    <t>92928</t>
  </si>
  <si>
    <t>92930</t>
  </si>
  <si>
    <t>92804</t>
  </si>
  <si>
    <t>Project has multiple locations in borough(s) Bronx and council district(s) 11. Project "Location" refers to main location.</t>
  </si>
  <si>
    <t>92813</t>
  </si>
  <si>
    <t>92933</t>
  </si>
  <si>
    <t>Project has multiple locations in borough(s) Queens and council district(s) 30. Project "Location" refers to main location.</t>
  </si>
  <si>
    <t>93016</t>
  </si>
  <si>
    <t>Estimate is "22" based on last reported data [FY11].</t>
  </si>
  <si>
    <t>92934</t>
  </si>
  <si>
    <t>92935</t>
  </si>
  <si>
    <t>92940</t>
  </si>
  <si>
    <t>92941</t>
  </si>
  <si>
    <t>92942</t>
  </si>
  <si>
    <t>92943</t>
  </si>
  <si>
    <t>Project has multiple locations in borough(s) Brooklyn, Manhattan and council district(s) 3, 36. Project "Location" refers to main location.</t>
  </si>
  <si>
    <t>92944</t>
  </si>
  <si>
    <t>92946</t>
  </si>
  <si>
    <t>Project has multiple locations in borough(s) Bronx, Brooklyn, Manhattan and council district(s) 3, 11, 46. Project "Location" refers to main location.</t>
  </si>
  <si>
    <t>92947</t>
  </si>
  <si>
    <t>Number of Jobs (FTE) in connection with the project at application is 21 and may represent Citywide employment.</t>
  </si>
  <si>
    <t>92949</t>
  </si>
  <si>
    <t>Number of Jobs (FTE) in connection with the project at application is 7 and may represent Citywide employment.</t>
  </si>
  <si>
    <t>92950</t>
  </si>
  <si>
    <t>92951</t>
  </si>
  <si>
    <t>92952</t>
  </si>
  <si>
    <t>92953</t>
  </si>
  <si>
    <t>92954</t>
  </si>
  <si>
    <t>92955</t>
  </si>
  <si>
    <t>Project has multiple locations in borough(s) Staten Island and council district(s) 50. Project "Location" refers to main location.</t>
  </si>
  <si>
    <t>Number of Jobs (FTE) in connection with the project at application is 1 and may represent Citywide employment.</t>
  </si>
  <si>
    <t>92956</t>
  </si>
  <si>
    <t>Project has multiple locations in borough(s) Brooklyn and council district(s) 41. Project "Location" refers to main location.</t>
  </si>
  <si>
    <t>92957</t>
  </si>
  <si>
    <t>92960</t>
  </si>
  <si>
    <t>Estimate is "203" based on last reported data [FY09].</t>
  </si>
  <si>
    <t>Number of Jobs (FTE) in connection with the project at application is 395 and may represent Citywide employment.</t>
  </si>
  <si>
    <t>92961</t>
  </si>
  <si>
    <t>Estimate is "8" based on last reported data [FY10].</t>
  </si>
  <si>
    <t>Number of Jobs (FTE) in connection with the project at application is 156 and may represent Citywide employment.</t>
  </si>
  <si>
    <t>92962</t>
  </si>
  <si>
    <t>92963</t>
  </si>
  <si>
    <t>92965</t>
  </si>
  <si>
    <t>Number of Jobs (FTE) in connection with the project at application is 291 and may represent Citywide employment.</t>
  </si>
  <si>
    <t>92970</t>
  </si>
  <si>
    <t>92971</t>
  </si>
  <si>
    <t>Number of Jobs (FTE) in connection with the project at application is 157 and may represent Citywide employment.</t>
  </si>
  <si>
    <t>92975</t>
  </si>
  <si>
    <t>92976</t>
  </si>
  <si>
    <t>92979</t>
  </si>
  <si>
    <t>92980</t>
  </si>
  <si>
    <t>Project has multiple locations in borough(s) Staten Island and council district(s) 49, 51. Project "Location" refers to main location.</t>
  </si>
  <si>
    <t>92981</t>
  </si>
  <si>
    <t>Project has multiple locations in borough(s) Brooklyn and council district(s) 41, 45. Project "Location" refers to main location.</t>
  </si>
  <si>
    <t>Number of Jobs (FTE) in connection with the project at application is 302 and may represent Citywide employment.</t>
  </si>
  <si>
    <t>92984</t>
  </si>
  <si>
    <t>92989</t>
  </si>
  <si>
    <t>92990</t>
  </si>
  <si>
    <t>92991</t>
  </si>
  <si>
    <t>92992</t>
  </si>
  <si>
    <t>92993</t>
  </si>
  <si>
    <t>Number of Jobs (FTE) in connection with the project at application is 47 and may represent Citywide employment.</t>
  </si>
  <si>
    <t>92995</t>
  </si>
  <si>
    <t>93105</t>
  </si>
  <si>
    <t>93106</t>
  </si>
  <si>
    <t>Project has multiple locations in borough(s) Bronx and council district(s) 12. Project "Location" refers to main location.</t>
  </si>
  <si>
    <t>93107</t>
  </si>
  <si>
    <t>93003</t>
  </si>
  <si>
    <t>93004</t>
  </si>
  <si>
    <t>93018</t>
  </si>
  <si>
    <t>Project has multiple locations in borough(s) Bronx, Brooklyn, Queens and council district(s) 16, 28, 36. Project "Location" refers to main location.</t>
  </si>
  <si>
    <t>93019</t>
  </si>
  <si>
    <t>93089</t>
  </si>
  <si>
    <t>93090</t>
  </si>
  <si>
    <t>Number of Jobs (FTE) in connection with the project at application is 143.5 and may represent Citywide employment.</t>
  </si>
  <si>
    <t>93091</t>
  </si>
  <si>
    <t xml:space="preserve">Project acquisition/construction has not been reported as complete as of 6/30/2012                          </t>
  </si>
  <si>
    <t>Number of Jobs (FTE) in connection with the project at application is 112.5 and may represent Citywide employment.</t>
  </si>
  <si>
    <t>93093</t>
  </si>
  <si>
    <t>93094</t>
  </si>
  <si>
    <t>Number of Jobs (FTE) in connection with the project at application is 67 and may represent Citywide employment.</t>
  </si>
  <si>
    <t>93169</t>
  </si>
  <si>
    <t>93095</t>
  </si>
  <si>
    <t>93096</t>
  </si>
  <si>
    <t>Project has multiple locations in borough(s) Staten Island and council district(s) 49. Project "Location" refers to main location.</t>
  </si>
  <si>
    <t>Number of Jobs (FTE) in connection with the project at application is 4 and may represent Citywide employment.</t>
  </si>
  <si>
    <t>93097</t>
  </si>
  <si>
    <t>Number of Jobs (FTE) in connection with the project at application is 422 and may represent Citywide employment.</t>
  </si>
  <si>
    <t>93098</t>
  </si>
  <si>
    <t>Number of Jobs (FTE) in connection with the project at application is 192.5 and may represent Citywide employment.</t>
  </si>
  <si>
    <t>93101</t>
  </si>
  <si>
    <t>93102</t>
  </si>
  <si>
    <t>93171</t>
  </si>
  <si>
    <t>93172</t>
  </si>
  <si>
    <t>93173</t>
  </si>
  <si>
    <t>93174</t>
  </si>
  <si>
    <t>Number of Jobs (FTE) in connection with the project at application is 242 and may represent Citywide employment.</t>
  </si>
  <si>
    <t>93134</t>
  </si>
  <si>
    <t>93175</t>
  </si>
  <si>
    <t>Company participates in additional  EDC Land Sale and Loan project(s). Employment and tax data above include data from the additional project(s).</t>
  </si>
  <si>
    <t>93176</t>
  </si>
  <si>
    <t>Project has multiple locations in borough(s) Queens and council district(s) 21. Project "Location" refers to main location.</t>
  </si>
  <si>
    <t>The project would not have occurred but for the exemption of construction sales tax and mortgage recording tax and access to tax-exempt bonds.  The City and NYCIDA have, therefore, taken the position that the assistance shown above does not represent incremental costs to the City (as there is no alternative scenario in which such amounts would have been collected).</t>
  </si>
  <si>
    <t>Project is located on City-owned land and is not subject to company direct property tax.</t>
  </si>
  <si>
    <t>Number of Jobs (FTE) in connection with the project at application is 911 and may represent Citywide employment.</t>
  </si>
  <si>
    <t>93177</t>
  </si>
  <si>
    <t>Number of Jobs (FTE) in connection with the project at application is 544 and may represent Citywide employment.</t>
  </si>
  <si>
    <t>93140</t>
  </si>
  <si>
    <t>93142</t>
  </si>
  <si>
    <t>93143</t>
  </si>
  <si>
    <t>Project has multiple locations in borough(s) Queens and council district(s) 27, 32. Project "Location" refers to main location.</t>
  </si>
  <si>
    <t>93145</t>
  </si>
  <si>
    <t>Project has multiple locations in borough(s) Bronx, Manhattan, Queens and council district(s) 3, 11, 26. Project "Location" refers to main location.</t>
  </si>
  <si>
    <t>93178</t>
  </si>
  <si>
    <t>93147</t>
  </si>
  <si>
    <t>93148</t>
  </si>
  <si>
    <t>93149</t>
  </si>
  <si>
    <t>93180</t>
  </si>
  <si>
    <t>Number of Jobs (FTE) in connection with the project at application is 18.5 and may represent Citywide employment.</t>
  </si>
  <si>
    <t>93181</t>
  </si>
  <si>
    <t>93182</t>
  </si>
  <si>
    <t>93157</t>
  </si>
  <si>
    <t>Project has multiple locations in borough(s) Manhattan and council district(s) 2. Project "Location" refers to main location.</t>
  </si>
  <si>
    <t>93183</t>
  </si>
  <si>
    <t>93158</t>
  </si>
  <si>
    <t>93184</t>
  </si>
  <si>
    <t>93034</t>
  </si>
  <si>
    <t>93035</t>
  </si>
  <si>
    <t>Project has multiple locations in borough(s) Bronx, Brooklyn, Manhattan, Queens and council district(s) 3, 11, 13, 19, 23, 24, 25, 39, 46, 48. Project "Location" refers to main location.</t>
  </si>
  <si>
    <t>93186</t>
  </si>
  <si>
    <t>Number of Jobs (FTE) in connection with the project at application is 219 and may represent Citywide employment.</t>
  </si>
  <si>
    <t>93187</t>
  </si>
  <si>
    <t>Estimate is "0" based on last reported data [FY07].</t>
  </si>
  <si>
    <t>Project not substantially complete as of 6/30/2012.</t>
  </si>
  <si>
    <t>Number of Jobs (FTE) in connection with the project at application is 43 and may represent Citywide employment.</t>
  </si>
  <si>
    <t>93038</t>
  </si>
  <si>
    <t>Number of Jobs (FTE) in connection with the project at application is 76 and may represent Citywide employment.</t>
  </si>
  <si>
    <t>93189</t>
  </si>
  <si>
    <t>93190</t>
  </si>
  <si>
    <t>93191</t>
  </si>
  <si>
    <t>93192</t>
  </si>
  <si>
    <t>93193</t>
  </si>
  <si>
    <t>93194</t>
  </si>
  <si>
    <t>93195</t>
  </si>
  <si>
    <t>93196</t>
  </si>
  <si>
    <t>93197</t>
  </si>
  <si>
    <t>93198</t>
  </si>
  <si>
    <t>93199</t>
  </si>
  <si>
    <t>93200</t>
  </si>
  <si>
    <t>93201</t>
  </si>
  <si>
    <t>93202</t>
  </si>
  <si>
    <t>93203</t>
  </si>
  <si>
    <t>Estimate is "69" based on last reported data [FY11].</t>
  </si>
  <si>
    <t>Number of Jobs (FTE) in connection with the project at application is 93 and may represent Citywide employment.</t>
  </si>
  <si>
    <t>93204</t>
  </si>
  <si>
    <t>93206</t>
  </si>
  <si>
    <t>93207</t>
  </si>
  <si>
    <t>Number of Jobs (FTE) in connection with the project at application is 13.5 and may represent Citywide employment.</t>
  </si>
  <si>
    <t>93208</t>
  </si>
  <si>
    <t>93209</t>
  </si>
  <si>
    <t>Project has multiple locations in borough(s) Brooklyn and council district(s) 44, 48. Project "Location" refers to main location.</t>
  </si>
  <si>
    <t>93210</t>
  </si>
  <si>
    <t>93211</t>
  </si>
  <si>
    <t>Project has multiple locations in borough(s) Bronx and council district(s) 11, 12, 16, 18. Project "Location" refers to main location.</t>
  </si>
  <si>
    <t>93212</t>
  </si>
  <si>
    <t>93213</t>
  </si>
  <si>
    <t>93214</t>
  </si>
  <si>
    <t>93278</t>
  </si>
  <si>
    <t>93216</t>
  </si>
  <si>
    <t>93217</t>
  </si>
  <si>
    <t>93218</t>
  </si>
  <si>
    <t>93219</t>
  </si>
  <si>
    <t>93279</t>
  </si>
  <si>
    <t>Estimate is "21" based on last reported data [FY11].</t>
  </si>
  <si>
    <t>93220</t>
  </si>
  <si>
    <t>93221</t>
  </si>
  <si>
    <t>Project has multiple locations in borough(s) Brooklyn, Staten Island and council district(s) 39, 46, 49. Project "Location" refers to main location.</t>
  </si>
  <si>
    <t>Number of Jobs (FTE) in connection with the project at application is 517 and may represent Citywide employment.</t>
  </si>
  <si>
    <t>93225</t>
  </si>
  <si>
    <t>93226</t>
  </si>
  <si>
    <t>Number of Jobs (FTE) in connection with the project at application is 169 and may represent Citywide employment.</t>
  </si>
  <si>
    <t>93280</t>
  </si>
  <si>
    <t>Number of Jobs (FTE) in connection with the project at application is 107 and may represent Citywide employment.</t>
  </si>
  <si>
    <t>93281</t>
  </si>
  <si>
    <t>93282</t>
  </si>
  <si>
    <t>93238</t>
  </si>
  <si>
    <t>Project has multiple locations in borough(s) Brooklyn, Manhattan and council district(s) 1, 33. Project "Location" refers to main location.</t>
  </si>
  <si>
    <t>93348</t>
  </si>
  <si>
    <t>93239</t>
  </si>
  <si>
    <t>93242</t>
  </si>
  <si>
    <t>Number of Jobs (FTE) in connection with the project at application is 37 and may represent Citywide employment.</t>
  </si>
  <si>
    <t>93284</t>
  </si>
  <si>
    <t>93285</t>
  </si>
  <si>
    <t>Project has multiple locations in borough(s) Manhattan, Queens and council district(s) 6, 24. Project "Location" refers to main location.</t>
  </si>
  <si>
    <t>93286</t>
  </si>
  <si>
    <t>Project has multiple locations in borough(s) Brooklyn and council district(s) 39, 41. Project "Location" refers to main location.</t>
  </si>
  <si>
    <t>93287</t>
  </si>
  <si>
    <t>93288</t>
  </si>
  <si>
    <t>Number of Jobs (FTE) in connection with the project at application is 17.5 and may represent Citywide employment.</t>
  </si>
  <si>
    <t>93289</t>
  </si>
  <si>
    <t>93349</t>
  </si>
  <si>
    <t>93291</t>
  </si>
  <si>
    <t>93293</t>
  </si>
  <si>
    <t>93295</t>
  </si>
  <si>
    <t>Number of Jobs (FTE) in connection with the project at application is 14.5 and may represent Citywide employment.</t>
  </si>
  <si>
    <t>93296</t>
  </si>
  <si>
    <t>Number of Jobs (FTE) in connection with the project at application is 158 and may represent Citywide employment.</t>
  </si>
  <si>
    <t>93297</t>
  </si>
  <si>
    <t>Estimate is "47" based on last reported data [FY11].</t>
  </si>
  <si>
    <t>93298</t>
  </si>
  <si>
    <t>Project has multiple locations in borough(s) Bronx, Brooklyn and council district(s) 15, 34, 41. Project "Location" refers to main location.</t>
  </si>
  <si>
    <t>93299</t>
  </si>
  <si>
    <t>93300</t>
  </si>
  <si>
    <t>93301</t>
  </si>
  <si>
    <t>Project has multiple locations in borough(s) Brooklyn, Queens, Staten Island and council district(s) 23, 26, 31, 33, 34, 35, 36, 39, 40, 42, 43, 44, 47, 48, 50, 51. Project "Location" refers to main location.</t>
  </si>
  <si>
    <t>93246</t>
  </si>
  <si>
    <t>93302</t>
  </si>
  <si>
    <t>93304</t>
  </si>
  <si>
    <t>This project receives BIR benefits at the adjacent block and lot.</t>
  </si>
  <si>
    <t>Number of Jobs (FTE) in connection with the project at application is 13 and may represent Citywide employment.</t>
  </si>
  <si>
    <t>93305</t>
  </si>
  <si>
    <t>93306</t>
  </si>
  <si>
    <t>PILOT benefits were suspended during FY 2011.</t>
  </si>
  <si>
    <t>93307</t>
  </si>
  <si>
    <t>93255</t>
  </si>
  <si>
    <t>93308</t>
  </si>
  <si>
    <t>93312</t>
  </si>
  <si>
    <t>93313</t>
  </si>
  <si>
    <t>Project has multiple locations in borough(s) Queens, Staten Island and council district(s) 28, 49. Project "Location" refers to main location.</t>
  </si>
  <si>
    <t>93314</t>
  </si>
  <si>
    <t>93315</t>
  </si>
  <si>
    <t>Project has multiple locations in borough(s) Brooklyn and council district(s) 33, 39. Project "Location" refers to main location.</t>
  </si>
  <si>
    <t>93317</t>
  </si>
  <si>
    <t>Project has multiple locations in borough(s) Brooklyn and council district(s) 43, 44. Project "Location" refers to main location.</t>
  </si>
  <si>
    <t>93318</t>
  </si>
  <si>
    <t>Project has multiple locations in borough(s) Queens and council district(s) 23, 24, 25. Project "Location" refers to main location.</t>
  </si>
  <si>
    <t>93319</t>
  </si>
  <si>
    <t>93320</t>
  </si>
  <si>
    <t>Number of Jobs (FTE) in connection with the project at application is 66 and may represent Citywide employment.</t>
  </si>
  <si>
    <t>93350</t>
  </si>
  <si>
    <t>Number of Jobs (FTE) in connection with the project at application is 120 and may represent Citywide employment.</t>
  </si>
  <si>
    <t>93351</t>
  </si>
  <si>
    <t>Number of Jobs (FTE) in connection with the project at application is 39 and may represent Citywide employment.</t>
  </si>
  <si>
    <t>93352</t>
  </si>
  <si>
    <t>Estimate is "25" based on last reported data [FY10].</t>
  </si>
  <si>
    <t>93732</t>
  </si>
  <si>
    <t>93334</t>
  </si>
  <si>
    <t>93735</t>
  </si>
  <si>
    <t>Project has multiple locations in borough(s) Brooklyn, Manhattan and council district(s) 1, 3, 4, 33, 35. Project "Location" refers to main location.</t>
  </si>
  <si>
    <t>93359</t>
  </si>
  <si>
    <t>93363</t>
  </si>
  <si>
    <t>Number of Jobs (FTE) in connection with the project at application is 520 and may represent Citywide employment.</t>
  </si>
  <si>
    <t>93369</t>
  </si>
  <si>
    <t>93740</t>
  </si>
  <si>
    <t>Number of Jobs (FTE) in connection with the project at application is 11.5 and may represent Citywide employment.</t>
  </si>
  <si>
    <t>93741</t>
  </si>
  <si>
    <t>93745</t>
  </si>
  <si>
    <t>Project has multiple locations in borough(s) Bronx and council district(s) 15. Project "Location" refers to main location.</t>
  </si>
  <si>
    <t>93746</t>
  </si>
  <si>
    <t>93748</t>
  </si>
  <si>
    <t>93756</t>
  </si>
  <si>
    <t xml:space="preserve">Sales Tax benefits expired in FY 2012. </t>
  </si>
  <si>
    <t>93757</t>
  </si>
  <si>
    <t>93758</t>
  </si>
  <si>
    <t>93759</t>
  </si>
  <si>
    <t>93760</t>
  </si>
  <si>
    <t>93761</t>
  </si>
  <si>
    <t>93762</t>
  </si>
  <si>
    <t>93763</t>
  </si>
  <si>
    <t>93764</t>
  </si>
  <si>
    <t>93767</t>
  </si>
  <si>
    <t>Company is eligible to receive PILOT benefits after 6/30/12. </t>
  </si>
  <si>
    <t>93768</t>
  </si>
  <si>
    <t>93769</t>
  </si>
  <si>
    <t>Tax exempt bond information can be found under project #93447 as bond proceeds have been split between both projects.</t>
  </si>
  <si>
    <t>93770</t>
  </si>
  <si>
    <t>93772</t>
  </si>
  <si>
    <t>93773</t>
  </si>
  <si>
    <t>93774</t>
  </si>
  <si>
    <t>93775</t>
  </si>
  <si>
    <t>93776</t>
  </si>
  <si>
    <t>93777</t>
  </si>
  <si>
    <t>93779</t>
  </si>
  <si>
    <t>93784</t>
  </si>
  <si>
    <t>93785</t>
  </si>
  <si>
    <t>93786</t>
  </si>
  <si>
    <t>93787</t>
  </si>
  <si>
    <t>93788</t>
  </si>
  <si>
    <t>93790</t>
  </si>
  <si>
    <t>93791</t>
  </si>
  <si>
    <t>93792</t>
  </si>
  <si>
    <t>Estimate is "1"</t>
  </si>
  <si>
    <t>93793</t>
  </si>
  <si>
    <t>93794</t>
  </si>
  <si>
    <t>93795</t>
  </si>
  <si>
    <t>93796</t>
  </si>
  <si>
    <t>Company refunded its existing NYCIDA bond transaction and entered into a new transaction with Build NYC during FY2012.</t>
  </si>
  <si>
    <t>93797</t>
  </si>
  <si>
    <t>Estimate is "1286" based on last reported data [Jobs at Application].</t>
  </si>
  <si>
    <t>Project has multiple locations in borough(s) Brooklyn, Manhattan, Queens, Staten Island and council district(s) 3, 4, 6, 9, 26, 30, 36, 37, 39, 51. Project "Location" refers to main location.</t>
  </si>
  <si>
    <t>93798</t>
  </si>
  <si>
    <t>Comment Text</t>
  </si>
  <si>
    <t>For data definitions and explanations, refer to the documentation accompanying the data spreadsheet for the corresponding Fiscal Year. Because data collection, reporting requirements, definitions and other information vary over time, this document also outlines certain caveats meant to facilitate the interpretation and analysis of the data.</t>
  </si>
  <si>
    <t>Available for download are the reports published between FY06 and FY14. Data are as of the time of publication of the individual reports. Certain longitudinal information on projects can be retrieved by linking the data using the LL48 ID (for FY06-FY10)/ LL62 ID (for FY11-FY14). Projects receiving less than $150K in financial assistance are aggregated. In this cases, the number of projects is reported in the LL48 ID/LL62 ID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</si>
</sst>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3" x14ac:knownFonts="1">
    <font>
      <sz val="11"/>
      <color theme="1"/>
      <name val="Calibri"/>
      <family val="2"/>
      <scheme val="minor"/>
    </font>
    <font>
      <sz val="11"/>
      <color theme="1"/>
      <name val="Calibri"/>
      <family val="2"/>
      <scheme val="minor"/>
    </font>
    <font>
      <sz val="28"/>
      <color rgb="FFC0000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0" fillId="2" borderId="0" xfId="0" applyFill="1"/>
    <xf numFmtId="14" fontId="0" fillId="2" borderId="0" xfId="0" applyNumberFormat="1" applyFill="1"/>
    <xf numFmtId="0" fontId="0" fillId="2" borderId="0" xfId="0" applyFill="1"/>
    <xf numFmtId="0" fontId="0" fillId="2" borderId="0" xfId="0" applyFont="1" applyFill="1"/>
    <xf numFmtId="165" fontId="0" fillId="2" borderId="0" xfId="2" applyNumberFormat="1" applyFont="1" applyFill="1"/>
    <xf numFmtId="0" fontId="0" fillId="0" borderId="0" xfId="0" applyFill="1"/>
    <xf numFmtId="164" fontId="0" fillId="0" borderId="0" xfId="1" applyNumberFormat="1" applyFont="1" applyFill="1"/>
    <xf numFmtId="14" fontId="0" fillId="0" borderId="0" xfId="0" applyNumberFormat="1" applyFill="1"/>
    <xf numFmtId="165" fontId="0" fillId="0" borderId="0" xfId="2" applyNumberFormat="1" applyFont="1" applyFill="1"/>
    <xf numFmtId="1" fontId="0" fillId="0" borderId="0" xfId="0" applyNumberFormat="1" applyFill="1"/>
    <xf numFmtId="1" fontId="0" fillId="0" borderId="0" xfId="2" applyNumberFormat="1" applyFont="1" applyFill="1"/>
    <xf numFmtId="3" fontId="0" fillId="2" borderId="0" xfId="0" applyNumberFormat="1" applyFill="1"/>
    <xf numFmtId="3" fontId="0" fillId="0" borderId="0" xfId="1" applyNumberFormat="1" applyFont="1" applyFill="1"/>
    <xf numFmtId="37" fontId="0" fillId="2" borderId="0" xfId="2" applyNumberFormat="1" applyFont="1" applyFill="1"/>
    <xf numFmtId="41" fontId="0" fillId="0" borderId="0" xfId="0" applyNumberFormat="1" applyFill="1"/>
    <xf numFmtId="164" fontId="0" fillId="0" borderId="0" xfId="0" applyNumberFormat="1" applyFill="1"/>
    <xf numFmtId="165" fontId="0" fillId="0" borderId="0" xfId="0" applyNumberFormat="1" applyFill="1"/>
    <xf numFmtId="1" fontId="0" fillId="0" borderId="3" xfId="0" applyNumberFormat="1" applyFont="1" applyFill="1" applyBorder="1"/>
    <xf numFmtId="1" fontId="0" fillId="0" borderId="4" xfId="0" applyNumberFormat="1" applyFont="1" applyFill="1" applyBorder="1"/>
    <xf numFmtId="1" fontId="0" fillId="0" borderId="1" xfId="0" applyNumberFormat="1" applyFont="1" applyFill="1" applyBorder="1"/>
    <xf numFmtId="164" fontId="0" fillId="0" borderId="0" xfId="1" applyNumberFormat="1" applyFont="1" applyFill="1"/>
    <xf numFmtId="14" fontId="0" fillId="0" borderId="0" xfId="0" applyNumberFormat="1" applyFill="1"/>
    <xf numFmtId="14" fontId="0" fillId="0" borderId="0" xfId="2" applyNumberFormat="1" applyFont="1" applyFill="1"/>
    <xf numFmtId="165" fontId="0" fillId="0" borderId="0" xfId="2" applyNumberFormat="1" applyFont="1" applyFill="1"/>
    <xf numFmtId="1" fontId="0" fillId="0" borderId="0" xfId="0" applyNumberFormat="1" applyFill="1"/>
    <xf numFmtId="1" fontId="0" fillId="0" borderId="0" xfId="1" applyNumberFormat="1" applyFont="1" applyFill="1"/>
    <xf numFmtId="165" fontId="0" fillId="0" borderId="0" xfId="2" applyNumberFormat="1" applyFont="1" applyFill="1" applyAlignment="1">
      <alignment horizontal="left"/>
    </xf>
    <xf numFmtId="1" fontId="0" fillId="0" borderId="2" xfId="0" applyNumberFormat="1" applyFont="1" applyFill="1" applyBorder="1"/>
    <xf numFmtId="1" fontId="0" fillId="0" borderId="0" xfId="0" applyNumberFormat="1" applyFill="1" applyBorder="1"/>
    <xf numFmtId="3" fontId="0" fillId="0" borderId="4" xfId="1" applyNumberFormat="1" applyFont="1" applyFill="1" applyBorder="1"/>
    <xf numFmtId="1" fontId="0" fillId="0" borderId="0" xfId="1" applyNumberFormat="1" applyFont="1" applyFill="1" applyBorder="1"/>
    <xf numFmtId="14" fontId="0" fillId="0" borderId="0" xfId="0" applyNumberFormat="1" applyFill="1" applyBorder="1"/>
    <xf numFmtId="14" fontId="0" fillId="0" borderId="0" xfId="2" applyNumberFormat="1" applyFont="1" applyFill="1" applyBorder="1"/>
    <xf numFmtId="165" fontId="0" fillId="0" borderId="0" xfId="2" applyNumberFormat="1" applyFont="1" applyFill="1" applyBorder="1"/>
    <xf numFmtId="1" fontId="0" fillId="0" borderId="0" xfId="2" applyNumberFormat="1" applyFont="1" applyFill="1" applyBorder="1"/>
    <xf numFmtId="164" fontId="0" fillId="0" borderId="0" xfId="1" applyNumberFormat="1" applyFont="1" applyFill="1" applyBorder="1"/>
    <xf numFmtId="41" fontId="0" fillId="0" borderId="0" xfId="0" applyNumberFormat="1" applyFill="1" applyBorder="1"/>
    <xf numFmtId="165" fontId="0" fillId="0" borderId="0" xfId="2" applyNumberFormat="1" applyFont="1" applyFill="1" applyBorder="1" applyAlignment="1">
      <alignment horizontal="left"/>
    </xf>
    <xf numFmtId="0" fontId="0" fillId="2" borderId="0" xfId="0" applyFill="1"/>
    <xf numFmtId="0" fontId="0" fillId="0" borderId="0" xfId="0" applyFill="1"/>
    <xf numFmtId="0" fontId="0" fillId="0" borderId="0" xfId="0" applyAlignment="1">
      <alignment vertical="center" wrapText="1"/>
    </xf>
    <xf numFmtId="0" fontId="0" fillId="0" borderId="0" xfId="0" applyFont="1" applyAlignment="1">
      <alignment vertical="center" wrapText="1"/>
    </xf>
    <xf numFmtId="0" fontId="0" fillId="0" borderId="0" xfId="0" applyFill="1" applyAlignment="1">
      <alignment wrapText="1"/>
    </xf>
    <xf numFmtId="0" fontId="2" fillId="2" borderId="0" xfId="0" applyFont="1" applyFill="1" applyAlignment="1">
      <alignment horizontal="center" vertical="center"/>
    </xf>
  </cellXfs>
  <cellStyles count="3">
    <cellStyle name="Comma" xfId="1" builtinId="3"/>
    <cellStyle name="Currency" xfId="2" builtinId="4"/>
    <cellStyle name="Normal" xfId="0" builtinId="0"/>
  </cellStyles>
  <dxfs count="132">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5" formatCode="_(&quot;$&quot;* #,##0_);_(&quot;$&quot;* \(#,##0\);_(&quot;$&quot;*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5" formatCode="_(&quot;$&quot;* #,##0_);_(&quot;$&quot;* \(#,##0\);_(&quot;$&quot;*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5" formatCode="_(&quot;$&quot;* #,##0_);_(&quot;$&quot;* \(#,##0\);_(&quot;$&quot;*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5" formatCode="_(&quot;$&quot;* #,##0_);_(&quot;$&quot;* \(#,##0\);_(&quot;$&quot;*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33"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dxf>
    <dxf>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5" formatCode="_(&quot;$&quot;* #,##0_);_(&quot;$&quot;* \(#,##0\);_(&quot;$&quot;* &quot;-&quot;??_);_(@_)"/>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_(\$* #,##0_);_(\$* \(#,##0\);_(\$* &quot;-&quot;??_);_(@_)"/>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5" formatCode="_(&quot;$&quot;* #,##0_);_(&quot;$&quot;* \(#,##0\);_(&quot;$&quot;* &quot;-&quot;??_);_(@_)"/>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1195197</xdr:colOff>
      <xdr:row>3</xdr:row>
      <xdr:rowOff>47624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1871472" cy="61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1328547</xdr:colOff>
      <xdr:row>3</xdr:row>
      <xdr:rowOff>47624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0"/>
          <a:ext cx="1871472" cy="619124"/>
        </a:xfrm>
        <a:prstGeom prst="rect">
          <a:avLst/>
        </a:prstGeom>
      </xdr:spPr>
    </xdr:pic>
    <xdr:clientData/>
  </xdr:twoCellAnchor>
</xdr:wsDr>
</file>

<file path=xl/tables/table1.xml><?xml version="1.0" encoding="utf-8"?>
<table xmlns="http://schemas.openxmlformats.org/spreadsheetml/2006/main" id="1" name="Table1" displayName="Table1" ref="A7:DV550" totalsRowShown="0" headerRowDxfId="131" dataDxfId="130" headerRowCellStyle="Currency" dataCellStyle="Currency">
  <autoFilter ref="A7:DV550"/>
  <tableColumns count="126">
    <tableColumn id="1" name="LL62ID" dataDxfId="129"/>
    <tableColumn id="2" name="ProjectName" dataDxfId="128"/>
    <tableColumn id="3" name="Location" dataDxfId="127"/>
    <tableColumn id="4" name="Borough" dataDxfId="126"/>
    <tableColumn id="5" name="Council District" dataDxfId="125"/>
    <tableColumn id="6" name="Block" dataDxfId="124"/>
    <tableColumn id="7" name="Lot" dataDxfId="123"/>
    <tableColumn id="8" name="Sq. Ft - Land" dataDxfId="122" dataCellStyle="Comma"/>
    <tableColumn id="9" name="Sq. Ft - Building" dataDxfId="121" dataCellStyle="Comma"/>
    <tableColumn id="10" name="NAICS Code" dataDxfId="120"/>
    <tableColumn id="11" name="Program Name" dataDxfId="119"/>
    <tableColumn id="12" name="Start Date" dataDxfId="118"/>
    <tableColumn id="13" name="End Date" dataDxfId="117"/>
    <tableColumn id="14" name="Project Amount" dataDxfId="116" dataCellStyle="Currency"/>
    <tableColumn id="15" name="Type of Assistance" dataDxfId="115"/>
    <tableColumn id="16" name="Part Time Perm Jobs" dataDxfId="114" dataCellStyle="Comma"/>
    <tableColumn id="17" name="Part Time Temp Jobs" dataDxfId="113" dataCellStyle="Comma"/>
    <tableColumn id="18" name="Full Time Perm Jobs" dataDxfId="112" dataCellStyle="Comma"/>
    <tableColumn id="19" name="Full Time Temp Jobs" dataDxfId="111" dataCellStyle="Comma"/>
    <tableColumn id="20" name="Contract Employees" dataDxfId="110" dataCellStyle="Comma"/>
    <tableColumn id="21" name="Total Jobs Current" dataDxfId="109" dataCellStyle="Comma"/>
    <tableColumn id="22" name="Current Jobs FTE" dataDxfId="108" dataCellStyle="Comma"/>
    <tableColumn id="23" name="Construction Jobs" dataDxfId="107" dataCellStyle="Comma"/>
    <tableColumn id="24" name="Jobs Target for Current Yr" dataDxfId="106" dataCellStyle="Comma"/>
    <tableColumn id="25" name="Total Jobs at Application FTE" dataDxfId="105" dataCellStyle="Comma"/>
    <tableColumn id="26" name="Job Creation Estimate" dataDxfId="104" dataCellStyle="Comma"/>
    <tableColumn id="27" name="Exempt %" dataDxfId="103" dataCellStyle="Comma"/>
    <tableColumn id="28" name="Non Exempt 25000 and Less, %" dataDxfId="102"/>
    <tableColumn id="29" name="Non Exempt Between 25001 and 40000, %" dataDxfId="101"/>
    <tableColumn id="30" name="Non Exempt between 40001 and 50000, %" dataDxfId="100"/>
    <tableColumn id="31" name="Non Exempt Greater than 50000, %" dataDxfId="99"/>
    <tableColumn id="32" name="% Living in NYC" dataDxfId="98"/>
    <tableColumn id="33" name="Health Benefit Full Time" dataDxfId="97"/>
    <tableColumn id="34" name="Health Benefit Part Time" dataDxfId="96"/>
    <tableColumn id="35" name="Company Direct Land FY12" dataDxfId="95" dataCellStyle="Currency"/>
    <tableColumn id="36" name="Company Direct Land Through FY12" dataDxfId="94" dataCellStyle="Currency"/>
    <tableColumn id="37" name="Company Direct Land FY13 and After" dataDxfId="93" dataCellStyle="Currency"/>
    <tableColumn id="38" name="Company Direct Land Total" dataDxfId="92" dataCellStyle="Currency"/>
    <tableColumn id="39" name="Company Direct Building FY12" dataDxfId="91" dataCellStyle="Currency"/>
    <tableColumn id="40" name="Company Direct Building Through FY12" dataDxfId="90" dataCellStyle="Currency"/>
    <tableColumn id="41" name="Company Direct Building FY13 and After" dataDxfId="89" dataCellStyle="Currency"/>
    <tableColumn id="42" name="Company Direct Building Total" dataDxfId="88" dataCellStyle="Currency"/>
    <tableColumn id="43" name="Mortgage Recording Tax FY12" dataDxfId="87" dataCellStyle="Currency"/>
    <tableColumn id="44" name="Mortgage Recording Tax Through FY12" dataDxfId="86" dataCellStyle="Currency"/>
    <tableColumn id="45" name="Mortgage Recording Tax FY13 and After" dataDxfId="85" dataCellStyle="Currency"/>
    <tableColumn id="46" name="Mortgage Recording Tax Total" dataDxfId="84" dataCellStyle="Currency"/>
    <tableColumn id="47" name="Pilot Savings FY12" dataDxfId="83" dataCellStyle="Currency"/>
    <tableColumn id="48" name="Pilot Savings  Through FY12" dataDxfId="82" dataCellStyle="Currency"/>
    <tableColumn id="49" name="Pilot Savings FY13 and After" dataDxfId="81" dataCellStyle="Currency"/>
    <tableColumn id="50" name="Pilot Savings Total" dataDxfId="80" dataCellStyle="Currency"/>
    <tableColumn id="51" name="Mortgage Recording Tax Exemption FY12" dataDxfId="79" dataCellStyle="Currency"/>
    <tableColumn id="52" name="Mortgage Recording Tax Exemption Through FY12" dataDxfId="78" dataCellStyle="Currency"/>
    <tableColumn id="53" name="Mortgage Recording Tax Exemption FY13 and After" dataDxfId="77" dataCellStyle="Currency"/>
    <tableColumn id="54" name="Mortage Recording Tax Exemption Total" dataDxfId="76" dataCellStyle="Currency"/>
    <tableColumn id="55" name="Indirect and Induced Land FY12" dataDxfId="75" dataCellStyle="Currency"/>
    <tableColumn id="56" name="Indirect and Induced Land Through FY12" dataDxfId="74" dataCellStyle="Currency"/>
    <tableColumn id="57" name="Indirect and Induced Land FY13 and After" dataDxfId="73" dataCellStyle="Currency"/>
    <tableColumn id="58" name="Indirect and Induced Land Total" dataDxfId="72" dataCellStyle="Currency"/>
    <tableColumn id="59" name="Indirect and Induced Building FY12" dataDxfId="71" dataCellStyle="Currency"/>
    <tableColumn id="60" name="Indirect and Induced Building Through FY12" dataDxfId="70" dataCellStyle="Currency"/>
    <tableColumn id="61" name="Indirect and Induced Building FY13 and After" dataDxfId="69" dataCellStyle="Currency"/>
    <tableColumn id="62" name="Indirect and Induced Building Total" dataDxfId="68" dataCellStyle="Currency"/>
    <tableColumn id="63" name="TOTAL Real Property Related Taxes FY12" dataDxfId="67" dataCellStyle="Currency"/>
    <tableColumn id="64" name="TOTAL Real Property Related Taxes Through FY12" dataDxfId="66" dataCellStyle="Currency"/>
    <tableColumn id="65" name="TOTAL Real Property Related Taxes FY13 and After" dataDxfId="65" dataCellStyle="Currency"/>
    <tableColumn id="66" name="TOTAL Real Property Related Taxes Total" dataDxfId="64" dataCellStyle="Currency"/>
    <tableColumn id="67" name="Company Direct FY12" dataDxfId="63" dataCellStyle="Currency"/>
    <tableColumn id="68" name="Company Direct Through FY12" dataDxfId="62" dataCellStyle="Currency"/>
    <tableColumn id="69" name="Company Direct FY13 and After" dataDxfId="61" dataCellStyle="Currency"/>
    <tableColumn id="70" name="Company Direct Total" dataDxfId="60" dataCellStyle="Currency"/>
    <tableColumn id="71" name="Sales Tax Exemption FY12" dataDxfId="59" dataCellStyle="Currency"/>
    <tableColumn id="72" name="Sales Tax Exemption Through FY12" dataDxfId="58" dataCellStyle="Currency"/>
    <tableColumn id="73" name="Sales Tax Exemption FY13 and After" dataDxfId="57" dataCellStyle="Currency"/>
    <tableColumn id="74" name="Sales Tax Exemption Total" dataDxfId="56" dataCellStyle="Currency"/>
    <tableColumn id="75" name="Energy Tax Savings FY12" dataDxfId="55" dataCellStyle="Currency"/>
    <tableColumn id="76" name="Energy Tax Savings Through FY12" dataDxfId="54" dataCellStyle="Currency"/>
    <tableColumn id="77" name="Energy Tax Savings FY13 and After" dataDxfId="53" dataCellStyle="Currency"/>
    <tableColumn id="78" name="Energy Tax Savings Total" dataDxfId="52" dataCellStyle="Currency"/>
    <tableColumn id="79" name="Tax Exempt Bond Savings FY12" dataDxfId="51" dataCellStyle="Currency"/>
    <tableColumn id="80" name="Tax Exempt Bond Savings Through FY12" dataDxfId="50" dataCellStyle="Currency"/>
    <tableColumn id="81" name="Tax Exempt Bond Savings FY13 and After" dataDxfId="49" dataCellStyle="Currency"/>
    <tableColumn id="82" name="Tax Exempt Bond Savings Total" dataDxfId="48" dataCellStyle="Currency"/>
    <tableColumn id="83" name="Indirect and Induced FY12" dataDxfId="47" dataCellStyle="Currency"/>
    <tableColumn id="84" name="Indirect and Induced Through FY12" dataDxfId="46" dataCellStyle="Currency"/>
    <tableColumn id="85" name="Indirect and Induced FY13 and After" dataDxfId="45" dataCellStyle="Currency"/>
    <tableColumn id="86" name="Indirect and Induced Total" dataDxfId="44" dataCellStyle="Currency"/>
    <tableColumn id="87" name="TOTAL Income Consumption Use Taxes FY12" dataDxfId="43" dataCellStyle="Currency"/>
    <tableColumn id="88" name="TOTAL Income Consumption Use Taxes Through FY12" dataDxfId="42" dataCellStyle="Currency"/>
    <tableColumn id="89" name="TOTAL Income Consumption Use Taxes FY13 and After" dataDxfId="41" dataCellStyle="Currency"/>
    <tableColumn id="90" name="TOTAL Income Consumption Use Taxes Total" dataDxfId="40" dataCellStyle="Currency"/>
    <tableColumn id="91" name="Assistance Provided FY12" dataDxfId="39" dataCellStyle="Currency"/>
    <tableColumn id="92" name="Assistance Provided Through FY12" dataDxfId="38" dataCellStyle="Currency"/>
    <tableColumn id="93" name="Assistance Provided FY13 and After" dataDxfId="37" dataCellStyle="Currency"/>
    <tableColumn id="94" name="Assistance Provided Total" dataDxfId="36" dataCellStyle="Currency"/>
    <tableColumn id="95" name="Recapture Cancellation Reduction Amount FY12" dataDxfId="35" dataCellStyle="Currency"/>
    <tableColumn id="96" name="Recapture Cancellation Reduction Amount Through FY12" dataDxfId="34" dataCellStyle="Currency"/>
    <tableColumn id="97" name="Recapture Cancellation Reduction Amount FY13 and After" dataDxfId="33" dataCellStyle="Currency"/>
    <tableColumn id="98" name="Recapture Cancellation Reduction Amount Total" dataDxfId="32" dataCellStyle="Currency"/>
    <tableColumn id="99" name="Penalty Paid FY12" dataDxfId="31" dataCellStyle="Currency"/>
    <tableColumn id="100" name="Penalty Paid Through FY12" dataDxfId="30" dataCellStyle="Currency"/>
    <tableColumn id="101" name="Penalty Paid FY13 and After" dataDxfId="29" dataCellStyle="Currency"/>
    <tableColumn id="102" name="Penalty Paid Total" dataDxfId="28" dataCellStyle="Currency"/>
    <tableColumn id="103" name="TOTAL Assistance Net of Recapture Penalties FY12" dataDxfId="27" dataCellStyle="Currency"/>
    <tableColumn id="104" name="TOTAL Assistance Net of Recapture Penalties Through FY12" dataDxfId="26" dataCellStyle="Currency"/>
    <tableColumn id="105" name="TOTAL Assistance Net of Recapture Penalties FY13 and After" dataDxfId="25" dataCellStyle="Currency"/>
    <tableColumn id="106" name="TOTAL Assistance Net of Recapture Penalties Total" dataDxfId="24" dataCellStyle="Currency"/>
    <tableColumn id="107" name="Company Direct Tax Revenue Before Assistance FY12" dataDxfId="23" dataCellStyle="Currency"/>
    <tableColumn id="108" name="Company Direct Tax Revenue Before Assistance Through FY12" dataDxfId="22" dataCellStyle="Currency"/>
    <tableColumn id="109" name="Company Direct Tax Revenue Before Assistance FY13 and After" dataDxfId="21" dataCellStyle="Currency"/>
    <tableColumn id="110" name="Company Direct Tax Revenue Before Assistance Total" dataDxfId="20" dataCellStyle="Currency"/>
    <tableColumn id="111" name="Indirect and Induced Tax Revenues FY12" dataDxfId="19" dataCellStyle="Currency"/>
    <tableColumn id="112" name="Indirect and Induced Tax Revenues Through FY12" dataDxfId="18" dataCellStyle="Currency"/>
    <tableColumn id="113" name="Indirect and Induced Tax Revenues FY13 and After" dataDxfId="17" dataCellStyle="Currency"/>
    <tableColumn id="114" name="Indirect and Induced Tax Revenues Total" dataDxfId="16" dataCellStyle="Currency"/>
    <tableColumn id="115" name="TOTAL Tax Revenues Before Assistance FY12" dataDxfId="15" dataCellStyle="Currency"/>
    <tableColumn id="116" name="TOTAL Tax Revenues Before Assistance Through FY12" dataDxfId="14" dataCellStyle="Currency"/>
    <tableColumn id="117" name="TOTAL Tax Revenues Before Assistance FY13 and After" dataDxfId="13" dataCellStyle="Currency"/>
    <tableColumn id="118" name="TOTAL Tax Revenues Before Assistance Total" dataDxfId="12" dataCellStyle="Currency"/>
    <tableColumn id="119" name="TOTAL Tax Revenues Net of Assistance Recapture and Penalty FY12" dataDxfId="11" dataCellStyle="Currency"/>
    <tableColumn id="120" name="TOTAL Tax Revenues Net of Assistance Recapture and Penalty Through FY12" dataDxfId="10" dataCellStyle="Currency"/>
    <tableColumn id="121" name="TOTAL Tax Revenues Net of Assistance Recapture and Penalty FY13 and After" dataDxfId="9" dataCellStyle="Currency"/>
    <tableColumn id="122" name="TOTAL Tax Revenues Net of Assistance Recapture and Penalty Total" dataDxfId="8" dataCellStyle="Currency"/>
    <tableColumn id="123" name="Bond Issuance FY12" dataDxfId="7" dataCellStyle="Currency"/>
    <tableColumn id="124" name="Value of Energy Benefit FY12" dataDxfId="6" dataCellStyle="Currency"/>
    <tableColumn id="125" name="REAP FY12" dataDxfId="5" dataCellStyle="Currency"/>
    <tableColumn id="126" name="CEP FY12" dataDxfId="4" dataCellStyle="Currency"/>
  </tableColumns>
  <tableStyleInfo name="TableStyleMedium8" showFirstColumn="0" showLastColumn="0" showRowStripes="1" showColumnStripes="0"/>
</table>
</file>

<file path=xl/tables/table2.xml><?xml version="1.0" encoding="utf-8"?>
<table xmlns="http://schemas.openxmlformats.org/spreadsheetml/2006/main" id="2" name="Table2" displayName="Table2" ref="A5:B1179" totalsRowShown="0" headerRowDxfId="3" dataDxfId="2">
  <autoFilter ref="A5:B1179"/>
  <tableColumns count="2">
    <tableColumn id="1" name="LL62ID" dataDxfId="1"/>
    <tableColumn id="2" name="Comment Text"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workbookViewId="0">
      <selection activeCell="B2" sqref="B2"/>
    </sheetView>
  </sheetViews>
  <sheetFormatPr defaultRowHeight="15" x14ac:dyDescent="0.25"/>
  <cols>
    <col min="2" max="2" width="71.85546875" customWidth="1"/>
  </cols>
  <sheetData>
    <row r="1" spans="1:2" ht="90" x14ac:dyDescent="0.25">
      <c r="A1" s="41">
        <v>1</v>
      </c>
      <c r="B1" s="42" t="s">
        <v>2922</v>
      </c>
    </row>
    <row r="2" spans="1:2" x14ac:dyDescent="0.25">
      <c r="A2" s="41"/>
      <c r="B2" s="42"/>
    </row>
    <row r="3" spans="1:2" ht="75" x14ac:dyDescent="0.25">
      <c r="A3" s="41">
        <v>2</v>
      </c>
      <c r="B3" s="42" t="s">
        <v>2921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550"/>
  <sheetViews>
    <sheetView workbookViewId="0">
      <pane ySplit="7" topLeftCell="A8" activePane="bottomLeft" state="frozen"/>
      <selection pane="bottomLeft" activeCell="CC37" sqref="CC37"/>
    </sheetView>
  </sheetViews>
  <sheetFormatPr defaultRowHeight="15" x14ac:dyDescent="0.25"/>
  <cols>
    <col min="1" max="1" width="10.42578125" style="1" customWidth="1"/>
    <col min="2" max="2" width="90" style="1" bestFit="1" customWidth="1"/>
    <col min="3" max="3" width="47" style="1" bestFit="1" customWidth="1"/>
    <col min="4" max="4" width="12.42578125" style="1" bestFit="1" customWidth="1"/>
    <col min="5" max="5" width="16.7109375" style="1" bestFit="1" customWidth="1"/>
    <col min="6" max="6" width="8" style="1" bestFit="1" customWidth="1"/>
    <col min="7" max="7" width="6" style="1" bestFit="1" customWidth="1"/>
    <col min="8" max="8" width="15.42578125" style="12" bestFit="1" customWidth="1"/>
    <col min="9" max="9" width="18.5703125" style="12" bestFit="1" customWidth="1"/>
    <col min="10" max="10" width="13.7109375" style="1" bestFit="1" customWidth="1"/>
    <col min="11" max="11" width="31.42578125" style="1" bestFit="1" customWidth="1"/>
    <col min="12" max="12" width="12" style="2" bestFit="1" customWidth="1"/>
    <col min="13" max="13" width="11.140625" style="2" bestFit="1" customWidth="1"/>
    <col min="14" max="14" width="18.7109375" style="5" bestFit="1" customWidth="1"/>
    <col min="15" max="15" width="83.5703125" style="1" bestFit="1" customWidth="1"/>
    <col min="16" max="16" width="22.85546875" style="1" bestFit="1" customWidth="1"/>
    <col min="17" max="17" width="23.140625" style="1" bestFit="1" customWidth="1"/>
    <col min="18" max="18" width="22.5703125" style="1" bestFit="1" customWidth="1"/>
    <col min="19" max="19" width="22.85546875" style="1" bestFit="1" customWidth="1"/>
    <col min="20" max="20" width="22.5703125" style="1" bestFit="1" customWidth="1"/>
    <col min="21" max="21" width="20.85546875" style="1" bestFit="1" customWidth="1"/>
    <col min="22" max="22" width="19.28515625" style="1" bestFit="1" customWidth="1"/>
    <col min="23" max="23" width="20.5703125" style="1" bestFit="1" customWidth="1"/>
    <col min="24" max="24" width="27.28515625" style="1" bestFit="1" customWidth="1"/>
    <col min="25" max="25" width="30.140625" style="1" bestFit="1" customWidth="1"/>
    <col min="26" max="26" width="24.28515625" style="1" bestFit="1" customWidth="1"/>
    <col min="27" max="27" width="13.42578125" style="1" bestFit="1" customWidth="1"/>
    <col min="28" max="28" width="30.5703125" style="1" bestFit="1" customWidth="1"/>
    <col min="29" max="30" width="40.7109375" style="1" bestFit="1" customWidth="1"/>
    <col min="31" max="31" width="34.42578125" style="1" bestFit="1" customWidth="1"/>
    <col min="32" max="32" width="16.7109375" style="1" bestFit="1" customWidth="1"/>
    <col min="33" max="33" width="25.140625" style="1" bestFit="1" customWidth="1"/>
    <col min="34" max="34" width="25.42578125" style="1" bestFit="1" customWidth="1"/>
    <col min="35" max="35" width="28.28515625" style="1" bestFit="1" customWidth="1"/>
    <col min="36" max="36" width="36.28515625" style="1" bestFit="1" customWidth="1"/>
    <col min="37" max="37" width="37.28515625" style="1" bestFit="1" customWidth="1"/>
    <col min="38" max="38" width="28.7109375" style="1" bestFit="1" customWidth="1"/>
    <col min="39" max="39" width="31.42578125" style="1" bestFit="1" customWidth="1"/>
    <col min="40" max="40" width="39.42578125" style="1" bestFit="1" customWidth="1"/>
    <col min="41" max="41" width="40.5703125" style="1" bestFit="1" customWidth="1"/>
    <col min="42" max="42" width="32" style="1" bestFit="1" customWidth="1"/>
    <col min="43" max="43" width="30.85546875" style="1" bestFit="1" customWidth="1"/>
    <col min="44" max="44" width="38.85546875" style="1" bestFit="1" customWidth="1"/>
    <col min="45" max="45" width="39.85546875" style="1" bestFit="1" customWidth="1"/>
    <col min="46" max="46" width="31.28515625" style="1" bestFit="1" customWidth="1"/>
    <col min="47" max="47" width="20.5703125" style="1" bestFit="1" customWidth="1"/>
    <col min="48" max="48" width="29" style="1" bestFit="1" customWidth="1"/>
    <col min="49" max="49" width="29.5703125" style="1" bestFit="1" customWidth="1"/>
    <col min="50" max="50" width="21" style="1" bestFit="1" customWidth="1"/>
    <col min="51" max="51" width="41.28515625" style="1" bestFit="1" customWidth="1"/>
    <col min="52" max="52" width="49.28515625" style="1" bestFit="1" customWidth="1"/>
    <col min="53" max="53" width="50.28515625" style="1" bestFit="1" customWidth="1"/>
    <col min="54" max="54" width="40.7109375" style="1" bestFit="1" customWidth="1"/>
    <col min="55" max="55" width="32.5703125" style="1" bestFit="1" customWidth="1"/>
    <col min="56" max="56" width="40.5703125" style="1" bestFit="1" customWidth="1"/>
    <col min="57" max="57" width="41.5703125" style="1" bestFit="1" customWidth="1"/>
    <col min="58" max="58" width="33" style="1" bestFit="1" customWidth="1"/>
    <col min="59" max="59" width="35.7109375" style="1" bestFit="1" customWidth="1"/>
    <col min="60" max="60" width="43.7109375" style="1" bestFit="1" customWidth="1"/>
    <col min="61" max="61" width="44.85546875" style="1" bestFit="1" customWidth="1"/>
    <col min="62" max="62" width="36.28515625" style="1" bestFit="1" customWidth="1"/>
    <col min="63" max="63" width="40.85546875" style="1" bestFit="1" customWidth="1"/>
    <col min="64" max="64" width="48.85546875" style="1" bestFit="1" customWidth="1"/>
    <col min="65" max="65" width="49.85546875" style="1" bestFit="1" customWidth="1"/>
    <col min="66" max="66" width="41.28515625" style="1" bestFit="1" customWidth="1"/>
    <col min="67" max="67" width="23.42578125" style="1" bestFit="1" customWidth="1"/>
    <col min="68" max="68" width="31.42578125" style="1" bestFit="1" customWidth="1"/>
    <col min="69" max="69" width="32.5703125" style="1" bestFit="1" customWidth="1"/>
    <col min="70" max="70" width="24" style="1" bestFit="1" customWidth="1"/>
    <col min="71" max="71" width="27.5703125" style="1" bestFit="1" customWidth="1"/>
    <col min="72" max="72" width="35.5703125" style="1" bestFit="1" customWidth="1"/>
    <col min="73" max="73" width="36.7109375" style="1" bestFit="1" customWidth="1"/>
    <col min="74" max="74" width="28.140625" style="1" bestFit="1" customWidth="1"/>
    <col min="75" max="75" width="26" style="1" bestFit="1" customWidth="1"/>
    <col min="76" max="76" width="34" style="1" bestFit="1" customWidth="1"/>
    <col min="77" max="77" width="35" style="1" bestFit="1" customWidth="1"/>
    <col min="78" max="78" width="26.42578125" style="1" bestFit="1" customWidth="1"/>
    <col min="79" max="79" width="32" style="1" bestFit="1" customWidth="1"/>
    <col min="80" max="80" width="39.85546875" style="1" bestFit="1" customWidth="1"/>
    <col min="81" max="81" width="41" style="1" bestFit="1" customWidth="1"/>
    <col min="82" max="82" width="32.42578125" style="1" bestFit="1" customWidth="1"/>
    <col min="83" max="83" width="27.85546875" style="1" bestFit="1" customWidth="1"/>
    <col min="84" max="84" width="35.7109375" style="1" bestFit="1" customWidth="1"/>
    <col min="85" max="85" width="36.85546875" style="1" bestFit="1" customWidth="1"/>
    <col min="86" max="86" width="28.28515625" style="1" bestFit="1" customWidth="1"/>
    <col min="87" max="87" width="44.140625" style="1" bestFit="1" customWidth="1"/>
    <col min="88" max="88" width="52.140625" style="1" bestFit="1" customWidth="1"/>
    <col min="89" max="89" width="53.28515625" style="1" bestFit="1" customWidth="1"/>
    <col min="90" max="90" width="44.7109375" style="1" bestFit="1" customWidth="1"/>
    <col min="91" max="91" width="27.28515625" style="1" bestFit="1" customWidth="1"/>
    <col min="92" max="92" width="35.28515625" style="1" bestFit="1" customWidth="1"/>
    <col min="93" max="93" width="36.42578125" style="1" bestFit="1" customWidth="1"/>
    <col min="94" max="94" width="27.85546875" style="1" bestFit="1" customWidth="1"/>
    <col min="95" max="95" width="47.7109375" style="1" bestFit="1" customWidth="1"/>
    <col min="96" max="96" width="55.7109375" style="1" bestFit="1" customWidth="1"/>
    <col min="97" max="97" width="56.85546875" style="1" bestFit="1" customWidth="1"/>
    <col min="98" max="98" width="48.140625" style="1" bestFit="1" customWidth="1"/>
    <col min="99" max="99" width="20.42578125" style="1" bestFit="1" customWidth="1"/>
    <col min="100" max="100" width="28.42578125" style="1" bestFit="1" customWidth="1"/>
    <col min="101" max="101" width="29.42578125" style="1" bestFit="1" customWidth="1"/>
    <col min="102" max="102" width="20.85546875" style="1" bestFit="1" customWidth="1"/>
    <col min="103" max="103" width="49.85546875" style="1" bestFit="1" customWidth="1"/>
    <col min="104" max="104" width="57.85546875" style="1" bestFit="1" customWidth="1"/>
    <col min="105" max="105" width="58.85546875" style="1" bestFit="1" customWidth="1"/>
    <col min="106" max="106" width="50.28515625" style="1" bestFit="1" customWidth="1"/>
    <col min="107" max="107" width="52.28515625" style="1" bestFit="1" customWidth="1"/>
    <col min="108" max="108" width="60.28515625" style="1" bestFit="1" customWidth="1"/>
    <col min="109" max="109" width="61.42578125" style="1" bestFit="1" customWidth="1"/>
    <col min="110" max="110" width="52.85546875" style="1" bestFit="1" customWidth="1"/>
    <col min="111" max="111" width="40.85546875" style="1" bestFit="1" customWidth="1"/>
    <col min="112" max="112" width="48.85546875" style="1" bestFit="1" customWidth="1"/>
    <col min="113" max="113" width="49.85546875" style="1" bestFit="1" customWidth="1"/>
    <col min="114" max="114" width="41.28515625" style="1" bestFit="1" customWidth="1"/>
    <col min="115" max="115" width="44.5703125" style="1" bestFit="1" customWidth="1"/>
    <col min="116" max="116" width="52.42578125" style="1" bestFit="1" customWidth="1"/>
    <col min="117" max="117" width="53.5703125" style="1" bestFit="1" customWidth="1"/>
    <col min="118" max="118" width="45" style="1" bestFit="1" customWidth="1"/>
    <col min="119" max="119" width="65.140625" style="1" bestFit="1" customWidth="1"/>
    <col min="120" max="120" width="73" style="1" bestFit="1" customWidth="1"/>
    <col min="121" max="121" width="74.140625" style="1" bestFit="1" customWidth="1"/>
    <col min="122" max="122" width="65.5703125" style="1" bestFit="1" customWidth="1"/>
    <col min="123" max="123" width="22" style="1" bestFit="1" customWidth="1"/>
    <col min="124" max="124" width="30.5703125" style="1" bestFit="1" customWidth="1"/>
    <col min="125" max="125" width="13.7109375" style="1" bestFit="1" customWidth="1"/>
    <col min="126" max="126" width="12.42578125" style="1" bestFit="1" customWidth="1"/>
    <col min="127" max="16384" width="9.140625" style="1"/>
  </cols>
  <sheetData>
    <row r="1" spans="1:126" x14ac:dyDescent="0.25">
      <c r="B1" s="44" t="s">
        <v>2096</v>
      </c>
    </row>
    <row r="2" spans="1:126" x14ac:dyDescent="0.25">
      <c r="B2" s="44"/>
    </row>
    <row r="3" spans="1:126" x14ac:dyDescent="0.25">
      <c r="B3" s="44"/>
    </row>
    <row r="4" spans="1:126" x14ac:dyDescent="0.25">
      <c r="B4" s="44"/>
    </row>
    <row r="5" spans="1:126" x14ac:dyDescent="0.25">
      <c r="A5" s="4" t="s">
        <v>2095</v>
      </c>
    </row>
    <row r="6" spans="1:126" x14ac:dyDescent="0.25">
      <c r="A6" s="1">
        <v>1</v>
      </c>
      <c r="B6" s="3">
        <v>2</v>
      </c>
      <c r="C6" s="3">
        <v>3</v>
      </c>
      <c r="D6" s="3">
        <v>4</v>
      </c>
      <c r="E6" s="3">
        <v>5</v>
      </c>
      <c r="F6" s="3">
        <v>6</v>
      </c>
      <c r="G6" s="3">
        <v>7</v>
      </c>
      <c r="H6" s="12">
        <v>8</v>
      </c>
      <c r="I6" s="12">
        <v>9</v>
      </c>
      <c r="J6" s="3">
        <v>10</v>
      </c>
      <c r="K6" s="3">
        <v>11</v>
      </c>
      <c r="L6" s="3">
        <v>12</v>
      </c>
      <c r="M6" s="3">
        <v>13</v>
      </c>
      <c r="N6" s="14">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c r="BB6" s="3">
        <v>54</v>
      </c>
      <c r="BC6" s="3">
        <v>55</v>
      </c>
      <c r="BD6" s="3">
        <v>56</v>
      </c>
      <c r="BE6" s="3">
        <v>57</v>
      </c>
      <c r="BF6" s="3">
        <v>58</v>
      </c>
      <c r="BG6" s="3">
        <v>59</v>
      </c>
      <c r="BH6" s="3">
        <v>60</v>
      </c>
      <c r="BI6" s="3">
        <v>61</v>
      </c>
      <c r="BJ6" s="3">
        <v>62</v>
      </c>
      <c r="BK6" s="3">
        <v>63</v>
      </c>
      <c r="BL6" s="3">
        <v>64</v>
      </c>
      <c r="BM6" s="3">
        <v>65</v>
      </c>
      <c r="BN6" s="3">
        <v>66</v>
      </c>
      <c r="BO6" s="3">
        <v>67</v>
      </c>
      <c r="BP6" s="3">
        <v>68</v>
      </c>
      <c r="BQ6" s="3">
        <v>69</v>
      </c>
      <c r="BR6" s="3">
        <v>70</v>
      </c>
      <c r="BS6" s="3">
        <v>71</v>
      </c>
      <c r="BT6" s="3">
        <v>72</v>
      </c>
      <c r="BU6" s="3">
        <v>73</v>
      </c>
      <c r="BV6" s="3">
        <v>74</v>
      </c>
      <c r="BW6" s="3">
        <v>75</v>
      </c>
      <c r="BX6" s="3">
        <v>76</v>
      </c>
      <c r="BY6" s="3">
        <v>77</v>
      </c>
      <c r="BZ6" s="3">
        <v>78</v>
      </c>
      <c r="CA6" s="3">
        <v>79</v>
      </c>
      <c r="CB6" s="3">
        <v>80</v>
      </c>
      <c r="CC6" s="3">
        <v>81</v>
      </c>
      <c r="CD6" s="3">
        <v>82</v>
      </c>
      <c r="CE6" s="3">
        <v>83</v>
      </c>
      <c r="CF6" s="3">
        <v>84</v>
      </c>
      <c r="CG6" s="3">
        <v>85</v>
      </c>
      <c r="CH6" s="3">
        <v>86</v>
      </c>
      <c r="CI6" s="3">
        <v>87</v>
      </c>
      <c r="CJ6" s="3">
        <v>88</v>
      </c>
      <c r="CK6" s="3">
        <v>89</v>
      </c>
      <c r="CL6" s="3">
        <v>90</v>
      </c>
      <c r="CM6" s="3">
        <v>91</v>
      </c>
      <c r="CN6" s="3">
        <v>92</v>
      </c>
      <c r="CO6" s="3">
        <v>93</v>
      </c>
      <c r="CP6" s="3">
        <v>94</v>
      </c>
      <c r="CQ6" s="3">
        <v>95</v>
      </c>
      <c r="CR6" s="3">
        <v>96</v>
      </c>
      <c r="CS6" s="3">
        <v>97</v>
      </c>
      <c r="CT6" s="3">
        <v>98</v>
      </c>
      <c r="CU6" s="3">
        <v>99</v>
      </c>
      <c r="CV6" s="3">
        <v>100</v>
      </c>
      <c r="CW6" s="3">
        <v>101</v>
      </c>
      <c r="CX6" s="3">
        <v>102</v>
      </c>
      <c r="CY6" s="3">
        <v>103</v>
      </c>
      <c r="CZ6" s="3">
        <v>104</v>
      </c>
      <c r="DA6" s="3">
        <v>105</v>
      </c>
      <c r="DB6" s="3">
        <v>106</v>
      </c>
      <c r="DC6" s="3">
        <v>107</v>
      </c>
      <c r="DD6" s="3">
        <v>108</v>
      </c>
      <c r="DE6" s="3">
        <v>109</v>
      </c>
      <c r="DF6" s="3">
        <v>110</v>
      </c>
      <c r="DG6" s="3">
        <v>111</v>
      </c>
      <c r="DH6" s="3">
        <v>112</v>
      </c>
      <c r="DI6" s="3">
        <v>113</v>
      </c>
      <c r="DJ6" s="3">
        <v>114</v>
      </c>
      <c r="DK6" s="3">
        <v>115</v>
      </c>
      <c r="DL6" s="3">
        <v>116</v>
      </c>
      <c r="DM6" s="3">
        <v>117</v>
      </c>
      <c r="DN6" s="3">
        <v>118</v>
      </c>
      <c r="DO6" s="3">
        <v>119</v>
      </c>
      <c r="DP6" s="3">
        <v>120</v>
      </c>
      <c r="DQ6" s="3">
        <v>121</v>
      </c>
      <c r="DR6" s="3">
        <v>122</v>
      </c>
      <c r="DS6" s="3">
        <v>123</v>
      </c>
      <c r="DT6" s="3">
        <v>124</v>
      </c>
      <c r="DU6" s="3">
        <v>125</v>
      </c>
      <c r="DV6" s="3">
        <v>126</v>
      </c>
    </row>
    <row r="7" spans="1:126" x14ac:dyDescent="0.25">
      <c r="A7" s="6" t="s">
        <v>1973</v>
      </c>
      <c r="B7" s="6" t="s">
        <v>0</v>
      </c>
      <c r="C7" s="6" t="s">
        <v>1976</v>
      </c>
      <c r="D7" s="6" t="s">
        <v>3</v>
      </c>
      <c r="E7" s="6" t="s">
        <v>1978</v>
      </c>
      <c r="F7" s="6" t="s">
        <v>1</v>
      </c>
      <c r="G7" s="6" t="s">
        <v>2</v>
      </c>
      <c r="H7" s="13" t="s">
        <v>1979</v>
      </c>
      <c r="I7" s="13" t="s">
        <v>1980</v>
      </c>
      <c r="J7" s="6" t="s">
        <v>1981</v>
      </c>
      <c r="K7" s="6" t="s">
        <v>1982</v>
      </c>
      <c r="L7" s="8" t="s">
        <v>1974</v>
      </c>
      <c r="M7" s="8" t="s">
        <v>1975</v>
      </c>
      <c r="N7" s="9" t="s">
        <v>1977</v>
      </c>
      <c r="O7" s="6" t="s">
        <v>1983</v>
      </c>
      <c r="P7" s="7" t="s">
        <v>1984</v>
      </c>
      <c r="Q7" s="7" t="s">
        <v>1985</v>
      </c>
      <c r="R7" s="7" t="s">
        <v>1986</v>
      </c>
      <c r="S7" s="7" t="s">
        <v>1987</v>
      </c>
      <c r="T7" s="7" t="s">
        <v>1988</v>
      </c>
      <c r="U7" s="7" t="s">
        <v>1989</v>
      </c>
      <c r="V7" s="7" t="s">
        <v>1990</v>
      </c>
      <c r="W7" s="7" t="s">
        <v>1991</v>
      </c>
      <c r="X7" s="7" t="s">
        <v>1992</v>
      </c>
      <c r="Y7" s="7" t="s">
        <v>1993</v>
      </c>
      <c r="Z7" s="7" t="s">
        <v>1994</v>
      </c>
      <c r="AA7" s="7" t="s">
        <v>1995</v>
      </c>
      <c r="AB7" s="6" t="s">
        <v>1996</v>
      </c>
      <c r="AC7" s="6" t="s">
        <v>1997</v>
      </c>
      <c r="AD7" s="6" t="s">
        <v>1998</v>
      </c>
      <c r="AE7" s="6" t="s">
        <v>1999</v>
      </c>
      <c r="AF7" s="6" t="s">
        <v>2000</v>
      </c>
      <c r="AG7" s="6" t="s">
        <v>2001</v>
      </c>
      <c r="AH7" s="6" t="s">
        <v>2002</v>
      </c>
      <c r="AI7" s="9" t="s">
        <v>2003</v>
      </c>
      <c r="AJ7" s="9" t="s">
        <v>2004</v>
      </c>
      <c r="AK7" s="9" t="s">
        <v>2005</v>
      </c>
      <c r="AL7" s="9" t="s">
        <v>2006</v>
      </c>
      <c r="AM7" s="9" t="s">
        <v>2007</v>
      </c>
      <c r="AN7" s="9" t="s">
        <v>2008</v>
      </c>
      <c r="AO7" s="9" t="s">
        <v>2009</v>
      </c>
      <c r="AP7" s="9" t="s">
        <v>2010</v>
      </c>
      <c r="AQ7" s="9" t="s">
        <v>2011</v>
      </c>
      <c r="AR7" s="9" t="s">
        <v>2012</v>
      </c>
      <c r="AS7" s="9" t="s">
        <v>2013</v>
      </c>
      <c r="AT7" s="9" t="s">
        <v>2014</v>
      </c>
      <c r="AU7" s="9" t="s">
        <v>2015</v>
      </c>
      <c r="AV7" s="9" t="s">
        <v>2016</v>
      </c>
      <c r="AW7" s="9" t="s">
        <v>2017</v>
      </c>
      <c r="AX7" s="9" t="s">
        <v>2018</v>
      </c>
      <c r="AY7" s="9" t="s">
        <v>2019</v>
      </c>
      <c r="AZ7" s="9" t="s">
        <v>2020</v>
      </c>
      <c r="BA7" s="9" t="s">
        <v>2021</v>
      </c>
      <c r="BB7" s="9" t="s">
        <v>2022</v>
      </c>
      <c r="BC7" s="9" t="s">
        <v>2023</v>
      </c>
      <c r="BD7" s="9" t="s">
        <v>2024</v>
      </c>
      <c r="BE7" s="9" t="s">
        <v>2025</v>
      </c>
      <c r="BF7" s="9" t="s">
        <v>2026</v>
      </c>
      <c r="BG7" s="9" t="s">
        <v>2027</v>
      </c>
      <c r="BH7" s="9" t="s">
        <v>2028</v>
      </c>
      <c r="BI7" s="9" t="s">
        <v>2029</v>
      </c>
      <c r="BJ7" s="9" t="s">
        <v>2030</v>
      </c>
      <c r="BK7" s="9" t="s">
        <v>2031</v>
      </c>
      <c r="BL7" s="9" t="s">
        <v>2032</v>
      </c>
      <c r="BM7" s="9" t="s">
        <v>2033</v>
      </c>
      <c r="BN7" s="9" t="s">
        <v>2034</v>
      </c>
      <c r="BO7" s="9" t="s">
        <v>2035</v>
      </c>
      <c r="BP7" s="9" t="s">
        <v>2036</v>
      </c>
      <c r="BQ7" s="9" t="s">
        <v>2037</v>
      </c>
      <c r="BR7" s="9" t="s">
        <v>2038</v>
      </c>
      <c r="BS7" s="9" t="s">
        <v>2039</v>
      </c>
      <c r="BT7" s="9" t="s">
        <v>2040</v>
      </c>
      <c r="BU7" s="9" t="s">
        <v>2041</v>
      </c>
      <c r="BV7" s="9" t="s">
        <v>2042</v>
      </c>
      <c r="BW7" s="9" t="s">
        <v>2043</v>
      </c>
      <c r="BX7" s="9" t="s">
        <v>2044</v>
      </c>
      <c r="BY7" s="9" t="s">
        <v>2045</v>
      </c>
      <c r="BZ7" s="9" t="s">
        <v>2046</v>
      </c>
      <c r="CA7" s="9" t="s">
        <v>2047</v>
      </c>
      <c r="CB7" s="9" t="s">
        <v>2048</v>
      </c>
      <c r="CC7" s="9" t="s">
        <v>2049</v>
      </c>
      <c r="CD7" s="9" t="s">
        <v>2050</v>
      </c>
      <c r="CE7" s="9" t="s">
        <v>2051</v>
      </c>
      <c r="CF7" s="9" t="s">
        <v>2052</v>
      </c>
      <c r="CG7" s="9" t="s">
        <v>2053</v>
      </c>
      <c r="CH7" s="9" t="s">
        <v>2054</v>
      </c>
      <c r="CI7" s="9" t="s">
        <v>2055</v>
      </c>
      <c r="CJ7" s="9" t="s">
        <v>2056</v>
      </c>
      <c r="CK7" s="9" t="s">
        <v>2057</v>
      </c>
      <c r="CL7" s="9" t="s">
        <v>2058</v>
      </c>
      <c r="CM7" s="9" t="s">
        <v>2059</v>
      </c>
      <c r="CN7" s="9" t="s">
        <v>2060</v>
      </c>
      <c r="CO7" s="9" t="s">
        <v>2061</v>
      </c>
      <c r="CP7" s="9" t="s">
        <v>2063</v>
      </c>
      <c r="CQ7" s="9" t="s">
        <v>2062</v>
      </c>
      <c r="CR7" s="9" t="s">
        <v>2064</v>
      </c>
      <c r="CS7" s="9" t="s">
        <v>2065</v>
      </c>
      <c r="CT7" s="9" t="s">
        <v>2066</v>
      </c>
      <c r="CU7" s="9" t="s">
        <v>2067</v>
      </c>
      <c r="CV7" s="9" t="s">
        <v>2068</v>
      </c>
      <c r="CW7" s="9" t="s">
        <v>2069</v>
      </c>
      <c r="CX7" s="9" t="s">
        <v>2070</v>
      </c>
      <c r="CY7" s="9" t="s">
        <v>2071</v>
      </c>
      <c r="CZ7" s="9" t="s">
        <v>2072</v>
      </c>
      <c r="DA7" s="9" t="s">
        <v>2073</v>
      </c>
      <c r="DB7" s="9" t="s">
        <v>2074</v>
      </c>
      <c r="DC7" s="9" t="s">
        <v>2075</v>
      </c>
      <c r="DD7" s="9" t="s">
        <v>2076</v>
      </c>
      <c r="DE7" s="9" t="s">
        <v>2077</v>
      </c>
      <c r="DF7" s="9" t="s">
        <v>2078</v>
      </c>
      <c r="DG7" s="9" t="s">
        <v>2079</v>
      </c>
      <c r="DH7" s="9" t="s">
        <v>2080</v>
      </c>
      <c r="DI7" s="9" t="s">
        <v>2081</v>
      </c>
      <c r="DJ7" s="9" t="s">
        <v>2082</v>
      </c>
      <c r="DK7" s="9" t="s">
        <v>2083</v>
      </c>
      <c r="DL7" s="9" t="s">
        <v>2084</v>
      </c>
      <c r="DM7" s="9" t="s">
        <v>2085</v>
      </c>
      <c r="DN7" s="9" t="s">
        <v>2086</v>
      </c>
      <c r="DO7" s="9" t="s">
        <v>2087</v>
      </c>
      <c r="DP7" s="9" t="s">
        <v>2088</v>
      </c>
      <c r="DQ7" s="9" t="s">
        <v>2089</v>
      </c>
      <c r="DR7" s="9" t="s">
        <v>2090</v>
      </c>
      <c r="DS7" s="9" t="s">
        <v>2091</v>
      </c>
      <c r="DT7" s="9" t="s">
        <v>2092</v>
      </c>
      <c r="DU7" s="9" t="s">
        <v>2093</v>
      </c>
      <c r="DV7" s="9" t="s">
        <v>2094</v>
      </c>
    </row>
    <row r="8" spans="1:126" x14ac:dyDescent="0.25">
      <c r="A8" s="10">
        <v>90666</v>
      </c>
      <c r="B8" s="10" t="s">
        <v>75</v>
      </c>
      <c r="C8" s="10" t="s">
        <v>77</v>
      </c>
      <c r="D8" s="10" t="s">
        <v>17</v>
      </c>
      <c r="E8" s="10">
        <v>33</v>
      </c>
      <c r="F8" s="10" t="s">
        <v>36</v>
      </c>
      <c r="G8" s="10" t="s">
        <v>78</v>
      </c>
      <c r="H8" s="13">
        <v>238770</v>
      </c>
      <c r="I8" s="13">
        <v>238770</v>
      </c>
      <c r="J8" s="10" t="s">
        <v>76</v>
      </c>
      <c r="K8" s="10" t="s">
        <v>19</v>
      </c>
      <c r="L8" s="8">
        <v>35055</v>
      </c>
      <c r="M8" s="8">
        <v>47300</v>
      </c>
      <c r="N8" s="9">
        <v>307000</v>
      </c>
      <c r="O8" s="10" t="s">
        <v>79</v>
      </c>
      <c r="P8" s="7">
        <v>0</v>
      </c>
      <c r="Q8" s="7">
        <v>0</v>
      </c>
      <c r="R8" s="7">
        <v>37</v>
      </c>
      <c r="S8" s="7">
        <v>0</v>
      </c>
      <c r="T8" s="7">
        <v>0</v>
      </c>
      <c r="U8" s="7">
        <v>37</v>
      </c>
      <c r="V8" s="7">
        <v>37</v>
      </c>
      <c r="W8" s="7">
        <v>0</v>
      </c>
      <c r="X8" s="7">
        <v>0</v>
      </c>
      <c r="Y8" s="7">
        <v>0</v>
      </c>
      <c r="Z8" s="7">
        <v>30</v>
      </c>
      <c r="AA8" s="7">
        <v>0</v>
      </c>
      <c r="AB8" s="16">
        <v>0</v>
      </c>
      <c r="AC8" s="16">
        <v>0</v>
      </c>
      <c r="AD8" s="16">
        <v>0</v>
      </c>
      <c r="AE8" s="16">
        <v>0</v>
      </c>
      <c r="AF8" s="15">
        <v>43.243243243243242</v>
      </c>
      <c r="AG8" s="10" t="s">
        <v>1966</v>
      </c>
      <c r="AH8" s="10" t="s">
        <v>1966</v>
      </c>
      <c r="AI8" s="9">
        <v>119.13939999999999</v>
      </c>
      <c r="AJ8" s="9">
        <v>1724.1982</v>
      </c>
      <c r="AK8" s="9">
        <v>452.94400000000002</v>
      </c>
      <c r="AL8" s="9">
        <f>Table1[[#This Row],[Company Direct Land Through FY12]]+Table1[[#This Row],[Company Direct Land FY13 and After]]</f>
        <v>2177.1422000000002</v>
      </c>
      <c r="AM8" s="9">
        <v>221.25899999999999</v>
      </c>
      <c r="AN8" s="9">
        <v>3187.1741999999999</v>
      </c>
      <c r="AO8" s="9">
        <v>841.18290000000002</v>
      </c>
      <c r="AP8" s="9">
        <f>Table1[[#This Row],[Company Direct Building Through FY12]]+Table1[[#This Row],[Company Direct Building FY13 and After]]</f>
        <v>4028.3571000000002</v>
      </c>
      <c r="AQ8" s="9">
        <v>0</v>
      </c>
      <c r="AR8" s="9">
        <v>4988.75</v>
      </c>
      <c r="AS8" s="9">
        <v>0</v>
      </c>
      <c r="AT8" s="9">
        <f>Table1[[#This Row],[Mortgage Recording Tax Through FY12]]+Table1[[#This Row],[Mortgage Recording Tax FY13 and After]]</f>
        <v>4988.75</v>
      </c>
      <c r="AU8" s="9">
        <v>6870.8729999999996</v>
      </c>
      <c r="AV8" s="9">
        <v>3884.4432999999999</v>
      </c>
      <c r="AW8" s="9">
        <v>26121.693800000001</v>
      </c>
      <c r="AX8" s="9">
        <f>Table1[[#This Row],[Pilot Savings  Through FY12]]+Table1[[#This Row],[Pilot Savings FY13 and After]]</f>
        <v>30006.1371</v>
      </c>
      <c r="AY8" s="9">
        <v>0</v>
      </c>
      <c r="AZ8" s="9">
        <v>0</v>
      </c>
      <c r="BA8" s="9">
        <v>0</v>
      </c>
      <c r="BB8" s="9">
        <f>Table1[[#This Row],[Mortgage Recording Tax Exemption Through FY12]]+Table1[[#This Row],[Mortgage Recording Tax Exemption FY13 and After]]</f>
        <v>0</v>
      </c>
      <c r="BC8" s="9">
        <v>82.103499999999997</v>
      </c>
      <c r="BD8" s="9">
        <v>597.30870000000004</v>
      </c>
      <c r="BE8" s="9">
        <v>312.14089999999999</v>
      </c>
      <c r="BF8" s="9">
        <f>Table1[[#This Row],[Indirect and Induced Land Through FY12]]+Table1[[#This Row],[Indirect and Induced Land FY13 and After]]</f>
        <v>909.44960000000003</v>
      </c>
      <c r="BG8" s="9">
        <v>152.47800000000001</v>
      </c>
      <c r="BH8" s="9">
        <v>1109.2873</v>
      </c>
      <c r="BI8" s="9">
        <v>579.69079999999997</v>
      </c>
      <c r="BJ8" s="9">
        <f>Table1[[#This Row],[Indirect and Induced Building Through FY12]]+Table1[[#This Row],[Indirect and Induced Building FY13 and After]]</f>
        <v>1688.9780999999998</v>
      </c>
      <c r="BK8" s="9">
        <v>-6295.8931000000002</v>
      </c>
      <c r="BL8" s="9">
        <v>7722.2750999999998</v>
      </c>
      <c r="BM8" s="9">
        <v>-23935.735199999999</v>
      </c>
      <c r="BN8" s="9">
        <f>Table1[[#This Row],[TOTAL Real Property Related Taxes Through FY12]]+Table1[[#This Row],[TOTAL Real Property Related Taxes FY13 and After]]</f>
        <v>-16213.4601</v>
      </c>
      <c r="BO8" s="9">
        <v>1056.7916</v>
      </c>
      <c r="BP8" s="9">
        <v>8885.9876999999997</v>
      </c>
      <c r="BQ8" s="9">
        <v>4017.7114999999999</v>
      </c>
      <c r="BR8" s="9">
        <f>Table1[[#This Row],[Company Direct Through FY12]]+Table1[[#This Row],[Company Direct FY13 and After]]</f>
        <v>12903.699199999999</v>
      </c>
      <c r="BS8" s="9">
        <v>0</v>
      </c>
      <c r="BT8" s="9">
        <v>22.315200000000001</v>
      </c>
      <c r="BU8" s="9">
        <v>0</v>
      </c>
      <c r="BV8" s="9">
        <f>Table1[[#This Row],[Sales Tax Exemption Through FY12]]+Table1[[#This Row],[Sales Tax Exemption FY13 and After]]</f>
        <v>22.315200000000001</v>
      </c>
      <c r="BW8" s="9">
        <v>0</v>
      </c>
      <c r="BX8" s="9">
        <v>0</v>
      </c>
      <c r="BY8" s="9">
        <v>0</v>
      </c>
      <c r="BZ8" s="9">
        <f>Table1[[#This Row],[Energy Tax Savings Through FY12]]+Table1[[#This Row],[Energy Tax Savings FY13 and After]]</f>
        <v>0</v>
      </c>
      <c r="CA8" s="9">
        <v>297.8175</v>
      </c>
      <c r="CB8" s="9">
        <v>2143.7080999999998</v>
      </c>
      <c r="CC8" s="9">
        <v>523.38210000000004</v>
      </c>
      <c r="CD8" s="9">
        <f>Table1[[#This Row],[Tax Exempt Bond Savings Through FY12]]+Table1[[#This Row],[Tax Exempt Bond Savings FY13 and After]]</f>
        <v>2667.0901999999996</v>
      </c>
      <c r="CE8" s="9">
        <v>304.57909999999998</v>
      </c>
      <c r="CF8" s="9">
        <v>2489.5716000000002</v>
      </c>
      <c r="CG8" s="9">
        <v>1157.9494</v>
      </c>
      <c r="CH8" s="9">
        <f>Table1[[#This Row],[Indirect and Induced Through FY12]]+Table1[[#This Row],[Indirect and Induced FY13 and After]]</f>
        <v>3647.5210000000002</v>
      </c>
      <c r="CI8" s="9">
        <v>1063.5532000000001</v>
      </c>
      <c r="CJ8" s="9">
        <v>9209.5360000000001</v>
      </c>
      <c r="CK8" s="9">
        <v>4652.2788</v>
      </c>
      <c r="CL8" s="9">
        <f>Table1[[#This Row],[TOTAL Income Consumption Use Taxes Through FY12]]+Table1[[#This Row],[TOTAL Income Consumption Use Taxes FY13 and After]]</f>
        <v>13861.8148</v>
      </c>
      <c r="CM8" s="9">
        <v>7168.6904999999997</v>
      </c>
      <c r="CN8" s="9">
        <v>6050.4665999999997</v>
      </c>
      <c r="CO8" s="9">
        <v>26645.0759</v>
      </c>
      <c r="CP8" s="9">
        <f>Table1[[#This Row],[Assistance Provided Through FY12]]+Table1[[#This Row],[Assistance Provided FY13 and After]]</f>
        <v>32695.5425</v>
      </c>
      <c r="CQ8" s="9">
        <v>0</v>
      </c>
      <c r="CR8" s="9">
        <v>0</v>
      </c>
      <c r="CS8" s="9">
        <v>0</v>
      </c>
      <c r="CT8" s="9">
        <f>Table1[[#This Row],[Recapture Cancellation Reduction Amount Through FY12]]+Table1[[#This Row],[Recapture Cancellation Reduction Amount FY13 and After]]</f>
        <v>0</v>
      </c>
      <c r="CU8" s="9">
        <v>0</v>
      </c>
      <c r="CV8" s="9">
        <v>0</v>
      </c>
      <c r="CW8" s="9">
        <v>0</v>
      </c>
      <c r="CX8" s="9">
        <f>Table1[[#This Row],[Penalty Paid Through FY12]]+Table1[[#This Row],[Penalty Paid FY13 and After]]</f>
        <v>0</v>
      </c>
      <c r="CY8" s="9">
        <v>7168.6904999999997</v>
      </c>
      <c r="CZ8" s="9">
        <v>6050.4665999999997</v>
      </c>
      <c r="DA8" s="9">
        <v>26645.0759</v>
      </c>
      <c r="DB8" s="9">
        <f>Table1[[#This Row],[TOTAL Assistance Net of Recapture Penalties Through FY12]]+Table1[[#This Row],[TOTAL Assistance Net of Recapture Penalties FY13 and After]]</f>
        <v>32695.5425</v>
      </c>
      <c r="DC8" s="9">
        <v>1397.19</v>
      </c>
      <c r="DD8" s="9">
        <v>18786.110100000002</v>
      </c>
      <c r="DE8" s="9">
        <v>5311.8383999999996</v>
      </c>
      <c r="DF8" s="9">
        <f>Table1[[#This Row],[Company Direct Tax Revenue Before Assistance Through FY12]]+Table1[[#This Row],[Company Direct Tax Revenue Before Assistance FY13 and After]]</f>
        <v>24097.948500000002</v>
      </c>
      <c r="DG8" s="9">
        <v>539.16060000000004</v>
      </c>
      <c r="DH8" s="9">
        <v>4196.1675999999998</v>
      </c>
      <c r="DI8" s="9">
        <v>2049.7811000000002</v>
      </c>
      <c r="DJ8" s="9">
        <f>Table1[[#This Row],[Indirect and Induced Tax Revenues Through FY12]]+Table1[[#This Row],[Indirect and Induced Tax Revenues FY13 and After]]</f>
        <v>6245.9486999999999</v>
      </c>
      <c r="DK8" s="9">
        <v>1936.3506</v>
      </c>
      <c r="DL8" s="9">
        <v>22982.277699999999</v>
      </c>
      <c r="DM8" s="9">
        <v>7361.6194999999998</v>
      </c>
      <c r="DN8" s="9">
        <f>Table1[[#This Row],[TOTAL Tax Revenues Before Assistance Through FY12]]+Table1[[#This Row],[TOTAL Tax Revenues Before Assistance FY13 and After]]</f>
        <v>30343.897199999999</v>
      </c>
      <c r="DO8" s="9">
        <v>-5232.3398999999999</v>
      </c>
      <c r="DP8" s="9">
        <v>16931.811099999999</v>
      </c>
      <c r="DQ8" s="9">
        <v>-19283.456399999999</v>
      </c>
      <c r="DR8" s="9">
        <f>Table1[[#This Row],[TOTAL Tax Revenues Net of Assistance Recapture and Penalty Through FY12]]+Table1[[#This Row],[TOTAL Tax Revenues Net of Assistance Recapture and Penalty FY13 and After]]</f>
        <v>-2351.6453000000001</v>
      </c>
      <c r="DS8" s="9">
        <v>0</v>
      </c>
      <c r="DT8" s="9">
        <v>0</v>
      </c>
      <c r="DU8" s="9">
        <v>0</v>
      </c>
      <c r="DV8" s="9">
        <v>0</v>
      </c>
    </row>
    <row r="9" spans="1:126" x14ac:dyDescent="0.25">
      <c r="A9" s="10">
        <v>91009</v>
      </c>
      <c r="B9" s="10" t="s">
        <v>57</v>
      </c>
      <c r="C9" s="10" t="s">
        <v>60</v>
      </c>
      <c r="D9" s="10" t="s">
        <v>17</v>
      </c>
      <c r="E9" s="10">
        <v>34</v>
      </c>
      <c r="F9" s="10" t="s">
        <v>61</v>
      </c>
      <c r="G9" s="10" t="s">
        <v>62</v>
      </c>
      <c r="H9" s="13">
        <v>26000</v>
      </c>
      <c r="I9" s="13">
        <v>25000</v>
      </c>
      <c r="J9" s="10" t="s">
        <v>59</v>
      </c>
      <c r="K9" s="10" t="s">
        <v>27</v>
      </c>
      <c r="L9" s="8">
        <v>35412</v>
      </c>
      <c r="M9" s="8">
        <v>44742</v>
      </c>
      <c r="N9" s="9">
        <v>1995</v>
      </c>
      <c r="O9" s="10" t="s">
        <v>56</v>
      </c>
      <c r="P9" s="7">
        <v>0</v>
      </c>
      <c r="Q9" s="7">
        <v>0</v>
      </c>
      <c r="R9" s="7">
        <v>99</v>
      </c>
      <c r="S9" s="7">
        <v>0</v>
      </c>
      <c r="T9" s="7">
        <v>0</v>
      </c>
      <c r="U9" s="7">
        <v>99</v>
      </c>
      <c r="V9" s="7">
        <v>99</v>
      </c>
      <c r="W9" s="7">
        <v>0</v>
      </c>
      <c r="X9" s="7">
        <v>0</v>
      </c>
      <c r="Y9" s="7">
        <v>0</v>
      </c>
      <c r="Z9" s="7">
        <v>31</v>
      </c>
      <c r="AA9" s="7">
        <v>0</v>
      </c>
      <c r="AB9" s="16">
        <v>0</v>
      </c>
      <c r="AC9" s="16">
        <v>0</v>
      </c>
      <c r="AD9" s="16">
        <v>0</v>
      </c>
      <c r="AE9" s="16">
        <v>0</v>
      </c>
      <c r="AF9" s="15">
        <v>81.818181818181827</v>
      </c>
      <c r="AG9" s="10" t="s">
        <v>28</v>
      </c>
      <c r="AH9" s="10" t="s">
        <v>1966</v>
      </c>
      <c r="AI9" s="9">
        <v>50.234000000000002</v>
      </c>
      <c r="AJ9" s="9">
        <v>194.36709999999999</v>
      </c>
      <c r="AK9" s="9">
        <v>132.28550000000001</v>
      </c>
      <c r="AL9" s="24">
        <f>Table1[[#This Row],[Company Direct Land Through FY12]]+Table1[[#This Row],[Company Direct Land FY13 and After]]</f>
        <v>326.65260000000001</v>
      </c>
      <c r="AM9" s="9">
        <v>3.1059999999999999</v>
      </c>
      <c r="AN9" s="9">
        <v>297.4076</v>
      </c>
      <c r="AO9" s="9">
        <v>8.1791999999999998</v>
      </c>
      <c r="AP9" s="24">
        <f>Table1[[#This Row],[Company Direct Building Through FY12]]+Table1[[#This Row],[Company Direct Building FY13 and After]]</f>
        <v>305.58679999999998</v>
      </c>
      <c r="AQ9" s="9">
        <v>0</v>
      </c>
      <c r="AR9" s="9">
        <v>32.418799999999997</v>
      </c>
      <c r="AS9" s="9">
        <v>0</v>
      </c>
      <c r="AT9" s="24">
        <f>Table1[[#This Row],[Mortgage Recording Tax Through FY12]]+Table1[[#This Row],[Mortgage Recording Tax FY13 and After]]</f>
        <v>32.418799999999997</v>
      </c>
      <c r="AU9" s="9">
        <v>42</v>
      </c>
      <c r="AV9" s="9">
        <v>234.05179999999999</v>
      </c>
      <c r="AW9" s="9">
        <v>110.6024</v>
      </c>
      <c r="AX9" s="24">
        <f>Table1[[#This Row],[Pilot Savings  Through FY12]]+Table1[[#This Row],[Pilot Savings FY13 and After]]</f>
        <v>344.6542</v>
      </c>
      <c r="AY9" s="9">
        <v>0</v>
      </c>
      <c r="AZ9" s="9">
        <v>0</v>
      </c>
      <c r="BA9" s="9">
        <v>0</v>
      </c>
      <c r="BB9" s="24">
        <f>Table1[[#This Row],[Mortgage Recording Tax Exemption Through FY12]]+Table1[[#This Row],[Mortgage Recording Tax Exemption FY13 and After]]</f>
        <v>0</v>
      </c>
      <c r="BC9" s="9">
        <v>121.4157</v>
      </c>
      <c r="BD9" s="9">
        <v>1417.8185000000001</v>
      </c>
      <c r="BE9" s="9">
        <v>319.73450000000003</v>
      </c>
      <c r="BF9" s="24">
        <f>Table1[[#This Row],[Indirect and Induced Land Through FY12]]+Table1[[#This Row],[Indirect and Induced Land FY13 and After]]</f>
        <v>1737.5530000000001</v>
      </c>
      <c r="BG9" s="9">
        <v>225.4863</v>
      </c>
      <c r="BH9" s="9">
        <v>2633.0916999999999</v>
      </c>
      <c r="BI9" s="9">
        <v>593.79259999999999</v>
      </c>
      <c r="BJ9" s="24">
        <f>Table1[[#This Row],[Indirect and Induced Building Through FY12]]+Table1[[#This Row],[Indirect and Induced Building FY13 and After]]</f>
        <v>3226.8842999999997</v>
      </c>
      <c r="BK9" s="9">
        <v>358.24200000000002</v>
      </c>
      <c r="BL9" s="9">
        <v>4341.0519000000004</v>
      </c>
      <c r="BM9" s="9">
        <v>943.38940000000002</v>
      </c>
      <c r="BN9" s="24">
        <f>Table1[[#This Row],[TOTAL Real Property Related Taxes Through FY12]]+Table1[[#This Row],[TOTAL Real Property Related Taxes FY13 and After]]</f>
        <v>5284.4413000000004</v>
      </c>
      <c r="BO9" s="9">
        <v>1466.3347000000001</v>
      </c>
      <c r="BP9" s="9">
        <v>14729.519</v>
      </c>
      <c r="BQ9" s="9">
        <v>3861.4286999999999</v>
      </c>
      <c r="BR9" s="24">
        <f>Table1[[#This Row],[Company Direct Through FY12]]+Table1[[#This Row],[Company Direct FY13 and After]]</f>
        <v>18590.947700000001</v>
      </c>
      <c r="BS9" s="9">
        <v>0</v>
      </c>
      <c r="BT9" s="9">
        <v>0</v>
      </c>
      <c r="BU9" s="9">
        <v>0</v>
      </c>
      <c r="BV9" s="24">
        <f>Table1[[#This Row],[Sales Tax Exemption Through FY12]]+Table1[[#This Row],[Sales Tax Exemption FY13 and After]]</f>
        <v>0</v>
      </c>
      <c r="BW9" s="9">
        <v>0</v>
      </c>
      <c r="BX9" s="9">
        <v>0</v>
      </c>
      <c r="BY9" s="9">
        <v>0</v>
      </c>
      <c r="BZ9" s="24">
        <f>Table1[[#This Row],[Energy Tax Savings Through FY12]]+Table1[[#This Row],[Energy Tax Savings FY13 and After]]</f>
        <v>0</v>
      </c>
      <c r="CA9" s="9">
        <v>1.2304999999999999</v>
      </c>
      <c r="CB9" s="9">
        <v>17.142199999999999</v>
      </c>
      <c r="CC9" s="9">
        <v>2.3298999999999999</v>
      </c>
      <c r="CD9" s="24">
        <f>Table1[[#This Row],[Tax Exempt Bond Savings Through FY12]]+Table1[[#This Row],[Tax Exempt Bond Savings FY13 and After]]</f>
        <v>19.472099999999998</v>
      </c>
      <c r="CE9" s="9">
        <v>450.41539999999998</v>
      </c>
      <c r="CF9" s="9">
        <v>5926.1291000000001</v>
      </c>
      <c r="CG9" s="9">
        <v>1186.1187</v>
      </c>
      <c r="CH9" s="24">
        <f>Table1[[#This Row],[Indirect and Induced Through FY12]]+Table1[[#This Row],[Indirect and Induced FY13 and After]]</f>
        <v>7112.2478000000001</v>
      </c>
      <c r="CI9" s="9">
        <v>1915.5196000000001</v>
      </c>
      <c r="CJ9" s="9">
        <v>20638.5059</v>
      </c>
      <c r="CK9" s="9">
        <v>5045.2174999999997</v>
      </c>
      <c r="CL9" s="24">
        <f>Table1[[#This Row],[TOTAL Income Consumption Use Taxes Through FY12]]+Table1[[#This Row],[TOTAL Income Consumption Use Taxes FY13 and After]]</f>
        <v>25683.723399999999</v>
      </c>
      <c r="CM9" s="9">
        <v>43.230499999999999</v>
      </c>
      <c r="CN9" s="9">
        <v>251.19399999999999</v>
      </c>
      <c r="CO9" s="9">
        <v>112.9323</v>
      </c>
      <c r="CP9" s="24">
        <f>Table1[[#This Row],[Assistance Provided Through FY12]]+Table1[[#This Row],[Assistance Provided FY13 and After]]</f>
        <v>364.12630000000001</v>
      </c>
      <c r="CQ9" s="9">
        <v>0</v>
      </c>
      <c r="CR9" s="9">
        <v>0</v>
      </c>
      <c r="CS9" s="9">
        <v>0</v>
      </c>
      <c r="CT9" s="24">
        <f>Table1[[#This Row],[Recapture Cancellation Reduction Amount Through FY12]]+Table1[[#This Row],[Recapture Cancellation Reduction Amount FY13 and After]]</f>
        <v>0</v>
      </c>
      <c r="CU9" s="9">
        <v>0</v>
      </c>
      <c r="CV9" s="9">
        <v>0</v>
      </c>
      <c r="CW9" s="9">
        <v>0</v>
      </c>
      <c r="CX9" s="24">
        <f>Table1[[#This Row],[Penalty Paid Through FY12]]+Table1[[#This Row],[Penalty Paid FY13 and After]]</f>
        <v>0</v>
      </c>
      <c r="CY9" s="9">
        <v>43.230499999999999</v>
      </c>
      <c r="CZ9" s="9">
        <v>251.19399999999999</v>
      </c>
      <c r="DA9" s="9">
        <v>112.9323</v>
      </c>
      <c r="DB9" s="24">
        <f>Table1[[#This Row],[TOTAL Assistance Net of Recapture Penalties Through FY12]]+Table1[[#This Row],[TOTAL Assistance Net of Recapture Penalties FY13 and After]]</f>
        <v>364.12630000000001</v>
      </c>
      <c r="DC9" s="9">
        <v>1519.6747</v>
      </c>
      <c r="DD9" s="9">
        <v>15253.7125</v>
      </c>
      <c r="DE9" s="9">
        <v>4001.8933999999999</v>
      </c>
      <c r="DF9" s="24">
        <f>Table1[[#This Row],[Company Direct Tax Revenue Before Assistance Through FY12]]+Table1[[#This Row],[Company Direct Tax Revenue Before Assistance FY13 and After]]</f>
        <v>19255.605899999999</v>
      </c>
      <c r="DG9" s="9">
        <v>797.31740000000002</v>
      </c>
      <c r="DH9" s="9">
        <v>9977.0393000000004</v>
      </c>
      <c r="DI9" s="9">
        <v>2099.6457999999998</v>
      </c>
      <c r="DJ9" s="24">
        <f>Table1[[#This Row],[Indirect and Induced Tax Revenues Through FY12]]+Table1[[#This Row],[Indirect and Induced Tax Revenues FY13 and After]]</f>
        <v>12076.685100000001</v>
      </c>
      <c r="DK9" s="9">
        <v>2316.9920999999999</v>
      </c>
      <c r="DL9" s="9">
        <v>25230.751799999998</v>
      </c>
      <c r="DM9" s="9">
        <v>6101.5392000000002</v>
      </c>
      <c r="DN9" s="24">
        <f>Table1[[#This Row],[TOTAL Tax Revenues Before Assistance Through FY12]]+Table1[[#This Row],[TOTAL Tax Revenues Before Assistance FY13 and After]]</f>
        <v>31332.290999999997</v>
      </c>
      <c r="DO9" s="9">
        <v>2273.7615999999998</v>
      </c>
      <c r="DP9" s="9">
        <v>24979.557799999999</v>
      </c>
      <c r="DQ9" s="9">
        <v>5988.6068999999998</v>
      </c>
      <c r="DR9" s="24">
        <f>Table1[[#This Row],[TOTAL Tax Revenues Net of Assistance Recapture and Penalty Through FY12]]+Table1[[#This Row],[TOTAL Tax Revenues Net of Assistance Recapture and Penalty FY13 and After]]</f>
        <v>30968.164699999998</v>
      </c>
      <c r="DS9" s="9">
        <v>0</v>
      </c>
      <c r="DT9" s="9">
        <v>0</v>
      </c>
      <c r="DU9" s="9">
        <v>0</v>
      </c>
      <c r="DV9" s="9">
        <v>0</v>
      </c>
    </row>
    <row r="10" spans="1:126" x14ac:dyDescent="0.25">
      <c r="A10" s="10">
        <v>91019</v>
      </c>
      <c r="B10" s="10" t="s">
        <v>136</v>
      </c>
      <c r="C10" s="10" t="s">
        <v>138</v>
      </c>
      <c r="D10" s="10" t="s">
        <v>47</v>
      </c>
      <c r="E10" s="10">
        <v>5</v>
      </c>
      <c r="F10" s="10" t="s">
        <v>139</v>
      </c>
      <c r="G10" s="10" t="s">
        <v>140</v>
      </c>
      <c r="H10" s="13">
        <v>0</v>
      </c>
      <c r="I10" s="13">
        <v>15000</v>
      </c>
      <c r="J10" s="10" t="s">
        <v>137</v>
      </c>
      <c r="K10" s="10" t="s">
        <v>50</v>
      </c>
      <c r="L10" s="8">
        <v>35611</v>
      </c>
      <c r="M10" s="8">
        <v>40300</v>
      </c>
      <c r="N10" s="9">
        <v>3300</v>
      </c>
      <c r="O10" s="10" t="s">
        <v>108</v>
      </c>
      <c r="P10" s="7">
        <v>0</v>
      </c>
      <c r="Q10" s="7">
        <v>0</v>
      </c>
      <c r="R10" s="7">
        <v>32</v>
      </c>
      <c r="S10" s="7">
        <v>0</v>
      </c>
      <c r="T10" s="7">
        <v>0</v>
      </c>
      <c r="U10" s="7">
        <v>32</v>
      </c>
      <c r="V10" s="7">
        <v>32</v>
      </c>
      <c r="W10" s="7">
        <v>0</v>
      </c>
      <c r="X10" s="7">
        <v>0</v>
      </c>
      <c r="Y10" s="7">
        <v>45</v>
      </c>
      <c r="Z10" s="7">
        <v>0</v>
      </c>
      <c r="AA10" s="7">
        <v>0</v>
      </c>
      <c r="AB10" s="16">
        <v>0</v>
      </c>
      <c r="AC10" s="16">
        <v>0</v>
      </c>
      <c r="AD10" s="16">
        <v>0</v>
      </c>
      <c r="AE10" s="16">
        <v>0</v>
      </c>
      <c r="AF10" s="15">
        <v>84.375</v>
      </c>
      <c r="AG10" s="10" t="s">
        <v>28</v>
      </c>
      <c r="AH10" s="10" t="s">
        <v>58</v>
      </c>
      <c r="AI10" s="17"/>
      <c r="AJ10" s="9">
        <v>0</v>
      </c>
      <c r="AK10" s="9">
        <v>0</v>
      </c>
      <c r="AL10" s="24">
        <f>Table1[[#This Row],[Company Direct Land Through FY12]]+Table1[[#This Row],[Company Direct Land FY13 and After]]</f>
        <v>0</v>
      </c>
      <c r="AM10" s="17"/>
      <c r="AN10" s="9">
        <v>0</v>
      </c>
      <c r="AO10" s="9">
        <v>0</v>
      </c>
      <c r="AP10" s="24">
        <f>Table1[[#This Row],[Company Direct Building Through FY12]]+Table1[[#This Row],[Company Direct Building FY13 and After]]</f>
        <v>0</v>
      </c>
      <c r="AQ10" s="17"/>
      <c r="AR10" s="9">
        <v>46.718800000000002</v>
      </c>
      <c r="AS10" s="9">
        <v>0</v>
      </c>
      <c r="AT10" s="24">
        <f>Table1[[#This Row],[Mortgage Recording Tax Through FY12]]+Table1[[#This Row],[Mortgage Recording Tax FY13 and After]]</f>
        <v>46.718800000000002</v>
      </c>
      <c r="AU10" s="17"/>
      <c r="AV10" s="9">
        <v>0</v>
      </c>
      <c r="AW10" s="9">
        <v>0</v>
      </c>
      <c r="AX10" s="24">
        <f>Table1[[#This Row],[Pilot Savings  Through FY12]]+Table1[[#This Row],[Pilot Savings FY13 and After]]</f>
        <v>0</v>
      </c>
      <c r="AY10" s="17"/>
      <c r="AZ10" s="9">
        <v>0</v>
      </c>
      <c r="BA10" s="9">
        <v>0</v>
      </c>
      <c r="BB10" s="24">
        <f>Table1[[#This Row],[Mortgage Recording Tax Exemption Through FY12]]+Table1[[#This Row],[Mortgage Recording Tax Exemption FY13 and After]]</f>
        <v>0</v>
      </c>
      <c r="BC10" s="17"/>
      <c r="BD10" s="9">
        <v>100.4747</v>
      </c>
      <c r="BE10" s="9">
        <v>0</v>
      </c>
      <c r="BF10" s="24">
        <f>Table1[[#This Row],[Indirect and Induced Land Through FY12]]+Table1[[#This Row],[Indirect and Induced Land FY13 and After]]</f>
        <v>100.4747</v>
      </c>
      <c r="BG10" s="17"/>
      <c r="BH10" s="9">
        <v>186.59620000000001</v>
      </c>
      <c r="BI10" s="9">
        <v>0</v>
      </c>
      <c r="BJ10" s="24">
        <f>Table1[[#This Row],[Indirect and Induced Building Through FY12]]+Table1[[#This Row],[Indirect and Induced Building FY13 and After]]</f>
        <v>186.59620000000001</v>
      </c>
      <c r="BK10" s="17"/>
      <c r="BL10" s="9">
        <v>333.78969999999998</v>
      </c>
      <c r="BM10" s="9">
        <v>0</v>
      </c>
      <c r="BN10" s="24">
        <f>Table1[[#This Row],[TOTAL Real Property Related Taxes Through FY12]]+Table1[[#This Row],[TOTAL Real Property Related Taxes FY13 and After]]</f>
        <v>333.78969999999998</v>
      </c>
      <c r="BO10" s="17"/>
      <c r="BP10" s="9">
        <v>281.23360000000002</v>
      </c>
      <c r="BQ10" s="9">
        <v>0</v>
      </c>
      <c r="BR10" s="24">
        <f>Table1[[#This Row],[Company Direct Through FY12]]+Table1[[#This Row],[Company Direct FY13 and After]]</f>
        <v>281.23360000000002</v>
      </c>
      <c r="BS10" s="17"/>
      <c r="BT10" s="9">
        <v>0</v>
      </c>
      <c r="BU10" s="9">
        <v>0</v>
      </c>
      <c r="BV10" s="24">
        <f>Table1[[#This Row],[Sales Tax Exemption Through FY12]]+Table1[[#This Row],[Sales Tax Exemption FY13 and After]]</f>
        <v>0</v>
      </c>
      <c r="BW10" s="17"/>
      <c r="BX10" s="9">
        <v>0</v>
      </c>
      <c r="BY10" s="9">
        <v>0</v>
      </c>
      <c r="BZ10" s="24">
        <f>Table1[[#This Row],[Energy Tax Savings Through FY12]]+Table1[[#This Row],[Energy Tax Savings FY13 and After]]</f>
        <v>0</v>
      </c>
      <c r="CA10" s="17"/>
      <c r="CB10" s="9">
        <v>0.31359999999999999</v>
      </c>
      <c r="CC10" s="9">
        <v>0</v>
      </c>
      <c r="CD10" s="24">
        <f>Table1[[#This Row],[Tax Exempt Bond Savings Through FY12]]+Table1[[#This Row],[Tax Exempt Bond Savings FY13 and After]]</f>
        <v>0.31359999999999999</v>
      </c>
      <c r="CE10" s="17"/>
      <c r="CF10" s="9">
        <v>341.04599999999999</v>
      </c>
      <c r="CG10" s="9">
        <v>0</v>
      </c>
      <c r="CH10" s="24">
        <f>Table1[[#This Row],[Indirect and Induced Through FY12]]+Table1[[#This Row],[Indirect and Induced FY13 and After]]</f>
        <v>341.04599999999999</v>
      </c>
      <c r="CI10" s="17"/>
      <c r="CJ10" s="9">
        <v>621.96600000000001</v>
      </c>
      <c r="CK10" s="9">
        <v>0</v>
      </c>
      <c r="CL10" s="24">
        <f>Table1[[#This Row],[TOTAL Income Consumption Use Taxes Through FY12]]+Table1[[#This Row],[TOTAL Income Consumption Use Taxes FY13 and After]]</f>
        <v>621.96600000000001</v>
      </c>
      <c r="CM10" s="17"/>
      <c r="CN10" s="9">
        <v>0.31359999999999999</v>
      </c>
      <c r="CO10" s="9">
        <v>0</v>
      </c>
      <c r="CP10" s="24">
        <f>Table1[[#This Row],[Assistance Provided Through FY12]]+Table1[[#This Row],[Assistance Provided FY13 and After]]</f>
        <v>0.31359999999999999</v>
      </c>
      <c r="CQ10" s="17"/>
      <c r="CR10" s="9">
        <v>0</v>
      </c>
      <c r="CS10" s="9">
        <v>0</v>
      </c>
      <c r="CT10" s="24">
        <f>Table1[[#This Row],[Recapture Cancellation Reduction Amount Through FY12]]+Table1[[#This Row],[Recapture Cancellation Reduction Amount FY13 and After]]</f>
        <v>0</v>
      </c>
      <c r="CU10" s="17"/>
      <c r="CV10" s="9">
        <v>0</v>
      </c>
      <c r="CW10" s="9">
        <v>0</v>
      </c>
      <c r="CX10" s="24">
        <f>Table1[[#This Row],[Penalty Paid Through FY12]]+Table1[[#This Row],[Penalty Paid FY13 and After]]</f>
        <v>0</v>
      </c>
      <c r="CY10" s="17"/>
      <c r="CZ10" s="9">
        <v>0.31359999999999999</v>
      </c>
      <c r="DA10" s="9">
        <v>0</v>
      </c>
      <c r="DB10" s="24">
        <f>Table1[[#This Row],[TOTAL Assistance Net of Recapture Penalties Through FY12]]+Table1[[#This Row],[TOTAL Assistance Net of Recapture Penalties FY13 and After]]</f>
        <v>0.31359999999999999</v>
      </c>
      <c r="DC10" s="17"/>
      <c r="DD10" s="9">
        <v>327.95240000000001</v>
      </c>
      <c r="DE10" s="9">
        <v>0</v>
      </c>
      <c r="DF10" s="24">
        <f>Table1[[#This Row],[Company Direct Tax Revenue Before Assistance Through FY12]]+Table1[[#This Row],[Company Direct Tax Revenue Before Assistance FY13 and After]]</f>
        <v>327.95240000000001</v>
      </c>
      <c r="DG10" s="17"/>
      <c r="DH10" s="9">
        <v>628.11689999999999</v>
      </c>
      <c r="DI10" s="9">
        <v>0</v>
      </c>
      <c r="DJ10" s="24">
        <f>Table1[[#This Row],[Indirect and Induced Tax Revenues Through FY12]]+Table1[[#This Row],[Indirect and Induced Tax Revenues FY13 and After]]</f>
        <v>628.11689999999999</v>
      </c>
      <c r="DK10" s="17"/>
      <c r="DL10" s="9">
        <v>956.0693</v>
      </c>
      <c r="DM10" s="9">
        <v>0</v>
      </c>
      <c r="DN10" s="24">
        <f>Table1[[#This Row],[TOTAL Tax Revenues Before Assistance Through FY12]]+Table1[[#This Row],[TOTAL Tax Revenues Before Assistance FY13 and After]]</f>
        <v>956.0693</v>
      </c>
      <c r="DO10" s="17"/>
      <c r="DP10" s="9">
        <v>955.75570000000005</v>
      </c>
      <c r="DQ10" s="9">
        <v>0</v>
      </c>
      <c r="DR10" s="24">
        <f>Table1[[#This Row],[TOTAL Tax Revenues Net of Assistance Recapture and Penalty Through FY12]]+Table1[[#This Row],[TOTAL Tax Revenues Net of Assistance Recapture and Penalty FY13 and After]]</f>
        <v>955.75570000000005</v>
      </c>
      <c r="DS10" s="9">
        <v>0</v>
      </c>
      <c r="DT10" s="9">
        <v>0</v>
      </c>
      <c r="DU10" s="9">
        <v>0</v>
      </c>
      <c r="DV10" s="9">
        <v>0</v>
      </c>
    </row>
    <row r="11" spans="1:126" x14ac:dyDescent="0.25">
      <c r="A11" s="10">
        <v>91024</v>
      </c>
      <c r="B11" s="10" t="s">
        <v>158</v>
      </c>
      <c r="C11" s="10" t="s">
        <v>160</v>
      </c>
      <c r="D11" s="10" t="s">
        <v>24</v>
      </c>
      <c r="E11" s="10">
        <v>31</v>
      </c>
      <c r="F11" s="10" t="s">
        <v>22</v>
      </c>
      <c r="G11" s="10" t="s">
        <v>161</v>
      </c>
      <c r="H11" s="13">
        <v>230000</v>
      </c>
      <c r="I11" s="13">
        <v>56000</v>
      </c>
      <c r="J11" s="10" t="s">
        <v>159</v>
      </c>
      <c r="K11" s="10" t="s">
        <v>81</v>
      </c>
      <c r="L11" s="8">
        <v>35418</v>
      </c>
      <c r="M11" s="8">
        <v>44742</v>
      </c>
      <c r="N11" s="9">
        <v>5100</v>
      </c>
      <c r="O11" s="10" t="s">
        <v>97</v>
      </c>
      <c r="P11" s="7">
        <v>0</v>
      </c>
      <c r="Q11" s="7">
        <v>0</v>
      </c>
      <c r="R11" s="7">
        <v>97</v>
      </c>
      <c r="S11" s="7">
        <v>0</v>
      </c>
      <c r="T11" s="7">
        <v>0</v>
      </c>
      <c r="U11" s="7">
        <v>97</v>
      </c>
      <c r="V11" s="7">
        <v>97</v>
      </c>
      <c r="W11" s="7">
        <v>0</v>
      </c>
      <c r="X11" s="7">
        <v>0</v>
      </c>
      <c r="Y11" s="7">
        <v>0</v>
      </c>
      <c r="Z11" s="7">
        <v>61</v>
      </c>
      <c r="AA11" s="7">
        <v>0</v>
      </c>
      <c r="AB11" s="16">
        <v>0</v>
      </c>
      <c r="AC11" s="16">
        <v>0</v>
      </c>
      <c r="AD11" s="16">
        <v>0</v>
      </c>
      <c r="AE11" s="16">
        <v>0</v>
      </c>
      <c r="AF11" s="15">
        <v>62.886597938144327</v>
      </c>
      <c r="AG11" s="10" t="s">
        <v>28</v>
      </c>
      <c r="AH11" s="10" t="s">
        <v>1966</v>
      </c>
      <c r="AI11" s="9">
        <v>191.333</v>
      </c>
      <c r="AJ11" s="9">
        <v>973.41899999999998</v>
      </c>
      <c r="AK11" s="9">
        <v>503.85410000000002</v>
      </c>
      <c r="AL11" s="24">
        <f>Table1[[#This Row],[Company Direct Land Through FY12]]+Table1[[#This Row],[Company Direct Land FY13 and After]]</f>
        <v>1477.2730999999999</v>
      </c>
      <c r="AM11" s="9">
        <v>159.94800000000001</v>
      </c>
      <c r="AN11" s="9">
        <v>1269.0696</v>
      </c>
      <c r="AO11" s="9">
        <v>421.20519999999999</v>
      </c>
      <c r="AP11" s="24">
        <f>Table1[[#This Row],[Company Direct Building Through FY12]]+Table1[[#This Row],[Company Direct Building FY13 and After]]</f>
        <v>1690.2748000000001</v>
      </c>
      <c r="AQ11" s="9">
        <v>0</v>
      </c>
      <c r="AR11" s="9">
        <v>80.268699999999995</v>
      </c>
      <c r="AS11" s="9">
        <v>0</v>
      </c>
      <c r="AT11" s="24">
        <f>Table1[[#This Row],[Mortgage Recording Tax Through FY12]]+Table1[[#This Row],[Mortgage Recording Tax FY13 and After]]</f>
        <v>80.268699999999995</v>
      </c>
      <c r="AU11" s="9">
        <v>206.947</v>
      </c>
      <c r="AV11" s="9">
        <v>1382.1119000000001</v>
      </c>
      <c r="AW11" s="9">
        <v>544.97190000000001</v>
      </c>
      <c r="AX11" s="24">
        <f>Table1[[#This Row],[Pilot Savings  Through FY12]]+Table1[[#This Row],[Pilot Savings FY13 and After]]</f>
        <v>1927.0838000000001</v>
      </c>
      <c r="AY11" s="9">
        <v>0</v>
      </c>
      <c r="AZ11" s="9">
        <v>80.268699999999995</v>
      </c>
      <c r="BA11" s="9">
        <v>0</v>
      </c>
      <c r="BB11" s="24">
        <f>Table1[[#This Row],[Mortgage Recording Tax Exemption Through FY12]]+Table1[[#This Row],[Mortgage Recording Tax Exemption FY13 and After]]</f>
        <v>80.268699999999995</v>
      </c>
      <c r="BC11" s="9">
        <v>56.441400000000002</v>
      </c>
      <c r="BD11" s="9">
        <v>437.66109999999998</v>
      </c>
      <c r="BE11" s="9">
        <v>148.6319</v>
      </c>
      <c r="BF11" s="24">
        <f>Table1[[#This Row],[Indirect and Induced Land Through FY12]]+Table1[[#This Row],[Indirect and Induced Land FY13 and After]]</f>
        <v>586.29300000000001</v>
      </c>
      <c r="BG11" s="9">
        <v>104.8198</v>
      </c>
      <c r="BH11" s="9">
        <v>812.79840000000002</v>
      </c>
      <c r="BI11" s="9">
        <v>276.03129999999999</v>
      </c>
      <c r="BJ11" s="24">
        <f>Table1[[#This Row],[Indirect and Induced Building Through FY12]]+Table1[[#This Row],[Indirect and Induced Building FY13 and After]]</f>
        <v>1088.8297</v>
      </c>
      <c r="BK11" s="9">
        <v>305.59519999999998</v>
      </c>
      <c r="BL11" s="9">
        <v>2110.8362000000002</v>
      </c>
      <c r="BM11" s="9">
        <v>804.75059999999996</v>
      </c>
      <c r="BN11" s="24">
        <f>Table1[[#This Row],[TOTAL Real Property Related Taxes Through FY12]]+Table1[[#This Row],[TOTAL Real Property Related Taxes FY13 and After]]</f>
        <v>2915.5868</v>
      </c>
      <c r="BO11" s="9">
        <v>312.0093</v>
      </c>
      <c r="BP11" s="9">
        <v>2378.5075999999999</v>
      </c>
      <c r="BQ11" s="9">
        <v>821.64149999999995</v>
      </c>
      <c r="BR11" s="24">
        <f>Table1[[#This Row],[Company Direct Through FY12]]+Table1[[#This Row],[Company Direct FY13 and After]]</f>
        <v>3200.1490999999996</v>
      </c>
      <c r="BS11" s="9">
        <v>0</v>
      </c>
      <c r="BT11" s="9">
        <v>0</v>
      </c>
      <c r="BU11" s="9">
        <v>0</v>
      </c>
      <c r="BV11" s="24">
        <f>Table1[[#This Row],[Sales Tax Exemption Through FY12]]+Table1[[#This Row],[Sales Tax Exemption FY13 and After]]</f>
        <v>0</v>
      </c>
      <c r="BW11" s="9">
        <v>0</v>
      </c>
      <c r="BX11" s="9">
        <v>0</v>
      </c>
      <c r="BY11" s="9">
        <v>0</v>
      </c>
      <c r="BZ11" s="24">
        <f>Table1[[#This Row],[Energy Tax Savings Through FY12]]+Table1[[#This Row],[Energy Tax Savings FY13 and After]]</f>
        <v>0</v>
      </c>
      <c r="CA11" s="9">
        <v>0</v>
      </c>
      <c r="CB11" s="9">
        <v>35.442</v>
      </c>
      <c r="CC11" s="9">
        <v>0</v>
      </c>
      <c r="CD11" s="24">
        <f>Table1[[#This Row],[Tax Exempt Bond Savings Through FY12]]+Table1[[#This Row],[Tax Exempt Bond Savings FY13 and After]]</f>
        <v>35.442</v>
      </c>
      <c r="CE11" s="9">
        <v>192.71459999999999</v>
      </c>
      <c r="CF11" s="9">
        <v>1636.6759999999999</v>
      </c>
      <c r="CG11" s="9">
        <v>507.49220000000003</v>
      </c>
      <c r="CH11" s="24">
        <f>Table1[[#This Row],[Indirect and Induced Through FY12]]+Table1[[#This Row],[Indirect and Induced FY13 and After]]</f>
        <v>2144.1682000000001</v>
      </c>
      <c r="CI11" s="9">
        <v>504.72390000000001</v>
      </c>
      <c r="CJ11" s="9">
        <v>3979.7415999999998</v>
      </c>
      <c r="CK11" s="9">
        <v>1329.1337000000001</v>
      </c>
      <c r="CL11" s="24">
        <f>Table1[[#This Row],[TOTAL Income Consumption Use Taxes Through FY12]]+Table1[[#This Row],[TOTAL Income Consumption Use Taxes FY13 and After]]</f>
        <v>5308.8752999999997</v>
      </c>
      <c r="CM11" s="9">
        <v>206.947</v>
      </c>
      <c r="CN11" s="9">
        <v>1497.8226</v>
      </c>
      <c r="CO11" s="9">
        <v>544.97190000000001</v>
      </c>
      <c r="CP11" s="24">
        <f>Table1[[#This Row],[Assistance Provided Through FY12]]+Table1[[#This Row],[Assistance Provided FY13 and After]]</f>
        <v>2042.7945</v>
      </c>
      <c r="CQ11" s="9">
        <v>0</v>
      </c>
      <c r="CR11" s="9">
        <v>0</v>
      </c>
      <c r="CS11" s="9">
        <v>0</v>
      </c>
      <c r="CT11" s="24">
        <f>Table1[[#This Row],[Recapture Cancellation Reduction Amount Through FY12]]+Table1[[#This Row],[Recapture Cancellation Reduction Amount FY13 and After]]</f>
        <v>0</v>
      </c>
      <c r="CU11" s="9">
        <v>0</v>
      </c>
      <c r="CV11" s="9">
        <v>0</v>
      </c>
      <c r="CW11" s="9">
        <v>0</v>
      </c>
      <c r="CX11" s="24">
        <f>Table1[[#This Row],[Penalty Paid Through FY12]]+Table1[[#This Row],[Penalty Paid FY13 and After]]</f>
        <v>0</v>
      </c>
      <c r="CY11" s="9">
        <v>206.947</v>
      </c>
      <c r="CZ11" s="9">
        <v>1497.8226</v>
      </c>
      <c r="DA11" s="9">
        <v>544.97190000000001</v>
      </c>
      <c r="DB11" s="24">
        <f>Table1[[#This Row],[TOTAL Assistance Net of Recapture Penalties Through FY12]]+Table1[[#This Row],[TOTAL Assistance Net of Recapture Penalties FY13 and After]]</f>
        <v>2042.7945</v>
      </c>
      <c r="DC11" s="9">
        <v>663.2903</v>
      </c>
      <c r="DD11" s="9">
        <v>4701.2649000000001</v>
      </c>
      <c r="DE11" s="9">
        <v>1746.7008000000001</v>
      </c>
      <c r="DF11" s="24">
        <f>Table1[[#This Row],[Company Direct Tax Revenue Before Assistance Through FY12]]+Table1[[#This Row],[Company Direct Tax Revenue Before Assistance FY13 and After]]</f>
        <v>6447.9657000000007</v>
      </c>
      <c r="DG11" s="9">
        <v>353.97579999999999</v>
      </c>
      <c r="DH11" s="9">
        <v>2887.1354999999999</v>
      </c>
      <c r="DI11" s="9">
        <v>932.15539999999999</v>
      </c>
      <c r="DJ11" s="24">
        <f>Table1[[#This Row],[Indirect and Induced Tax Revenues Through FY12]]+Table1[[#This Row],[Indirect and Induced Tax Revenues FY13 and After]]</f>
        <v>3819.2909</v>
      </c>
      <c r="DK11" s="9">
        <v>1017.2661000000001</v>
      </c>
      <c r="DL11" s="9">
        <v>7588.4004000000004</v>
      </c>
      <c r="DM11" s="9">
        <v>2678.8562000000002</v>
      </c>
      <c r="DN11" s="24">
        <f>Table1[[#This Row],[TOTAL Tax Revenues Before Assistance Through FY12]]+Table1[[#This Row],[TOTAL Tax Revenues Before Assistance FY13 and After]]</f>
        <v>10267.256600000001</v>
      </c>
      <c r="DO11" s="9">
        <v>810.31910000000005</v>
      </c>
      <c r="DP11" s="9">
        <v>6090.5778</v>
      </c>
      <c r="DQ11" s="9">
        <v>2133.8843000000002</v>
      </c>
      <c r="DR11" s="24">
        <f>Table1[[#This Row],[TOTAL Tax Revenues Net of Assistance Recapture and Penalty Through FY12]]+Table1[[#This Row],[TOTAL Tax Revenues Net of Assistance Recapture and Penalty FY13 and After]]</f>
        <v>8224.4621000000006</v>
      </c>
      <c r="DS11" s="9">
        <v>0</v>
      </c>
      <c r="DT11" s="9">
        <v>0</v>
      </c>
      <c r="DU11" s="9">
        <v>0</v>
      </c>
      <c r="DV11" s="9">
        <v>0</v>
      </c>
    </row>
    <row r="12" spans="1:126" x14ac:dyDescent="0.25">
      <c r="A12" s="10">
        <v>91027</v>
      </c>
      <c r="B12" s="10" t="s">
        <v>196</v>
      </c>
      <c r="C12" s="10" t="s">
        <v>198</v>
      </c>
      <c r="D12" s="10" t="s">
        <v>24</v>
      </c>
      <c r="E12" s="10">
        <v>31</v>
      </c>
      <c r="F12" s="10" t="s">
        <v>22</v>
      </c>
      <c r="G12" s="10" t="s">
        <v>23</v>
      </c>
      <c r="H12" s="13">
        <v>873182</v>
      </c>
      <c r="I12" s="13">
        <v>195000</v>
      </c>
      <c r="J12" s="10" t="s">
        <v>197</v>
      </c>
      <c r="K12" s="10" t="s">
        <v>19</v>
      </c>
      <c r="L12" s="8">
        <v>35473</v>
      </c>
      <c r="M12" s="8">
        <v>45597</v>
      </c>
      <c r="N12" s="9">
        <v>102000</v>
      </c>
      <c r="O12" s="10" t="s">
        <v>25</v>
      </c>
      <c r="P12" s="7">
        <v>5</v>
      </c>
      <c r="Q12" s="7">
        <v>1</v>
      </c>
      <c r="R12" s="7">
        <v>277</v>
      </c>
      <c r="S12" s="7">
        <v>3</v>
      </c>
      <c r="T12" s="7">
        <v>0</v>
      </c>
      <c r="U12" s="7">
        <v>286</v>
      </c>
      <c r="V12" s="7">
        <v>283</v>
      </c>
      <c r="W12" s="7">
        <v>0</v>
      </c>
      <c r="X12" s="7">
        <v>0</v>
      </c>
      <c r="Y12" s="7">
        <v>0</v>
      </c>
      <c r="Z12" s="7">
        <v>25</v>
      </c>
      <c r="AA12" s="7">
        <v>0</v>
      </c>
      <c r="AB12" s="16">
        <v>0</v>
      </c>
      <c r="AC12" s="16">
        <v>0</v>
      </c>
      <c r="AD12" s="16">
        <v>0</v>
      </c>
      <c r="AE12" s="16">
        <v>0</v>
      </c>
      <c r="AF12" s="15">
        <v>87.096774193548384</v>
      </c>
      <c r="AG12" s="10" t="s">
        <v>28</v>
      </c>
      <c r="AH12" s="10" t="s">
        <v>28</v>
      </c>
      <c r="AI12" s="9">
        <v>182.11940000000001</v>
      </c>
      <c r="AJ12" s="9">
        <v>1995.5601999999999</v>
      </c>
      <c r="AK12" s="9">
        <v>589.67660000000001</v>
      </c>
      <c r="AL12" s="24">
        <f>Table1[[#This Row],[Company Direct Land Through FY12]]+Table1[[#This Row],[Company Direct Land FY13 and After]]</f>
        <v>2585.2367999999997</v>
      </c>
      <c r="AM12" s="9">
        <v>338.2217</v>
      </c>
      <c r="AN12" s="9">
        <v>3706.0405999999998</v>
      </c>
      <c r="AO12" s="9">
        <v>1095.1133</v>
      </c>
      <c r="AP12" s="24">
        <f>Table1[[#This Row],[Company Direct Building Through FY12]]+Table1[[#This Row],[Company Direct Building FY13 and After]]</f>
        <v>4801.1538999999993</v>
      </c>
      <c r="AQ12" s="9">
        <v>0</v>
      </c>
      <c r="AR12" s="9">
        <v>1657.5</v>
      </c>
      <c r="AS12" s="9">
        <v>0</v>
      </c>
      <c r="AT12" s="24">
        <f>Table1[[#This Row],[Mortgage Recording Tax Through FY12]]+Table1[[#This Row],[Mortgage Recording Tax FY13 and After]]</f>
        <v>1657.5</v>
      </c>
      <c r="AU12" s="9">
        <v>0</v>
      </c>
      <c r="AV12" s="9">
        <v>0</v>
      </c>
      <c r="AW12" s="9">
        <v>0</v>
      </c>
      <c r="AX12" s="24">
        <f>Table1[[#This Row],[Pilot Savings  Through FY12]]+Table1[[#This Row],[Pilot Savings FY13 and After]]</f>
        <v>0</v>
      </c>
      <c r="AY12" s="9">
        <v>0</v>
      </c>
      <c r="AZ12" s="9">
        <v>0</v>
      </c>
      <c r="BA12" s="9">
        <v>0</v>
      </c>
      <c r="BB12" s="24">
        <f>Table1[[#This Row],[Mortgage Recording Tax Exemption Through FY12]]+Table1[[#This Row],[Mortgage Recording Tax Exemption FY13 and After]]</f>
        <v>0</v>
      </c>
      <c r="BC12" s="9">
        <v>450.43349999999998</v>
      </c>
      <c r="BD12" s="9">
        <v>2341.884</v>
      </c>
      <c r="BE12" s="9">
        <v>1458.4387999999999</v>
      </c>
      <c r="BF12" s="24">
        <f>Table1[[#This Row],[Indirect and Induced Land Through FY12]]+Table1[[#This Row],[Indirect and Induced Land FY13 and After]]</f>
        <v>3800.3227999999999</v>
      </c>
      <c r="BG12" s="9">
        <v>836.51940000000002</v>
      </c>
      <c r="BH12" s="9">
        <v>4349.2130999999999</v>
      </c>
      <c r="BI12" s="9">
        <v>2708.5297999999998</v>
      </c>
      <c r="BJ12" s="24">
        <f>Table1[[#This Row],[Indirect and Induced Building Through FY12]]+Table1[[#This Row],[Indirect and Induced Building FY13 and After]]</f>
        <v>7057.7428999999993</v>
      </c>
      <c r="BK12" s="9">
        <v>1807.2940000000001</v>
      </c>
      <c r="BL12" s="9">
        <v>14050.197899999999</v>
      </c>
      <c r="BM12" s="9">
        <v>5851.7584999999999</v>
      </c>
      <c r="BN12" s="24">
        <f>Table1[[#This Row],[TOTAL Real Property Related Taxes Through FY12]]+Table1[[#This Row],[TOTAL Real Property Related Taxes FY13 and After]]</f>
        <v>19901.956399999999</v>
      </c>
      <c r="BO12" s="9">
        <v>2610.8766000000001</v>
      </c>
      <c r="BP12" s="9">
        <v>13144.3094</v>
      </c>
      <c r="BQ12" s="9">
        <v>8453.6435000000001</v>
      </c>
      <c r="BR12" s="24">
        <f>Table1[[#This Row],[Company Direct Through FY12]]+Table1[[#This Row],[Company Direct FY13 and After]]</f>
        <v>21597.9529</v>
      </c>
      <c r="BS12" s="9">
        <v>0</v>
      </c>
      <c r="BT12" s="9">
        <v>853.96439999999996</v>
      </c>
      <c r="BU12" s="9">
        <v>0</v>
      </c>
      <c r="BV12" s="24">
        <f>Table1[[#This Row],[Sales Tax Exemption Through FY12]]+Table1[[#This Row],[Sales Tax Exemption FY13 and After]]</f>
        <v>853.96439999999996</v>
      </c>
      <c r="BW12" s="9">
        <v>0</v>
      </c>
      <c r="BX12" s="9">
        <v>0</v>
      </c>
      <c r="BY12" s="9">
        <v>0</v>
      </c>
      <c r="BZ12" s="24">
        <f>Table1[[#This Row],[Energy Tax Savings Through FY12]]+Table1[[#This Row],[Energy Tax Savings FY13 and After]]</f>
        <v>0</v>
      </c>
      <c r="CA12" s="9">
        <v>2.1999999999999999E-2</v>
      </c>
      <c r="CB12" s="9">
        <v>403.72590000000002</v>
      </c>
      <c r="CC12" s="9">
        <v>4.1700000000000001E-2</v>
      </c>
      <c r="CD12" s="24">
        <f>Table1[[#This Row],[Tax Exempt Bond Savings Through FY12]]+Table1[[#This Row],[Tax Exempt Bond Savings FY13 and After]]</f>
        <v>403.76760000000002</v>
      </c>
      <c r="CE12" s="9">
        <v>1537.9683</v>
      </c>
      <c r="CF12" s="9">
        <v>8450.0026999999991</v>
      </c>
      <c r="CG12" s="9">
        <v>4979.7208000000001</v>
      </c>
      <c r="CH12" s="24">
        <f>Table1[[#This Row],[Indirect and Induced Through FY12]]+Table1[[#This Row],[Indirect and Induced FY13 and After]]</f>
        <v>13429.7235</v>
      </c>
      <c r="CI12" s="9">
        <v>4148.8229000000001</v>
      </c>
      <c r="CJ12" s="9">
        <v>20336.621800000001</v>
      </c>
      <c r="CK12" s="9">
        <v>13433.3226</v>
      </c>
      <c r="CL12" s="24">
        <f>Table1[[#This Row],[TOTAL Income Consumption Use Taxes Through FY12]]+Table1[[#This Row],[TOTAL Income Consumption Use Taxes FY13 and After]]</f>
        <v>33769.9444</v>
      </c>
      <c r="CM12" s="9">
        <v>2.1999999999999999E-2</v>
      </c>
      <c r="CN12" s="9">
        <v>1257.6903</v>
      </c>
      <c r="CO12" s="9">
        <v>4.1700000000000001E-2</v>
      </c>
      <c r="CP12" s="24">
        <f>Table1[[#This Row],[Assistance Provided Through FY12]]+Table1[[#This Row],[Assistance Provided FY13 and After]]</f>
        <v>1257.732</v>
      </c>
      <c r="CQ12" s="9">
        <v>0</v>
      </c>
      <c r="CR12" s="9">
        <v>0</v>
      </c>
      <c r="CS12" s="9">
        <v>0</v>
      </c>
      <c r="CT12" s="24">
        <f>Table1[[#This Row],[Recapture Cancellation Reduction Amount Through FY12]]+Table1[[#This Row],[Recapture Cancellation Reduction Amount FY13 and After]]</f>
        <v>0</v>
      </c>
      <c r="CU12" s="9">
        <v>0</v>
      </c>
      <c r="CV12" s="9">
        <v>0</v>
      </c>
      <c r="CW12" s="9">
        <v>0</v>
      </c>
      <c r="CX12" s="24">
        <f>Table1[[#This Row],[Penalty Paid Through FY12]]+Table1[[#This Row],[Penalty Paid FY13 and After]]</f>
        <v>0</v>
      </c>
      <c r="CY12" s="9">
        <v>2.1999999999999999E-2</v>
      </c>
      <c r="CZ12" s="9">
        <v>1257.6903</v>
      </c>
      <c r="DA12" s="9">
        <v>4.1700000000000001E-2</v>
      </c>
      <c r="DB12" s="24">
        <f>Table1[[#This Row],[TOTAL Assistance Net of Recapture Penalties Through FY12]]+Table1[[#This Row],[TOTAL Assistance Net of Recapture Penalties FY13 and After]]</f>
        <v>1257.732</v>
      </c>
      <c r="DC12" s="9">
        <v>3131.2177000000001</v>
      </c>
      <c r="DD12" s="9">
        <v>20503.410199999998</v>
      </c>
      <c r="DE12" s="9">
        <v>10138.4334</v>
      </c>
      <c r="DF12" s="24">
        <f>Table1[[#This Row],[Company Direct Tax Revenue Before Assistance Through FY12]]+Table1[[#This Row],[Company Direct Tax Revenue Before Assistance FY13 and After]]</f>
        <v>30641.8436</v>
      </c>
      <c r="DG12" s="9">
        <v>2824.9212000000002</v>
      </c>
      <c r="DH12" s="9">
        <v>15141.0998</v>
      </c>
      <c r="DI12" s="9">
        <v>9146.6893999999993</v>
      </c>
      <c r="DJ12" s="24">
        <f>Table1[[#This Row],[Indirect and Induced Tax Revenues Through FY12]]+Table1[[#This Row],[Indirect and Induced Tax Revenues FY13 and After]]</f>
        <v>24287.789199999999</v>
      </c>
      <c r="DK12" s="9">
        <v>5956.1388999999999</v>
      </c>
      <c r="DL12" s="9">
        <v>35644.51</v>
      </c>
      <c r="DM12" s="9">
        <v>19285.122800000001</v>
      </c>
      <c r="DN12" s="24">
        <f>Table1[[#This Row],[TOTAL Tax Revenues Before Assistance Through FY12]]+Table1[[#This Row],[TOTAL Tax Revenues Before Assistance FY13 and After]]</f>
        <v>54929.632800000007</v>
      </c>
      <c r="DO12" s="9">
        <v>5956.1169</v>
      </c>
      <c r="DP12" s="9">
        <v>34386.8197</v>
      </c>
      <c r="DQ12" s="9">
        <v>19285.081099999999</v>
      </c>
      <c r="DR12" s="24">
        <f>Table1[[#This Row],[TOTAL Tax Revenues Net of Assistance Recapture and Penalty Through FY12]]+Table1[[#This Row],[TOTAL Tax Revenues Net of Assistance Recapture and Penalty FY13 and After]]</f>
        <v>53671.900800000003</v>
      </c>
      <c r="DS12" s="9">
        <v>0</v>
      </c>
      <c r="DT12" s="9">
        <v>0</v>
      </c>
      <c r="DU12" s="9">
        <v>0</v>
      </c>
      <c r="DV12" s="9">
        <v>0</v>
      </c>
    </row>
    <row r="13" spans="1:126" x14ac:dyDescent="0.25">
      <c r="A13" s="10">
        <v>91035</v>
      </c>
      <c r="B13" s="10" t="s">
        <v>277</v>
      </c>
      <c r="C13" s="10" t="s">
        <v>278</v>
      </c>
      <c r="D13" s="10" t="s">
        <v>47</v>
      </c>
      <c r="E13" s="10">
        <v>6</v>
      </c>
      <c r="F13" s="10" t="s">
        <v>279</v>
      </c>
      <c r="G13" s="10" t="s">
        <v>264</v>
      </c>
      <c r="H13" s="13">
        <v>50375</v>
      </c>
      <c r="I13" s="13">
        <v>85505</v>
      </c>
      <c r="J13" s="10" t="s">
        <v>205</v>
      </c>
      <c r="K13" s="10" t="s">
        <v>50</v>
      </c>
      <c r="L13" s="8">
        <v>35611</v>
      </c>
      <c r="M13" s="8">
        <v>46553</v>
      </c>
      <c r="N13" s="9">
        <v>11190</v>
      </c>
      <c r="O13" s="10" t="s">
        <v>108</v>
      </c>
      <c r="P13" s="7">
        <v>37</v>
      </c>
      <c r="Q13" s="7">
        <v>40</v>
      </c>
      <c r="R13" s="7">
        <v>204</v>
      </c>
      <c r="S13" s="7">
        <v>7</v>
      </c>
      <c r="T13" s="7">
        <v>50</v>
      </c>
      <c r="U13" s="7">
        <v>338</v>
      </c>
      <c r="V13" s="7">
        <v>249</v>
      </c>
      <c r="W13" s="7">
        <v>25</v>
      </c>
      <c r="X13" s="7">
        <v>0</v>
      </c>
      <c r="Y13" s="7">
        <v>0</v>
      </c>
      <c r="Z13" s="7">
        <v>0</v>
      </c>
      <c r="AA13" s="7">
        <v>85.763888888888886</v>
      </c>
      <c r="AB13" s="16">
        <v>6.9444444444444446</v>
      </c>
      <c r="AC13" s="16">
        <v>1.7361111111111112</v>
      </c>
      <c r="AD13" s="16">
        <v>1.0416666666666665</v>
      </c>
      <c r="AE13" s="16">
        <v>4.5138888888888884</v>
      </c>
      <c r="AF13" s="15">
        <v>90.277777777777786</v>
      </c>
      <c r="AG13" s="10" t="s">
        <v>28</v>
      </c>
      <c r="AH13" s="10" t="s">
        <v>1966</v>
      </c>
      <c r="AI13" s="9">
        <v>0</v>
      </c>
      <c r="AJ13" s="9">
        <v>0</v>
      </c>
      <c r="AK13" s="9">
        <v>0</v>
      </c>
      <c r="AL13" s="24">
        <f>Table1[[#This Row],[Company Direct Land Through FY12]]+Table1[[#This Row],[Company Direct Land FY13 and After]]</f>
        <v>0</v>
      </c>
      <c r="AM13" s="9">
        <v>0</v>
      </c>
      <c r="AN13" s="9">
        <v>0</v>
      </c>
      <c r="AO13" s="9">
        <v>0</v>
      </c>
      <c r="AP13" s="24">
        <f>Table1[[#This Row],[Company Direct Building Through FY12]]+Table1[[#This Row],[Company Direct Building FY13 and After]]</f>
        <v>0</v>
      </c>
      <c r="AQ13" s="9">
        <v>0</v>
      </c>
      <c r="AR13" s="9">
        <v>214.82499999999999</v>
      </c>
      <c r="AS13" s="9">
        <v>0</v>
      </c>
      <c r="AT13" s="24">
        <f>Table1[[#This Row],[Mortgage Recording Tax Through FY12]]+Table1[[#This Row],[Mortgage Recording Tax FY13 and After]]</f>
        <v>214.82499999999999</v>
      </c>
      <c r="AU13" s="9">
        <v>0</v>
      </c>
      <c r="AV13" s="9">
        <v>0</v>
      </c>
      <c r="AW13" s="9">
        <v>0</v>
      </c>
      <c r="AX13" s="24">
        <f>Table1[[#This Row],[Pilot Savings  Through FY12]]+Table1[[#This Row],[Pilot Savings FY13 and After]]</f>
        <v>0</v>
      </c>
      <c r="AY13" s="9">
        <v>0</v>
      </c>
      <c r="AZ13" s="9">
        <v>0</v>
      </c>
      <c r="BA13" s="9">
        <v>0</v>
      </c>
      <c r="BB13" s="24">
        <f>Table1[[#This Row],[Mortgage Recording Tax Exemption Through FY12]]+Table1[[#This Row],[Mortgage Recording Tax Exemption FY13 and After]]</f>
        <v>0</v>
      </c>
      <c r="BC13" s="9">
        <v>220.55330000000001</v>
      </c>
      <c r="BD13" s="9">
        <v>1103.4195999999999</v>
      </c>
      <c r="BE13" s="9">
        <v>705.27160000000003</v>
      </c>
      <c r="BF13" s="24">
        <f>Table1[[#This Row],[Indirect and Induced Land Through FY12]]+Table1[[#This Row],[Indirect and Induced Land FY13 and After]]</f>
        <v>1808.6912</v>
      </c>
      <c r="BG13" s="9">
        <v>409.59890000000001</v>
      </c>
      <c r="BH13" s="9">
        <v>2049.2071000000001</v>
      </c>
      <c r="BI13" s="9">
        <v>1309.7897</v>
      </c>
      <c r="BJ13" s="24">
        <f>Table1[[#This Row],[Indirect and Induced Building Through FY12]]+Table1[[#This Row],[Indirect and Induced Building FY13 and After]]</f>
        <v>3358.9967999999999</v>
      </c>
      <c r="BK13" s="9">
        <v>630.15219999999999</v>
      </c>
      <c r="BL13" s="9">
        <v>3367.4517000000001</v>
      </c>
      <c r="BM13" s="9">
        <v>2015.0613000000001</v>
      </c>
      <c r="BN13" s="24">
        <f>Table1[[#This Row],[TOTAL Real Property Related Taxes Through FY12]]+Table1[[#This Row],[TOTAL Real Property Related Taxes FY13 and After]]</f>
        <v>5382.5129999999999</v>
      </c>
      <c r="BO13" s="9">
        <v>571.39120000000003</v>
      </c>
      <c r="BP13" s="9">
        <v>3143.6839</v>
      </c>
      <c r="BQ13" s="9">
        <v>1708.9522999999999</v>
      </c>
      <c r="BR13" s="24">
        <f>Table1[[#This Row],[Company Direct Through FY12]]+Table1[[#This Row],[Company Direct FY13 and After]]</f>
        <v>4852.6361999999999</v>
      </c>
      <c r="BS13" s="9">
        <v>0</v>
      </c>
      <c r="BT13" s="9">
        <v>0</v>
      </c>
      <c r="BU13" s="9">
        <v>0</v>
      </c>
      <c r="BV13" s="24">
        <f>Table1[[#This Row],[Sales Tax Exemption Through FY12]]+Table1[[#This Row],[Sales Tax Exemption FY13 and After]]</f>
        <v>0</v>
      </c>
      <c r="BW13" s="9">
        <v>0</v>
      </c>
      <c r="BX13" s="9">
        <v>0</v>
      </c>
      <c r="BY13" s="9">
        <v>0</v>
      </c>
      <c r="BZ13" s="24">
        <f>Table1[[#This Row],[Energy Tax Savings Through FY12]]+Table1[[#This Row],[Energy Tax Savings FY13 and After]]</f>
        <v>0</v>
      </c>
      <c r="CA13" s="9">
        <v>6.9795999999999996</v>
      </c>
      <c r="CB13" s="9">
        <v>71.929199999999994</v>
      </c>
      <c r="CC13" s="9">
        <v>13.2165</v>
      </c>
      <c r="CD13" s="24">
        <f>Table1[[#This Row],[Tax Exempt Bond Savings Through FY12]]+Table1[[#This Row],[Tax Exempt Bond Savings FY13 and After]]</f>
        <v>85.145699999999991</v>
      </c>
      <c r="CE13" s="9">
        <v>679.68119999999999</v>
      </c>
      <c r="CF13" s="9">
        <v>3784.5264000000002</v>
      </c>
      <c r="CG13" s="9">
        <v>2448.3090000000002</v>
      </c>
      <c r="CH13" s="24">
        <f>Table1[[#This Row],[Indirect and Induced Through FY12]]+Table1[[#This Row],[Indirect and Induced FY13 and After]]</f>
        <v>6232.8353999999999</v>
      </c>
      <c r="CI13" s="9">
        <v>1244.0927999999999</v>
      </c>
      <c r="CJ13" s="9">
        <v>6856.2811000000002</v>
      </c>
      <c r="CK13" s="9">
        <v>4144.0447999999997</v>
      </c>
      <c r="CL13" s="24">
        <f>Table1[[#This Row],[TOTAL Income Consumption Use Taxes Through FY12]]+Table1[[#This Row],[TOTAL Income Consumption Use Taxes FY13 and After]]</f>
        <v>11000.3259</v>
      </c>
      <c r="CM13" s="9">
        <v>6.9795999999999996</v>
      </c>
      <c r="CN13" s="9">
        <v>71.929199999999994</v>
      </c>
      <c r="CO13" s="9">
        <v>13.2165</v>
      </c>
      <c r="CP13" s="24">
        <f>Table1[[#This Row],[Assistance Provided Through FY12]]+Table1[[#This Row],[Assistance Provided FY13 and After]]</f>
        <v>85.145699999999991</v>
      </c>
      <c r="CQ13" s="9">
        <v>0</v>
      </c>
      <c r="CR13" s="9">
        <v>0</v>
      </c>
      <c r="CS13" s="9">
        <v>0</v>
      </c>
      <c r="CT13" s="24">
        <f>Table1[[#This Row],[Recapture Cancellation Reduction Amount Through FY12]]+Table1[[#This Row],[Recapture Cancellation Reduction Amount FY13 and After]]</f>
        <v>0</v>
      </c>
      <c r="CU13" s="9">
        <v>0</v>
      </c>
      <c r="CV13" s="9">
        <v>0</v>
      </c>
      <c r="CW13" s="9">
        <v>0</v>
      </c>
      <c r="CX13" s="24">
        <f>Table1[[#This Row],[Penalty Paid Through FY12]]+Table1[[#This Row],[Penalty Paid FY13 and After]]</f>
        <v>0</v>
      </c>
      <c r="CY13" s="9">
        <v>6.9795999999999996</v>
      </c>
      <c r="CZ13" s="9">
        <v>71.929199999999994</v>
      </c>
      <c r="DA13" s="9">
        <v>13.2165</v>
      </c>
      <c r="DB13" s="24">
        <f>Table1[[#This Row],[TOTAL Assistance Net of Recapture Penalties Through FY12]]+Table1[[#This Row],[TOTAL Assistance Net of Recapture Penalties FY13 and After]]</f>
        <v>85.145699999999991</v>
      </c>
      <c r="DC13" s="9">
        <v>571.39120000000003</v>
      </c>
      <c r="DD13" s="9">
        <v>3358.5088999999998</v>
      </c>
      <c r="DE13" s="9">
        <v>1708.9522999999999</v>
      </c>
      <c r="DF13" s="24">
        <f>Table1[[#This Row],[Company Direct Tax Revenue Before Assistance Through FY12]]+Table1[[#This Row],[Company Direct Tax Revenue Before Assistance FY13 and After]]</f>
        <v>5067.4611999999997</v>
      </c>
      <c r="DG13" s="9">
        <v>1309.8334</v>
      </c>
      <c r="DH13" s="9">
        <v>6937.1531000000004</v>
      </c>
      <c r="DI13" s="9">
        <v>4463.3702999999996</v>
      </c>
      <c r="DJ13" s="24">
        <f>Table1[[#This Row],[Indirect and Induced Tax Revenues Through FY12]]+Table1[[#This Row],[Indirect and Induced Tax Revenues FY13 and After]]</f>
        <v>11400.5234</v>
      </c>
      <c r="DK13" s="9">
        <v>1881.2246</v>
      </c>
      <c r="DL13" s="9">
        <v>10295.662</v>
      </c>
      <c r="DM13" s="9">
        <v>6172.3226000000004</v>
      </c>
      <c r="DN13" s="24">
        <f>Table1[[#This Row],[TOTAL Tax Revenues Before Assistance Through FY12]]+Table1[[#This Row],[TOTAL Tax Revenues Before Assistance FY13 and After]]</f>
        <v>16467.9846</v>
      </c>
      <c r="DO13" s="9">
        <v>1874.2449999999999</v>
      </c>
      <c r="DP13" s="9">
        <v>10223.7328</v>
      </c>
      <c r="DQ13" s="9">
        <v>6159.1061</v>
      </c>
      <c r="DR13" s="24">
        <f>Table1[[#This Row],[TOTAL Tax Revenues Net of Assistance Recapture and Penalty Through FY12]]+Table1[[#This Row],[TOTAL Tax Revenues Net of Assistance Recapture and Penalty FY13 and After]]</f>
        <v>16382.838899999999</v>
      </c>
      <c r="DS13" s="9">
        <v>0</v>
      </c>
      <c r="DT13" s="9">
        <v>0</v>
      </c>
      <c r="DU13" s="9">
        <v>0</v>
      </c>
      <c r="DV13" s="9">
        <v>0</v>
      </c>
    </row>
    <row r="14" spans="1:126" x14ac:dyDescent="0.25">
      <c r="A14" s="10">
        <v>91038</v>
      </c>
      <c r="B14" s="10" t="s">
        <v>308</v>
      </c>
      <c r="C14" s="10" t="s">
        <v>310</v>
      </c>
      <c r="D14" s="10" t="s">
        <v>302</v>
      </c>
      <c r="E14" s="10">
        <v>51</v>
      </c>
      <c r="F14" s="10" t="s">
        <v>311</v>
      </c>
      <c r="G14" s="10" t="s">
        <v>312</v>
      </c>
      <c r="H14" s="13">
        <v>108000</v>
      </c>
      <c r="I14" s="13">
        <v>71500</v>
      </c>
      <c r="J14" s="10" t="s">
        <v>309</v>
      </c>
      <c r="K14" s="10" t="s">
        <v>50</v>
      </c>
      <c r="L14" s="8">
        <v>35459</v>
      </c>
      <c r="M14" s="8">
        <v>42584</v>
      </c>
      <c r="N14" s="9">
        <v>30385</v>
      </c>
      <c r="O14" s="10" t="s">
        <v>108</v>
      </c>
      <c r="P14" s="7">
        <v>229</v>
      </c>
      <c r="Q14" s="7">
        <v>2</v>
      </c>
      <c r="R14" s="7">
        <v>19</v>
      </c>
      <c r="S14" s="7">
        <v>0</v>
      </c>
      <c r="T14" s="7">
        <v>0</v>
      </c>
      <c r="U14" s="7">
        <v>250</v>
      </c>
      <c r="V14" s="7">
        <v>134</v>
      </c>
      <c r="W14" s="7">
        <v>0</v>
      </c>
      <c r="X14" s="7">
        <v>0</v>
      </c>
      <c r="Y14" s="7">
        <v>334</v>
      </c>
      <c r="Z14" s="7">
        <v>0</v>
      </c>
      <c r="AA14" s="7">
        <v>6.4</v>
      </c>
      <c r="AB14" s="16">
        <v>73.2</v>
      </c>
      <c r="AC14" s="16">
        <v>13.600000000000001</v>
      </c>
      <c r="AD14" s="16">
        <v>4.8</v>
      </c>
      <c r="AE14" s="16">
        <v>2</v>
      </c>
      <c r="AF14" s="15">
        <v>97.2</v>
      </c>
      <c r="AG14" s="10" t="s">
        <v>28</v>
      </c>
      <c r="AH14" s="10" t="s">
        <v>28</v>
      </c>
      <c r="AI14" s="9">
        <v>0</v>
      </c>
      <c r="AJ14" s="9">
        <v>0</v>
      </c>
      <c r="AK14" s="9">
        <v>0</v>
      </c>
      <c r="AL14" s="24">
        <f>Table1[[#This Row],[Company Direct Land Through FY12]]+Table1[[#This Row],[Company Direct Land FY13 and After]]</f>
        <v>0</v>
      </c>
      <c r="AM14" s="9">
        <v>0</v>
      </c>
      <c r="AN14" s="9">
        <v>0</v>
      </c>
      <c r="AO14" s="9">
        <v>0</v>
      </c>
      <c r="AP14" s="24">
        <f>Table1[[#This Row],[Company Direct Building Through FY12]]+Table1[[#This Row],[Company Direct Building FY13 and After]]</f>
        <v>0</v>
      </c>
      <c r="AQ14" s="9">
        <v>0</v>
      </c>
      <c r="AR14" s="9">
        <v>468</v>
      </c>
      <c r="AS14" s="9">
        <v>0</v>
      </c>
      <c r="AT14" s="24">
        <f>Table1[[#This Row],[Mortgage Recording Tax Through FY12]]+Table1[[#This Row],[Mortgage Recording Tax FY13 and After]]</f>
        <v>468</v>
      </c>
      <c r="AU14" s="9">
        <v>0</v>
      </c>
      <c r="AV14" s="9">
        <v>0</v>
      </c>
      <c r="AW14" s="9">
        <v>0</v>
      </c>
      <c r="AX14" s="24">
        <f>Table1[[#This Row],[Pilot Savings  Through FY12]]+Table1[[#This Row],[Pilot Savings FY13 and After]]</f>
        <v>0</v>
      </c>
      <c r="AY14" s="9">
        <v>0</v>
      </c>
      <c r="AZ14" s="9">
        <v>0</v>
      </c>
      <c r="BA14" s="9">
        <v>0</v>
      </c>
      <c r="BB14" s="24">
        <f>Table1[[#This Row],[Mortgage Recording Tax Exemption Through FY12]]+Table1[[#This Row],[Mortgage Recording Tax Exemption FY13 and After]]</f>
        <v>0</v>
      </c>
      <c r="BC14" s="9">
        <v>61.691899999999997</v>
      </c>
      <c r="BD14" s="9">
        <v>3159.2485000000001</v>
      </c>
      <c r="BE14" s="9">
        <v>89.374099999999999</v>
      </c>
      <c r="BF14" s="24">
        <f>Table1[[#This Row],[Indirect and Induced Land Through FY12]]+Table1[[#This Row],[Indirect and Induced Land FY13 and After]]</f>
        <v>3248.6226000000001</v>
      </c>
      <c r="BG14" s="9">
        <v>114.5706</v>
      </c>
      <c r="BH14" s="9">
        <v>5867.1755999999996</v>
      </c>
      <c r="BI14" s="9">
        <v>165.9803</v>
      </c>
      <c r="BJ14" s="24">
        <f>Table1[[#This Row],[Indirect and Induced Building Through FY12]]+Table1[[#This Row],[Indirect and Induced Building FY13 and After]]</f>
        <v>6033.1558999999997</v>
      </c>
      <c r="BK14" s="9">
        <v>176.26249999999999</v>
      </c>
      <c r="BL14" s="9">
        <v>9494.4241000000002</v>
      </c>
      <c r="BM14" s="9">
        <v>255.3544</v>
      </c>
      <c r="BN14" s="24">
        <f>Table1[[#This Row],[TOTAL Real Property Related Taxes Through FY12]]+Table1[[#This Row],[TOTAL Real Property Related Taxes FY13 and After]]</f>
        <v>9749.7785000000003</v>
      </c>
      <c r="BO14" s="9">
        <v>174.13679999999999</v>
      </c>
      <c r="BP14" s="9">
        <v>11354.698399999999</v>
      </c>
      <c r="BQ14" s="9">
        <v>252.27459999999999</v>
      </c>
      <c r="BR14" s="24">
        <f>Table1[[#This Row],[Company Direct Through FY12]]+Table1[[#This Row],[Company Direct FY13 and After]]</f>
        <v>11606.973</v>
      </c>
      <c r="BS14" s="9">
        <v>0</v>
      </c>
      <c r="BT14" s="9">
        <v>0</v>
      </c>
      <c r="BU14" s="9">
        <v>0</v>
      </c>
      <c r="BV14" s="24">
        <f>Table1[[#This Row],[Sales Tax Exemption Through FY12]]+Table1[[#This Row],[Sales Tax Exemption FY13 and After]]</f>
        <v>0</v>
      </c>
      <c r="BW14" s="9">
        <v>0</v>
      </c>
      <c r="BX14" s="9">
        <v>0</v>
      </c>
      <c r="BY14" s="9">
        <v>0</v>
      </c>
      <c r="BZ14" s="24">
        <f>Table1[[#This Row],[Energy Tax Savings Through FY12]]+Table1[[#This Row],[Energy Tax Savings FY13 and After]]</f>
        <v>0</v>
      </c>
      <c r="CA14" s="9">
        <v>7.8579999999999997</v>
      </c>
      <c r="CB14" s="9">
        <v>174.65469999999999</v>
      </c>
      <c r="CC14" s="9">
        <v>10.308299999999999</v>
      </c>
      <c r="CD14" s="24">
        <f>Table1[[#This Row],[Tax Exempt Bond Savings Through FY12]]+Table1[[#This Row],[Tax Exempt Bond Savings FY13 and After]]</f>
        <v>184.96299999999999</v>
      </c>
      <c r="CE14" s="9">
        <v>226.03579999999999</v>
      </c>
      <c r="CF14" s="9">
        <v>13325.3753</v>
      </c>
      <c r="CG14" s="9">
        <v>327.4615</v>
      </c>
      <c r="CH14" s="24">
        <f>Table1[[#This Row],[Indirect and Induced Through FY12]]+Table1[[#This Row],[Indirect and Induced FY13 and After]]</f>
        <v>13652.836799999999</v>
      </c>
      <c r="CI14" s="9">
        <v>392.31459999999998</v>
      </c>
      <c r="CJ14" s="9">
        <v>24505.419000000002</v>
      </c>
      <c r="CK14" s="9">
        <v>569.42780000000005</v>
      </c>
      <c r="CL14" s="24">
        <f>Table1[[#This Row],[TOTAL Income Consumption Use Taxes Through FY12]]+Table1[[#This Row],[TOTAL Income Consumption Use Taxes FY13 and After]]</f>
        <v>25074.846800000003</v>
      </c>
      <c r="CM14" s="9">
        <v>7.8579999999999997</v>
      </c>
      <c r="CN14" s="9">
        <v>174.65469999999999</v>
      </c>
      <c r="CO14" s="9">
        <v>10.308299999999999</v>
      </c>
      <c r="CP14" s="24">
        <f>Table1[[#This Row],[Assistance Provided Through FY12]]+Table1[[#This Row],[Assistance Provided FY13 and After]]</f>
        <v>184.96299999999999</v>
      </c>
      <c r="CQ14" s="9">
        <v>0</v>
      </c>
      <c r="CR14" s="9">
        <v>0</v>
      </c>
      <c r="CS14" s="9">
        <v>0</v>
      </c>
      <c r="CT14" s="24">
        <f>Table1[[#This Row],[Recapture Cancellation Reduction Amount Through FY12]]+Table1[[#This Row],[Recapture Cancellation Reduction Amount FY13 and After]]</f>
        <v>0</v>
      </c>
      <c r="CU14" s="9">
        <v>0</v>
      </c>
      <c r="CV14" s="9">
        <v>0</v>
      </c>
      <c r="CW14" s="9">
        <v>0</v>
      </c>
      <c r="CX14" s="24">
        <f>Table1[[#This Row],[Penalty Paid Through FY12]]+Table1[[#This Row],[Penalty Paid FY13 and After]]</f>
        <v>0</v>
      </c>
      <c r="CY14" s="9">
        <v>7.8579999999999997</v>
      </c>
      <c r="CZ14" s="9">
        <v>174.65469999999999</v>
      </c>
      <c r="DA14" s="9">
        <v>10.308299999999999</v>
      </c>
      <c r="DB14" s="24">
        <f>Table1[[#This Row],[TOTAL Assistance Net of Recapture Penalties Through FY12]]+Table1[[#This Row],[TOTAL Assistance Net of Recapture Penalties FY13 and After]]</f>
        <v>184.96299999999999</v>
      </c>
      <c r="DC14" s="9">
        <v>174.13679999999999</v>
      </c>
      <c r="DD14" s="9">
        <v>11822.698399999999</v>
      </c>
      <c r="DE14" s="9">
        <v>252.27459999999999</v>
      </c>
      <c r="DF14" s="24">
        <f>Table1[[#This Row],[Company Direct Tax Revenue Before Assistance Through FY12]]+Table1[[#This Row],[Company Direct Tax Revenue Before Assistance FY13 and After]]</f>
        <v>12074.973</v>
      </c>
      <c r="DG14" s="9">
        <v>402.29829999999998</v>
      </c>
      <c r="DH14" s="9">
        <v>22351.7994</v>
      </c>
      <c r="DI14" s="9">
        <v>582.81590000000006</v>
      </c>
      <c r="DJ14" s="24">
        <f>Table1[[#This Row],[Indirect and Induced Tax Revenues Through FY12]]+Table1[[#This Row],[Indirect and Induced Tax Revenues FY13 and After]]</f>
        <v>22934.615300000001</v>
      </c>
      <c r="DK14" s="9">
        <v>576.43510000000003</v>
      </c>
      <c r="DL14" s="9">
        <v>34174.497799999997</v>
      </c>
      <c r="DM14" s="9">
        <v>835.09050000000002</v>
      </c>
      <c r="DN14" s="24">
        <f>Table1[[#This Row],[TOTAL Tax Revenues Before Assistance Through FY12]]+Table1[[#This Row],[TOTAL Tax Revenues Before Assistance FY13 and After]]</f>
        <v>35009.588299999996</v>
      </c>
      <c r="DO14" s="9">
        <v>568.57709999999997</v>
      </c>
      <c r="DP14" s="9">
        <v>33999.843099999998</v>
      </c>
      <c r="DQ14" s="9">
        <v>824.78219999999999</v>
      </c>
      <c r="DR14" s="24">
        <f>Table1[[#This Row],[TOTAL Tax Revenues Net of Assistance Recapture and Penalty Through FY12]]+Table1[[#This Row],[TOTAL Tax Revenues Net of Assistance Recapture and Penalty FY13 and After]]</f>
        <v>34824.6253</v>
      </c>
      <c r="DS14" s="9">
        <v>0</v>
      </c>
      <c r="DT14" s="9">
        <v>0</v>
      </c>
      <c r="DU14" s="9">
        <v>0</v>
      </c>
      <c r="DV14" s="9">
        <v>0</v>
      </c>
    </row>
    <row r="15" spans="1:126" x14ac:dyDescent="0.25">
      <c r="A15" s="10">
        <v>91039</v>
      </c>
      <c r="B15" s="10" t="s">
        <v>123</v>
      </c>
      <c r="C15" s="10" t="s">
        <v>125</v>
      </c>
      <c r="D15" s="10" t="s">
        <v>17</v>
      </c>
      <c r="E15" s="10">
        <v>38</v>
      </c>
      <c r="F15" s="10" t="s">
        <v>126</v>
      </c>
      <c r="G15" s="10" t="s">
        <v>23</v>
      </c>
      <c r="H15" s="13">
        <v>160000</v>
      </c>
      <c r="I15" s="13">
        <v>54000</v>
      </c>
      <c r="J15" s="10" t="s">
        <v>124</v>
      </c>
      <c r="K15" s="10" t="s">
        <v>81</v>
      </c>
      <c r="L15" s="8">
        <v>35375</v>
      </c>
      <c r="M15" s="8">
        <v>44501</v>
      </c>
      <c r="N15" s="9">
        <v>1500</v>
      </c>
      <c r="O15" s="10" t="s">
        <v>97</v>
      </c>
      <c r="P15" s="7">
        <v>0</v>
      </c>
      <c r="Q15" s="7">
        <v>0</v>
      </c>
      <c r="R15" s="7">
        <v>418</v>
      </c>
      <c r="S15" s="7">
        <v>0</v>
      </c>
      <c r="T15" s="7">
        <v>0</v>
      </c>
      <c r="U15" s="7">
        <v>418</v>
      </c>
      <c r="V15" s="7">
        <v>418</v>
      </c>
      <c r="W15" s="7">
        <v>0</v>
      </c>
      <c r="X15" s="7">
        <v>0</v>
      </c>
      <c r="Y15" s="7">
        <v>350</v>
      </c>
      <c r="Z15" s="7">
        <v>30</v>
      </c>
      <c r="AA15" s="7">
        <v>2.3923444976076556</v>
      </c>
      <c r="AB15" s="16">
        <v>87.559808612440193</v>
      </c>
      <c r="AC15" s="16">
        <v>9.0909090909090917</v>
      </c>
      <c r="AD15" s="16">
        <v>0.9569377990430622</v>
      </c>
      <c r="AE15" s="16">
        <v>0</v>
      </c>
      <c r="AF15" s="15">
        <v>97.368421052631575</v>
      </c>
      <c r="AG15" s="10" t="s">
        <v>28</v>
      </c>
      <c r="AH15" s="10" t="s">
        <v>1966</v>
      </c>
      <c r="AI15" s="9">
        <v>54.139000000000003</v>
      </c>
      <c r="AJ15" s="9">
        <v>310.74250000000001</v>
      </c>
      <c r="AK15" s="9">
        <v>142.56899999999999</v>
      </c>
      <c r="AL15" s="24">
        <f>Table1[[#This Row],[Company Direct Land Through FY12]]+Table1[[#This Row],[Company Direct Land FY13 and After]]</f>
        <v>453.31150000000002</v>
      </c>
      <c r="AM15" s="9">
        <v>20.238</v>
      </c>
      <c r="AN15" s="9">
        <v>240.0377</v>
      </c>
      <c r="AO15" s="9">
        <v>53.2943</v>
      </c>
      <c r="AP15" s="24">
        <f>Table1[[#This Row],[Company Direct Building Through FY12]]+Table1[[#This Row],[Company Direct Building FY13 and After]]</f>
        <v>293.33199999999999</v>
      </c>
      <c r="AQ15" s="9">
        <v>0</v>
      </c>
      <c r="AR15" s="9">
        <v>21.053999999999998</v>
      </c>
      <c r="AS15" s="9">
        <v>0</v>
      </c>
      <c r="AT15" s="24">
        <f>Table1[[#This Row],[Mortgage Recording Tax Through FY12]]+Table1[[#This Row],[Mortgage Recording Tax FY13 and After]]</f>
        <v>21.053999999999998</v>
      </c>
      <c r="AU15" s="9">
        <v>54.139000000000003</v>
      </c>
      <c r="AV15" s="9">
        <v>351.0598</v>
      </c>
      <c r="AW15" s="9">
        <v>142.56899999999999</v>
      </c>
      <c r="AX15" s="24">
        <f>Table1[[#This Row],[Pilot Savings  Through FY12]]+Table1[[#This Row],[Pilot Savings FY13 and After]]</f>
        <v>493.62879999999996</v>
      </c>
      <c r="AY15" s="9">
        <v>0</v>
      </c>
      <c r="AZ15" s="9">
        <v>21.053999999999998</v>
      </c>
      <c r="BA15" s="9">
        <v>0</v>
      </c>
      <c r="BB15" s="24">
        <f>Table1[[#This Row],[Mortgage Recording Tax Exemption Through FY12]]+Table1[[#This Row],[Mortgage Recording Tax Exemption FY13 and After]]</f>
        <v>21.053999999999998</v>
      </c>
      <c r="BC15" s="9">
        <v>252.29349999999999</v>
      </c>
      <c r="BD15" s="9">
        <v>597.61479999999995</v>
      </c>
      <c r="BE15" s="9">
        <v>664.38689999999997</v>
      </c>
      <c r="BF15" s="24">
        <f>Table1[[#This Row],[Indirect and Induced Land Through FY12]]+Table1[[#This Row],[Indirect and Induced Land FY13 and After]]</f>
        <v>1262.0016999999998</v>
      </c>
      <c r="BG15" s="9">
        <v>468.54500000000002</v>
      </c>
      <c r="BH15" s="9">
        <v>1109.8553999999999</v>
      </c>
      <c r="BI15" s="9">
        <v>1233.8607999999999</v>
      </c>
      <c r="BJ15" s="24">
        <f>Table1[[#This Row],[Indirect and Induced Building Through FY12]]+Table1[[#This Row],[Indirect and Induced Building FY13 and After]]</f>
        <v>2343.7161999999998</v>
      </c>
      <c r="BK15" s="9">
        <v>741.07650000000001</v>
      </c>
      <c r="BL15" s="9">
        <v>1907.1905999999999</v>
      </c>
      <c r="BM15" s="9">
        <v>1951.5419999999999</v>
      </c>
      <c r="BN15" s="24">
        <f>Table1[[#This Row],[TOTAL Real Property Related Taxes Through FY12]]+Table1[[#This Row],[TOTAL Real Property Related Taxes FY13 and After]]</f>
        <v>3858.7325999999998</v>
      </c>
      <c r="BO15" s="9">
        <v>1259.7212999999999</v>
      </c>
      <c r="BP15" s="9">
        <v>3414.4034999999999</v>
      </c>
      <c r="BQ15" s="9">
        <v>3317.3352</v>
      </c>
      <c r="BR15" s="24">
        <f>Table1[[#This Row],[Company Direct Through FY12]]+Table1[[#This Row],[Company Direct FY13 and After]]</f>
        <v>6731.7386999999999</v>
      </c>
      <c r="BS15" s="9">
        <v>0</v>
      </c>
      <c r="BT15" s="9">
        <v>0</v>
      </c>
      <c r="BU15" s="9">
        <v>0</v>
      </c>
      <c r="BV15" s="24">
        <f>Table1[[#This Row],[Sales Tax Exemption Through FY12]]+Table1[[#This Row],[Sales Tax Exemption FY13 and After]]</f>
        <v>0</v>
      </c>
      <c r="BW15" s="9">
        <v>0</v>
      </c>
      <c r="BX15" s="9">
        <v>0</v>
      </c>
      <c r="BY15" s="9">
        <v>0</v>
      </c>
      <c r="BZ15" s="24">
        <f>Table1[[#This Row],[Energy Tax Savings Through FY12]]+Table1[[#This Row],[Energy Tax Savings FY13 and After]]</f>
        <v>0</v>
      </c>
      <c r="CA15" s="9">
        <v>0</v>
      </c>
      <c r="CB15" s="9">
        <v>0</v>
      </c>
      <c r="CC15" s="9">
        <v>0</v>
      </c>
      <c r="CD15" s="24">
        <f>Table1[[#This Row],[Tax Exempt Bond Savings Through FY12]]+Table1[[#This Row],[Tax Exempt Bond Savings FY13 and After]]</f>
        <v>0</v>
      </c>
      <c r="CE15" s="9">
        <v>935.93219999999997</v>
      </c>
      <c r="CF15" s="9">
        <v>2435.5311000000002</v>
      </c>
      <c r="CG15" s="9">
        <v>2464.6727000000001</v>
      </c>
      <c r="CH15" s="24">
        <f>Table1[[#This Row],[Indirect and Induced Through FY12]]+Table1[[#This Row],[Indirect and Induced FY13 and After]]</f>
        <v>4900.2038000000002</v>
      </c>
      <c r="CI15" s="9">
        <v>2195.6534999999999</v>
      </c>
      <c r="CJ15" s="9">
        <v>5849.9345999999996</v>
      </c>
      <c r="CK15" s="9">
        <v>5782.0078999999996</v>
      </c>
      <c r="CL15" s="24">
        <f>Table1[[#This Row],[TOTAL Income Consumption Use Taxes Through FY12]]+Table1[[#This Row],[TOTAL Income Consumption Use Taxes FY13 and After]]</f>
        <v>11631.942499999999</v>
      </c>
      <c r="CM15" s="9">
        <v>54.139000000000003</v>
      </c>
      <c r="CN15" s="9">
        <v>372.11380000000003</v>
      </c>
      <c r="CO15" s="9">
        <v>142.56899999999999</v>
      </c>
      <c r="CP15" s="24">
        <f>Table1[[#This Row],[Assistance Provided Through FY12]]+Table1[[#This Row],[Assistance Provided FY13 and After]]</f>
        <v>514.68280000000004</v>
      </c>
      <c r="CQ15" s="9">
        <v>0</v>
      </c>
      <c r="CR15" s="9">
        <v>0</v>
      </c>
      <c r="CS15" s="9">
        <v>0</v>
      </c>
      <c r="CT15" s="24">
        <f>Table1[[#This Row],[Recapture Cancellation Reduction Amount Through FY12]]+Table1[[#This Row],[Recapture Cancellation Reduction Amount FY13 and After]]</f>
        <v>0</v>
      </c>
      <c r="CU15" s="9">
        <v>0</v>
      </c>
      <c r="CV15" s="9">
        <v>0</v>
      </c>
      <c r="CW15" s="9">
        <v>0</v>
      </c>
      <c r="CX15" s="24">
        <f>Table1[[#This Row],[Penalty Paid Through FY12]]+Table1[[#This Row],[Penalty Paid FY13 and After]]</f>
        <v>0</v>
      </c>
      <c r="CY15" s="9">
        <v>54.139000000000003</v>
      </c>
      <c r="CZ15" s="9">
        <v>372.11380000000003</v>
      </c>
      <c r="DA15" s="9">
        <v>142.56899999999999</v>
      </c>
      <c r="DB15" s="24">
        <f>Table1[[#This Row],[TOTAL Assistance Net of Recapture Penalties Through FY12]]+Table1[[#This Row],[TOTAL Assistance Net of Recapture Penalties FY13 and After]]</f>
        <v>514.68280000000004</v>
      </c>
      <c r="DC15" s="9">
        <v>1334.0983000000001</v>
      </c>
      <c r="DD15" s="9">
        <v>3986.2377000000001</v>
      </c>
      <c r="DE15" s="9">
        <v>3513.1985</v>
      </c>
      <c r="DF15" s="24">
        <f>Table1[[#This Row],[Company Direct Tax Revenue Before Assistance Through FY12]]+Table1[[#This Row],[Company Direct Tax Revenue Before Assistance FY13 and After]]</f>
        <v>7499.4362000000001</v>
      </c>
      <c r="DG15" s="9">
        <v>1656.7707</v>
      </c>
      <c r="DH15" s="9">
        <v>4143.0012999999999</v>
      </c>
      <c r="DI15" s="9">
        <v>4362.9204</v>
      </c>
      <c r="DJ15" s="24">
        <f>Table1[[#This Row],[Indirect and Induced Tax Revenues Through FY12]]+Table1[[#This Row],[Indirect and Induced Tax Revenues FY13 and After]]</f>
        <v>8505.921699999999</v>
      </c>
      <c r="DK15" s="9">
        <v>2990.8690000000001</v>
      </c>
      <c r="DL15" s="9">
        <v>8129.2389999999996</v>
      </c>
      <c r="DM15" s="9">
        <v>7876.1189000000004</v>
      </c>
      <c r="DN15" s="24">
        <f>Table1[[#This Row],[TOTAL Tax Revenues Before Assistance Through FY12]]+Table1[[#This Row],[TOTAL Tax Revenues Before Assistance FY13 and After]]</f>
        <v>16005.357899999999</v>
      </c>
      <c r="DO15" s="9">
        <v>2936.73</v>
      </c>
      <c r="DP15" s="9">
        <v>7757.1252000000004</v>
      </c>
      <c r="DQ15" s="9">
        <v>7733.5499</v>
      </c>
      <c r="DR15" s="24">
        <f>Table1[[#This Row],[TOTAL Tax Revenues Net of Assistance Recapture and Penalty Through FY12]]+Table1[[#This Row],[TOTAL Tax Revenues Net of Assistance Recapture and Penalty FY13 and After]]</f>
        <v>15490.6751</v>
      </c>
      <c r="DS15" s="9">
        <v>0</v>
      </c>
      <c r="DT15" s="9">
        <v>0</v>
      </c>
      <c r="DU15" s="9">
        <v>0</v>
      </c>
      <c r="DV15" s="9">
        <v>0</v>
      </c>
    </row>
    <row r="16" spans="1:126" x14ac:dyDescent="0.25">
      <c r="A16" s="10">
        <v>91042</v>
      </c>
      <c r="B16" s="10" t="s">
        <v>180</v>
      </c>
      <c r="C16" s="10" t="s">
        <v>182</v>
      </c>
      <c r="D16" s="10" t="s">
        <v>24</v>
      </c>
      <c r="E16" s="10">
        <v>26</v>
      </c>
      <c r="F16" s="10" t="s">
        <v>183</v>
      </c>
      <c r="G16" s="10" t="s">
        <v>131</v>
      </c>
      <c r="H16" s="13">
        <v>81552</v>
      </c>
      <c r="I16" s="13">
        <v>95963</v>
      </c>
      <c r="J16" s="10" t="s">
        <v>181</v>
      </c>
      <c r="K16" s="10" t="s">
        <v>81</v>
      </c>
      <c r="L16" s="8">
        <v>35522</v>
      </c>
      <c r="M16" s="8">
        <v>44652</v>
      </c>
      <c r="N16" s="9">
        <v>5030</v>
      </c>
      <c r="O16" s="10" t="s">
        <v>97</v>
      </c>
      <c r="P16" s="7">
        <v>0</v>
      </c>
      <c r="Q16" s="7">
        <v>4</v>
      </c>
      <c r="R16" s="7">
        <v>178</v>
      </c>
      <c r="S16" s="7">
        <v>0</v>
      </c>
      <c r="T16" s="7">
        <v>0</v>
      </c>
      <c r="U16" s="7">
        <v>182</v>
      </c>
      <c r="V16" s="7">
        <v>180</v>
      </c>
      <c r="W16" s="7">
        <v>0</v>
      </c>
      <c r="X16" s="7">
        <v>0</v>
      </c>
      <c r="Y16" s="7">
        <v>0</v>
      </c>
      <c r="Z16" s="7">
        <v>10</v>
      </c>
      <c r="AA16" s="7">
        <v>0</v>
      </c>
      <c r="AB16" s="16">
        <v>0</v>
      </c>
      <c r="AC16" s="16">
        <v>0</v>
      </c>
      <c r="AD16" s="16">
        <v>0</v>
      </c>
      <c r="AE16" s="16">
        <v>0</v>
      </c>
      <c r="AF16" s="15">
        <v>90.109890109890117</v>
      </c>
      <c r="AG16" s="10" t="s">
        <v>28</v>
      </c>
      <c r="AH16" s="10" t="s">
        <v>1966</v>
      </c>
      <c r="AI16" s="9">
        <v>51.165999999999997</v>
      </c>
      <c r="AJ16" s="9">
        <v>516.81500000000005</v>
      </c>
      <c r="AK16" s="9">
        <v>134.74</v>
      </c>
      <c r="AL16" s="24">
        <f>Table1[[#This Row],[Company Direct Land Through FY12]]+Table1[[#This Row],[Company Direct Land FY13 and After]]</f>
        <v>651.55500000000006</v>
      </c>
      <c r="AM16" s="9">
        <v>192.63200000000001</v>
      </c>
      <c r="AN16" s="9">
        <v>1218.2054000000001</v>
      </c>
      <c r="AO16" s="9">
        <v>507.27480000000003</v>
      </c>
      <c r="AP16" s="24">
        <f>Table1[[#This Row],[Company Direct Building Through FY12]]+Table1[[#This Row],[Company Direct Building FY13 and After]]</f>
        <v>1725.4802</v>
      </c>
      <c r="AQ16" s="9">
        <v>0</v>
      </c>
      <c r="AR16" s="9">
        <v>47.371499999999997</v>
      </c>
      <c r="AS16" s="9">
        <v>0</v>
      </c>
      <c r="AT16" s="24">
        <f>Table1[[#This Row],[Mortgage Recording Tax Through FY12]]+Table1[[#This Row],[Mortgage Recording Tax FY13 and After]]</f>
        <v>47.371499999999997</v>
      </c>
      <c r="AU16" s="9">
        <v>126.47</v>
      </c>
      <c r="AV16" s="9">
        <v>716.7373</v>
      </c>
      <c r="AW16" s="9">
        <v>333.04480000000001</v>
      </c>
      <c r="AX16" s="24">
        <f>Table1[[#This Row],[Pilot Savings  Through FY12]]+Table1[[#This Row],[Pilot Savings FY13 and After]]</f>
        <v>1049.7820999999999</v>
      </c>
      <c r="AY16" s="9">
        <v>0</v>
      </c>
      <c r="AZ16" s="9">
        <v>47.371499999999997</v>
      </c>
      <c r="BA16" s="9">
        <v>0</v>
      </c>
      <c r="BB16" s="24">
        <f>Table1[[#This Row],[Mortgage Recording Tax Exemption Through FY12]]+Table1[[#This Row],[Mortgage Recording Tax Exemption FY13 and After]]</f>
        <v>47.371499999999997</v>
      </c>
      <c r="BC16" s="9">
        <v>104.73699999999999</v>
      </c>
      <c r="BD16" s="9">
        <v>834.80029999999999</v>
      </c>
      <c r="BE16" s="9">
        <v>275.81310000000002</v>
      </c>
      <c r="BF16" s="24">
        <f>Table1[[#This Row],[Indirect and Induced Land Through FY12]]+Table1[[#This Row],[Indirect and Induced Land FY13 and After]]</f>
        <v>1110.6134</v>
      </c>
      <c r="BG16" s="9">
        <v>194.51159999999999</v>
      </c>
      <c r="BH16" s="9">
        <v>1550.3432</v>
      </c>
      <c r="BI16" s="9">
        <v>512.22460000000001</v>
      </c>
      <c r="BJ16" s="24">
        <f>Table1[[#This Row],[Indirect and Induced Building Through FY12]]+Table1[[#This Row],[Indirect and Induced Building FY13 and After]]</f>
        <v>2062.5677999999998</v>
      </c>
      <c r="BK16" s="9">
        <v>416.57659999999998</v>
      </c>
      <c r="BL16" s="9">
        <v>3403.4265999999998</v>
      </c>
      <c r="BM16" s="9">
        <v>1097.0077000000001</v>
      </c>
      <c r="BN16" s="24">
        <f>Table1[[#This Row],[TOTAL Real Property Related Taxes Through FY12]]+Table1[[#This Row],[TOTAL Real Property Related Taxes FY13 and After]]</f>
        <v>4500.4342999999999</v>
      </c>
      <c r="BO16" s="9">
        <v>578.98630000000003</v>
      </c>
      <c r="BP16" s="9">
        <v>4530.7271000000001</v>
      </c>
      <c r="BQ16" s="9">
        <v>1524.6957</v>
      </c>
      <c r="BR16" s="24">
        <f>Table1[[#This Row],[Company Direct Through FY12]]+Table1[[#This Row],[Company Direct FY13 and After]]</f>
        <v>6055.4228000000003</v>
      </c>
      <c r="BS16" s="9">
        <v>0</v>
      </c>
      <c r="BT16" s="9">
        <v>0</v>
      </c>
      <c r="BU16" s="9">
        <v>0</v>
      </c>
      <c r="BV16" s="24">
        <f>Table1[[#This Row],[Sales Tax Exemption Through FY12]]+Table1[[#This Row],[Sales Tax Exemption FY13 and After]]</f>
        <v>0</v>
      </c>
      <c r="BW16" s="9">
        <v>0</v>
      </c>
      <c r="BX16" s="9">
        <v>0</v>
      </c>
      <c r="BY16" s="9">
        <v>0</v>
      </c>
      <c r="BZ16" s="24">
        <f>Table1[[#This Row],[Energy Tax Savings Through FY12]]+Table1[[#This Row],[Energy Tax Savings FY13 and After]]</f>
        <v>0</v>
      </c>
      <c r="CA16" s="9">
        <v>0</v>
      </c>
      <c r="CB16" s="9">
        <v>0</v>
      </c>
      <c r="CC16" s="9">
        <v>0</v>
      </c>
      <c r="CD16" s="24">
        <f>Table1[[#This Row],[Tax Exempt Bond Savings Through FY12]]+Table1[[#This Row],[Tax Exempt Bond Savings FY13 and After]]</f>
        <v>0</v>
      </c>
      <c r="CE16" s="9">
        <v>357.61590000000001</v>
      </c>
      <c r="CF16" s="9">
        <v>3105.3535999999999</v>
      </c>
      <c r="CG16" s="9">
        <v>941.74130000000002</v>
      </c>
      <c r="CH16" s="24">
        <f>Table1[[#This Row],[Indirect and Induced Through FY12]]+Table1[[#This Row],[Indirect and Induced FY13 and After]]</f>
        <v>4047.0949000000001</v>
      </c>
      <c r="CI16" s="9">
        <v>936.60220000000004</v>
      </c>
      <c r="CJ16" s="9">
        <v>7636.0807000000004</v>
      </c>
      <c r="CK16" s="9">
        <v>2466.4369999999999</v>
      </c>
      <c r="CL16" s="24">
        <f>Table1[[#This Row],[TOTAL Income Consumption Use Taxes Through FY12]]+Table1[[#This Row],[TOTAL Income Consumption Use Taxes FY13 and After]]</f>
        <v>10102.5177</v>
      </c>
      <c r="CM16" s="9">
        <v>126.47</v>
      </c>
      <c r="CN16" s="9">
        <v>764.10879999999997</v>
      </c>
      <c r="CO16" s="9">
        <v>333.04480000000001</v>
      </c>
      <c r="CP16" s="24">
        <f>Table1[[#This Row],[Assistance Provided Through FY12]]+Table1[[#This Row],[Assistance Provided FY13 and After]]</f>
        <v>1097.1536000000001</v>
      </c>
      <c r="CQ16" s="9">
        <v>0</v>
      </c>
      <c r="CR16" s="9">
        <v>0</v>
      </c>
      <c r="CS16" s="9">
        <v>0</v>
      </c>
      <c r="CT16" s="24">
        <f>Table1[[#This Row],[Recapture Cancellation Reduction Amount Through FY12]]+Table1[[#This Row],[Recapture Cancellation Reduction Amount FY13 and After]]</f>
        <v>0</v>
      </c>
      <c r="CU16" s="9">
        <v>0</v>
      </c>
      <c r="CV16" s="9">
        <v>0</v>
      </c>
      <c r="CW16" s="9">
        <v>0</v>
      </c>
      <c r="CX16" s="24">
        <f>Table1[[#This Row],[Penalty Paid Through FY12]]+Table1[[#This Row],[Penalty Paid FY13 and After]]</f>
        <v>0</v>
      </c>
      <c r="CY16" s="9">
        <v>126.47</v>
      </c>
      <c r="CZ16" s="9">
        <v>764.10879999999997</v>
      </c>
      <c r="DA16" s="9">
        <v>333.04480000000001</v>
      </c>
      <c r="DB16" s="24">
        <f>Table1[[#This Row],[TOTAL Assistance Net of Recapture Penalties Through FY12]]+Table1[[#This Row],[TOTAL Assistance Net of Recapture Penalties FY13 and After]]</f>
        <v>1097.1536000000001</v>
      </c>
      <c r="DC16" s="9">
        <v>822.78430000000003</v>
      </c>
      <c r="DD16" s="9">
        <v>6313.1189999999997</v>
      </c>
      <c r="DE16" s="9">
        <v>2166.7105000000001</v>
      </c>
      <c r="DF16" s="24">
        <f>Table1[[#This Row],[Company Direct Tax Revenue Before Assistance Through FY12]]+Table1[[#This Row],[Company Direct Tax Revenue Before Assistance FY13 and After]]</f>
        <v>8479.8294999999998</v>
      </c>
      <c r="DG16" s="9">
        <v>656.86450000000002</v>
      </c>
      <c r="DH16" s="9">
        <v>5490.4970999999996</v>
      </c>
      <c r="DI16" s="9">
        <v>1729.779</v>
      </c>
      <c r="DJ16" s="24">
        <f>Table1[[#This Row],[Indirect and Induced Tax Revenues Through FY12]]+Table1[[#This Row],[Indirect and Induced Tax Revenues FY13 and After]]</f>
        <v>7220.2760999999991</v>
      </c>
      <c r="DK16" s="9">
        <v>1479.6487999999999</v>
      </c>
      <c r="DL16" s="9">
        <v>11803.616099999999</v>
      </c>
      <c r="DM16" s="9">
        <v>3896.4895000000001</v>
      </c>
      <c r="DN16" s="24">
        <f>Table1[[#This Row],[TOTAL Tax Revenues Before Assistance Through FY12]]+Table1[[#This Row],[TOTAL Tax Revenues Before Assistance FY13 and After]]</f>
        <v>15700.105599999999</v>
      </c>
      <c r="DO16" s="9">
        <v>1353.1787999999999</v>
      </c>
      <c r="DP16" s="9">
        <v>11039.507299999999</v>
      </c>
      <c r="DQ16" s="9">
        <v>3563.4447</v>
      </c>
      <c r="DR16" s="24">
        <f>Table1[[#This Row],[TOTAL Tax Revenues Net of Assistance Recapture and Penalty Through FY12]]+Table1[[#This Row],[TOTAL Tax Revenues Net of Assistance Recapture and Penalty FY13 and After]]</f>
        <v>14602.951999999999</v>
      </c>
      <c r="DS16" s="9">
        <v>0</v>
      </c>
      <c r="DT16" s="9">
        <v>0</v>
      </c>
      <c r="DU16" s="9">
        <v>177.16900000000001</v>
      </c>
      <c r="DV16" s="9">
        <v>0</v>
      </c>
    </row>
    <row r="17" spans="1:126" x14ac:dyDescent="0.25">
      <c r="A17" s="10">
        <v>91044</v>
      </c>
      <c r="B17" s="10" t="s">
        <v>4</v>
      </c>
      <c r="C17" s="10" t="s">
        <v>7</v>
      </c>
      <c r="D17" s="10" t="s">
        <v>10</v>
      </c>
      <c r="E17" s="10">
        <v>17</v>
      </c>
      <c r="F17" s="10" t="s">
        <v>8</v>
      </c>
      <c r="G17" s="10" t="s">
        <v>9</v>
      </c>
      <c r="H17" s="13">
        <v>17625</v>
      </c>
      <c r="I17" s="13">
        <v>15750</v>
      </c>
      <c r="J17" s="10" t="s">
        <v>6</v>
      </c>
      <c r="K17" s="10" t="s">
        <v>5</v>
      </c>
      <c r="L17" s="8">
        <v>35433</v>
      </c>
      <c r="M17" s="8">
        <v>44531</v>
      </c>
      <c r="N17" s="9">
        <v>1169.4000000000001</v>
      </c>
      <c r="O17" s="10" t="s">
        <v>11</v>
      </c>
      <c r="P17" s="7">
        <v>0</v>
      </c>
      <c r="Q17" s="7">
        <v>1</v>
      </c>
      <c r="R17" s="7">
        <v>73</v>
      </c>
      <c r="S17" s="7">
        <v>4</v>
      </c>
      <c r="T17" s="7">
        <v>0</v>
      </c>
      <c r="U17" s="7">
        <v>78</v>
      </c>
      <c r="V17" s="7">
        <v>77</v>
      </c>
      <c r="W17" s="7">
        <v>0</v>
      </c>
      <c r="X17" s="7">
        <v>0</v>
      </c>
      <c r="Y17" s="7">
        <v>0</v>
      </c>
      <c r="Z17" s="7">
        <v>35</v>
      </c>
      <c r="AA17" s="7">
        <v>0</v>
      </c>
      <c r="AB17" s="16">
        <v>0</v>
      </c>
      <c r="AC17" s="16">
        <v>0</v>
      </c>
      <c r="AD17" s="16">
        <v>0</v>
      </c>
      <c r="AE17" s="16">
        <v>0</v>
      </c>
      <c r="AF17" s="15">
        <v>88.311688311688314</v>
      </c>
      <c r="AG17" s="10" t="s">
        <v>28</v>
      </c>
      <c r="AH17" s="10" t="s">
        <v>1966</v>
      </c>
      <c r="AI17" s="9">
        <v>7.3090000000000002</v>
      </c>
      <c r="AJ17" s="9">
        <v>78.387699999999995</v>
      </c>
      <c r="AK17" s="9">
        <v>19.247599999999998</v>
      </c>
      <c r="AL17" s="24">
        <f>Table1[[#This Row],[Company Direct Land Through FY12]]+Table1[[#This Row],[Company Direct Land FY13 and After]]</f>
        <v>97.635300000000001</v>
      </c>
      <c r="AM17" s="9">
        <v>43.948</v>
      </c>
      <c r="AN17" s="9">
        <v>263.28320000000002</v>
      </c>
      <c r="AO17" s="9">
        <v>115.7321</v>
      </c>
      <c r="AP17" s="24">
        <f>Table1[[#This Row],[Company Direct Building Through FY12]]+Table1[[#This Row],[Company Direct Building FY13 and After]]</f>
        <v>379.01530000000002</v>
      </c>
      <c r="AQ17" s="9">
        <v>0</v>
      </c>
      <c r="AR17" s="9">
        <v>15.553599999999999</v>
      </c>
      <c r="AS17" s="9">
        <v>0</v>
      </c>
      <c r="AT17" s="24">
        <f>Table1[[#This Row],[Mortgage Recording Tax Through FY12]]+Table1[[#This Row],[Mortgage Recording Tax FY13 and After]]</f>
        <v>15.553599999999999</v>
      </c>
      <c r="AU17" s="9">
        <v>42.953000000000003</v>
      </c>
      <c r="AV17" s="9">
        <v>260.45299999999997</v>
      </c>
      <c r="AW17" s="9">
        <v>113.11199999999999</v>
      </c>
      <c r="AX17" s="24">
        <f>Table1[[#This Row],[Pilot Savings  Through FY12]]+Table1[[#This Row],[Pilot Savings FY13 and After]]</f>
        <v>373.56499999999994</v>
      </c>
      <c r="AY17" s="9">
        <v>0</v>
      </c>
      <c r="AZ17" s="9">
        <v>15.553599999999999</v>
      </c>
      <c r="BA17" s="9">
        <v>0</v>
      </c>
      <c r="BB17" s="24">
        <f>Table1[[#This Row],[Mortgage Recording Tax Exemption Through FY12]]+Table1[[#This Row],[Mortgage Recording Tax Exemption FY13 and After]]</f>
        <v>15.553599999999999</v>
      </c>
      <c r="BC17" s="9">
        <v>36.880000000000003</v>
      </c>
      <c r="BD17" s="9">
        <v>202.57069999999999</v>
      </c>
      <c r="BE17" s="9">
        <v>97.119200000000006</v>
      </c>
      <c r="BF17" s="24">
        <f>Table1[[#This Row],[Indirect and Induced Land Through FY12]]+Table1[[#This Row],[Indirect and Induced Land FY13 and After]]</f>
        <v>299.68989999999997</v>
      </c>
      <c r="BG17" s="9">
        <v>68.491500000000002</v>
      </c>
      <c r="BH17" s="9">
        <v>376.2022</v>
      </c>
      <c r="BI17" s="9">
        <v>180.36439999999999</v>
      </c>
      <c r="BJ17" s="24">
        <f>Table1[[#This Row],[Indirect and Induced Building Through FY12]]+Table1[[#This Row],[Indirect and Induced Building FY13 and After]]</f>
        <v>556.56659999999999</v>
      </c>
      <c r="BK17" s="9">
        <v>113.6755</v>
      </c>
      <c r="BL17" s="9">
        <v>659.99080000000004</v>
      </c>
      <c r="BM17" s="9">
        <v>299.35129999999998</v>
      </c>
      <c r="BN17" s="24">
        <f>Table1[[#This Row],[TOTAL Real Property Related Taxes Through FY12]]+Table1[[#This Row],[TOTAL Real Property Related Taxes FY13 and After]]</f>
        <v>959.34210000000007</v>
      </c>
      <c r="BO17" s="9">
        <v>169.96850000000001</v>
      </c>
      <c r="BP17" s="9">
        <v>1167.8099</v>
      </c>
      <c r="BQ17" s="9">
        <v>447.59300000000002</v>
      </c>
      <c r="BR17" s="24">
        <f>Table1[[#This Row],[Company Direct Through FY12]]+Table1[[#This Row],[Company Direct FY13 and After]]</f>
        <v>1615.4029</v>
      </c>
      <c r="BS17" s="9">
        <v>0</v>
      </c>
      <c r="BT17" s="9">
        <v>1.4362999999999999</v>
      </c>
      <c r="BU17" s="9">
        <v>0</v>
      </c>
      <c r="BV17" s="24">
        <f>Table1[[#This Row],[Sales Tax Exemption Through FY12]]+Table1[[#This Row],[Sales Tax Exemption FY13 and After]]</f>
        <v>1.4362999999999999</v>
      </c>
      <c r="BW17" s="9">
        <v>0</v>
      </c>
      <c r="BX17" s="9">
        <v>0</v>
      </c>
      <c r="BY17" s="9">
        <v>0</v>
      </c>
      <c r="BZ17" s="24">
        <f>Table1[[#This Row],[Energy Tax Savings Through FY12]]+Table1[[#This Row],[Energy Tax Savings FY13 and After]]</f>
        <v>0</v>
      </c>
      <c r="CA17" s="9">
        <v>0</v>
      </c>
      <c r="CB17" s="9">
        <v>0</v>
      </c>
      <c r="CC17" s="9">
        <v>0</v>
      </c>
      <c r="CD17" s="24">
        <f>Table1[[#This Row],[Tax Exempt Bond Savings Through FY12]]+Table1[[#This Row],[Tax Exempt Bond Savings FY13 and After]]</f>
        <v>0</v>
      </c>
      <c r="CE17" s="9">
        <v>123.6232</v>
      </c>
      <c r="CF17" s="9">
        <v>757.86940000000004</v>
      </c>
      <c r="CG17" s="9">
        <v>325.54790000000003</v>
      </c>
      <c r="CH17" s="24">
        <f>Table1[[#This Row],[Indirect and Induced Through FY12]]+Table1[[#This Row],[Indirect and Induced FY13 and After]]</f>
        <v>1083.4173000000001</v>
      </c>
      <c r="CI17" s="9">
        <v>293.5917</v>
      </c>
      <c r="CJ17" s="9">
        <v>1924.2429999999999</v>
      </c>
      <c r="CK17" s="9">
        <v>773.14089999999999</v>
      </c>
      <c r="CL17" s="24">
        <f>Table1[[#This Row],[TOTAL Income Consumption Use Taxes Through FY12]]+Table1[[#This Row],[TOTAL Income Consumption Use Taxes FY13 and After]]</f>
        <v>2697.3838999999998</v>
      </c>
      <c r="CM17" s="9">
        <v>42.953000000000003</v>
      </c>
      <c r="CN17" s="9">
        <v>277.44290000000001</v>
      </c>
      <c r="CO17" s="9">
        <v>113.11199999999999</v>
      </c>
      <c r="CP17" s="24">
        <f>Table1[[#This Row],[Assistance Provided Through FY12]]+Table1[[#This Row],[Assistance Provided FY13 and After]]</f>
        <v>390.55489999999998</v>
      </c>
      <c r="CQ17" s="9">
        <v>0</v>
      </c>
      <c r="CR17" s="9">
        <v>0</v>
      </c>
      <c r="CS17" s="9">
        <v>0</v>
      </c>
      <c r="CT17" s="24">
        <f>Table1[[#This Row],[Recapture Cancellation Reduction Amount Through FY12]]+Table1[[#This Row],[Recapture Cancellation Reduction Amount FY13 and After]]</f>
        <v>0</v>
      </c>
      <c r="CU17" s="9">
        <v>0</v>
      </c>
      <c r="CV17" s="9">
        <v>0</v>
      </c>
      <c r="CW17" s="9">
        <v>0</v>
      </c>
      <c r="CX17" s="24">
        <f>Table1[[#This Row],[Penalty Paid Through FY12]]+Table1[[#This Row],[Penalty Paid FY13 and After]]</f>
        <v>0</v>
      </c>
      <c r="CY17" s="9">
        <v>42.953000000000003</v>
      </c>
      <c r="CZ17" s="9">
        <v>277.44290000000001</v>
      </c>
      <c r="DA17" s="9">
        <v>113.11199999999999</v>
      </c>
      <c r="DB17" s="24">
        <f>Table1[[#This Row],[TOTAL Assistance Net of Recapture Penalties Through FY12]]+Table1[[#This Row],[TOTAL Assistance Net of Recapture Penalties FY13 and After]]</f>
        <v>390.55489999999998</v>
      </c>
      <c r="DC17" s="9">
        <v>221.22550000000001</v>
      </c>
      <c r="DD17" s="9">
        <v>1525.0344</v>
      </c>
      <c r="DE17" s="9">
        <v>582.57270000000005</v>
      </c>
      <c r="DF17" s="24">
        <f>Table1[[#This Row],[Company Direct Tax Revenue Before Assistance Through FY12]]+Table1[[#This Row],[Company Direct Tax Revenue Before Assistance FY13 and After]]</f>
        <v>2107.6071000000002</v>
      </c>
      <c r="DG17" s="9">
        <v>228.99469999999999</v>
      </c>
      <c r="DH17" s="9">
        <v>1336.6423</v>
      </c>
      <c r="DI17" s="9">
        <v>603.03150000000005</v>
      </c>
      <c r="DJ17" s="24">
        <f>Table1[[#This Row],[Indirect and Induced Tax Revenues Through FY12]]+Table1[[#This Row],[Indirect and Induced Tax Revenues FY13 and After]]</f>
        <v>1939.6738</v>
      </c>
      <c r="DK17" s="9">
        <v>450.22019999999998</v>
      </c>
      <c r="DL17" s="9">
        <v>2861.6767</v>
      </c>
      <c r="DM17" s="9">
        <v>1185.6042</v>
      </c>
      <c r="DN17" s="24">
        <f>Table1[[#This Row],[TOTAL Tax Revenues Before Assistance Through FY12]]+Table1[[#This Row],[TOTAL Tax Revenues Before Assistance FY13 and After]]</f>
        <v>4047.2808999999997</v>
      </c>
      <c r="DO17" s="9">
        <v>407.2672</v>
      </c>
      <c r="DP17" s="9">
        <v>2584.2338</v>
      </c>
      <c r="DQ17" s="9">
        <v>1072.4921999999999</v>
      </c>
      <c r="DR17" s="24">
        <f>Table1[[#This Row],[TOTAL Tax Revenues Net of Assistance Recapture and Penalty Through FY12]]+Table1[[#This Row],[TOTAL Tax Revenues Net of Assistance Recapture and Penalty FY13 and After]]</f>
        <v>3656.7259999999997</v>
      </c>
      <c r="DS17" s="9">
        <v>0</v>
      </c>
      <c r="DT17" s="9">
        <v>0</v>
      </c>
      <c r="DU17" s="9">
        <v>0</v>
      </c>
      <c r="DV17" s="9">
        <v>0</v>
      </c>
    </row>
    <row r="18" spans="1:126" x14ac:dyDescent="0.25">
      <c r="A18" s="10">
        <v>91047</v>
      </c>
      <c r="B18" s="10" t="s">
        <v>247</v>
      </c>
      <c r="C18" s="10" t="s">
        <v>249</v>
      </c>
      <c r="D18" s="10" t="s">
        <v>10</v>
      </c>
      <c r="E18" s="10">
        <v>18</v>
      </c>
      <c r="F18" s="10" t="s">
        <v>250</v>
      </c>
      <c r="G18" s="10" t="s">
        <v>85</v>
      </c>
      <c r="H18" s="13">
        <v>5000</v>
      </c>
      <c r="I18" s="13">
        <v>39000</v>
      </c>
      <c r="J18" s="10" t="s">
        <v>248</v>
      </c>
      <c r="K18" s="10" t="s">
        <v>81</v>
      </c>
      <c r="L18" s="8">
        <v>35333</v>
      </c>
      <c r="M18" s="8">
        <v>44440</v>
      </c>
      <c r="N18" s="9">
        <v>1500.5</v>
      </c>
      <c r="O18" s="10" t="s">
        <v>11</v>
      </c>
      <c r="P18" s="7">
        <v>27</v>
      </c>
      <c r="Q18" s="7">
        <v>0</v>
      </c>
      <c r="R18" s="7">
        <v>310</v>
      </c>
      <c r="S18" s="7">
        <v>0</v>
      </c>
      <c r="T18" s="7">
        <v>0</v>
      </c>
      <c r="U18" s="7">
        <v>337</v>
      </c>
      <c r="V18" s="7">
        <v>323</v>
      </c>
      <c r="W18" s="7">
        <v>0</v>
      </c>
      <c r="X18" s="7">
        <v>0</v>
      </c>
      <c r="Y18" s="7">
        <v>0</v>
      </c>
      <c r="Z18" s="7">
        <v>50</v>
      </c>
      <c r="AA18" s="7">
        <v>0</v>
      </c>
      <c r="AB18" s="16">
        <v>0</v>
      </c>
      <c r="AC18" s="16">
        <v>0</v>
      </c>
      <c r="AD18" s="16">
        <v>0</v>
      </c>
      <c r="AE18" s="16">
        <v>100</v>
      </c>
      <c r="AF18" s="15">
        <v>91.988130563798222</v>
      </c>
      <c r="AG18" s="10" t="s">
        <v>28</v>
      </c>
      <c r="AH18" s="10" t="s">
        <v>1966</v>
      </c>
      <c r="AI18" s="9">
        <v>27.957999999999998</v>
      </c>
      <c r="AJ18" s="9">
        <v>189.19239999999999</v>
      </c>
      <c r="AK18" s="9">
        <v>73.624200000000002</v>
      </c>
      <c r="AL18" s="24">
        <f>Table1[[#This Row],[Company Direct Land Through FY12]]+Table1[[#This Row],[Company Direct Land FY13 and After]]</f>
        <v>262.81659999999999</v>
      </c>
      <c r="AM18" s="9">
        <v>282.28100000000001</v>
      </c>
      <c r="AN18" s="9">
        <v>771.49559999999997</v>
      </c>
      <c r="AO18" s="9">
        <v>743.35500000000002</v>
      </c>
      <c r="AP18" s="24">
        <f>Table1[[#This Row],[Company Direct Building Through FY12]]+Table1[[#This Row],[Company Direct Building FY13 and After]]</f>
        <v>1514.8506</v>
      </c>
      <c r="AQ18" s="9">
        <v>0</v>
      </c>
      <c r="AR18" s="9">
        <v>10.632300000000001</v>
      </c>
      <c r="AS18" s="9">
        <v>0</v>
      </c>
      <c r="AT18" s="24">
        <f>Table1[[#This Row],[Mortgage Recording Tax Through FY12]]+Table1[[#This Row],[Mortgage Recording Tax FY13 and After]]</f>
        <v>10.632300000000001</v>
      </c>
      <c r="AU18" s="9">
        <v>291.786</v>
      </c>
      <c r="AV18" s="9">
        <v>769.71619999999996</v>
      </c>
      <c r="AW18" s="9">
        <v>768.38589999999999</v>
      </c>
      <c r="AX18" s="24">
        <f>Table1[[#This Row],[Pilot Savings  Through FY12]]+Table1[[#This Row],[Pilot Savings FY13 and After]]</f>
        <v>1538.1021000000001</v>
      </c>
      <c r="AY18" s="9">
        <v>0</v>
      </c>
      <c r="AZ18" s="9">
        <v>10.632300000000001</v>
      </c>
      <c r="BA18" s="9">
        <v>0</v>
      </c>
      <c r="BB18" s="24">
        <f>Table1[[#This Row],[Mortgage Recording Tax Exemption Through FY12]]+Table1[[#This Row],[Mortgage Recording Tax Exemption FY13 and After]]</f>
        <v>10.632300000000001</v>
      </c>
      <c r="BC18" s="9">
        <v>194.9546</v>
      </c>
      <c r="BD18" s="9">
        <v>635.45860000000005</v>
      </c>
      <c r="BE18" s="9">
        <v>513.39110000000005</v>
      </c>
      <c r="BF18" s="24">
        <f>Table1[[#This Row],[Indirect and Induced Land Through FY12]]+Table1[[#This Row],[Indirect and Induced Land FY13 and After]]</f>
        <v>1148.8497000000002</v>
      </c>
      <c r="BG18" s="9">
        <v>362.05860000000001</v>
      </c>
      <c r="BH18" s="9">
        <v>1180.1377</v>
      </c>
      <c r="BI18" s="9">
        <v>953.44090000000006</v>
      </c>
      <c r="BJ18" s="24">
        <f>Table1[[#This Row],[Indirect and Induced Building Through FY12]]+Table1[[#This Row],[Indirect and Induced Building FY13 and After]]</f>
        <v>2133.5785999999998</v>
      </c>
      <c r="BK18" s="9">
        <v>575.46619999999996</v>
      </c>
      <c r="BL18" s="9">
        <v>2006.5681</v>
      </c>
      <c r="BM18" s="9">
        <v>1515.4253000000001</v>
      </c>
      <c r="BN18" s="24">
        <f>Table1[[#This Row],[TOTAL Real Property Related Taxes Through FY12]]+Table1[[#This Row],[TOTAL Real Property Related Taxes FY13 and After]]</f>
        <v>3521.9934000000003</v>
      </c>
      <c r="BO18" s="9">
        <v>879.57100000000003</v>
      </c>
      <c r="BP18" s="9">
        <v>3281.6849999999999</v>
      </c>
      <c r="BQ18" s="9">
        <v>2316.2521000000002</v>
      </c>
      <c r="BR18" s="24">
        <f>Table1[[#This Row],[Company Direct Through FY12]]+Table1[[#This Row],[Company Direct FY13 and After]]</f>
        <v>5597.9371000000001</v>
      </c>
      <c r="BS18" s="9">
        <v>0</v>
      </c>
      <c r="BT18" s="9">
        <v>0</v>
      </c>
      <c r="BU18" s="9">
        <v>0</v>
      </c>
      <c r="BV18" s="24">
        <f>Table1[[#This Row],[Sales Tax Exemption Through FY12]]+Table1[[#This Row],[Sales Tax Exemption FY13 and After]]</f>
        <v>0</v>
      </c>
      <c r="BW18" s="9">
        <v>0</v>
      </c>
      <c r="BX18" s="9">
        <v>0</v>
      </c>
      <c r="BY18" s="9">
        <v>0</v>
      </c>
      <c r="BZ18" s="24">
        <f>Table1[[#This Row],[Energy Tax Savings Through FY12]]+Table1[[#This Row],[Energy Tax Savings FY13 and After]]</f>
        <v>0</v>
      </c>
      <c r="CA18" s="9">
        <v>0</v>
      </c>
      <c r="CB18" s="9">
        <v>0</v>
      </c>
      <c r="CC18" s="9">
        <v>0</v>
      </c>
      <c r="CD18" s="24">
        <f>Table1[[#This Row],[Tax Exempt Bond Savings Through FY12]]+Table1[[#This Row],[Tax Exempt Bond Savings FY13 and After]]</f>
        <v>0</v>
      </c>
      <c r="CE18" s="9">
        <v>653.49469999999997</v>
      </c>
      <c r="CF18" s="9">
        <v>2367.2973999999999</v>
      </c>
      <c r="CG18" s="9">
        <v>1720.9052999999999</v>
      </c>
      <c r="CH18" s="24">
        <f>Table1[[#This Row],[Indirect and Induced Through FY12]]+Table1[[#This Row],[Indirect and Induced FY13 and After]]</f>
        <v>4088.2026999999998</v>
      </c>
      <c r="CI18" s="9">
        <v>1533.0657000000001</v>
      </c>
      <c r="CJ18" s="9">
        <v>5648.9823999999999</v>
      </c>
      <c r="CK18" s="9">
        <v>4037.1574000000001</v>
      </c>
      <c r="CL18" s="24">
        <f>Table1[[#This Row],[TOTAL Income Consumption Use Taxes Through FY12]]+Table1[[#This Row],[TOTAL Income Consumption Use Taxes FY13 and After]]</f>
        <v>9686.1398000000008</v>
      </c>
      <c r="CM18" s="9">
        <v>291.786</v>
      </c>
      <c r="CN18" s="9">
        <v>780.34849999999994</v>
      </c>
      <c r="CO18" s="9">
        <v>768.38589999999999</v>
      </c>
      <c r="CP18" s="24">
        <f>Table1[[#This Row],[Assistance Provided Through FY12]]+Table1[[#This Row],[Assistance Provided FY13 and After]]</f>
        <v>1548.7343999999998</v>
      </c>
      <c r="CQ18" s="9">
        <v>0</v>
      </c>
      <c r="CR18" s="9">
        <v>0</v>
      </c>
      <c r="CS18" s="9">
        <v>0</v>
      </c>
      <c r="CT18" s="24">
        <f>Table1[[#This Row],[Recapture Cancellation Reduction Amount Through FY12]]+Table1[[#This Row],[Recapture Cancellation Reduction Amount FY13 and After]]</f>
        <v>0</v>
      </c>
      <c r="CU18" s="9">
        <v>0</v>
      </c>
      <c r="CV18" s="9">
        <v>0</v>
      </c>
      <c r="CW18" s="9">
        <v>0</v>
      </c>
      <c r="CX18" s="24">
        <f>Table1[[#This Row],[Penalty Paid Through FY12]]+Table1[[#This Row],[Penalty Paid FY13 and After]]</f>
        <v>0</v>
      </c>
      <c r="CY18" s="9">
        <v>291.786</v>
      </c>
      <c r="CZ18" s="9">
        <v>780.34849999999994</v>
      </c>
      <c r="DA18" s="9">
        <v>768.38589999999999</v>
      </c>
      <c r="DB18" s="24">
        <f>Table1[[#This Row],[TOTAL Assistance Net of Recapture Penalties Through FY12]]+Table1[[#This Row],[TOTAL Assistance Net of Recapture Penalties FY13 and After]]</f>
        <v>1548.7343999999998</v>
      </c>
      <c r="DC18" s="9">
        <v>1189.81</v>
      </c>
      <c r="DD18" s="9">
        <v>4253.0052999999998</v>
      </c>
      <c r="DE18" s="9">
        <v>3133.2312999999999</v>
      </c>
      <c r="DF18" s="24">
        <f>Table1[[#This Row],[Company Direct Tax Revenue Before Assistance Through FY12]]+Table1[[#This Row],[Company Direct Tax Revenue Before Assistance FY13 and After]]</f>
        <v>7386.2366000000002</v>
      </c>
      <c r="DG18" s="9">
        <v>1210.5079000000001</v>
      </c>
      <c r="DH18" s="9">
        <v>4182.8936999999996</v>
      </c>
      <c r="DI18" s="9">
        <v>3187.7372999999998</v>
      </c>
      <c r="DJ18" s="24">
        <f>Table1[[#This Row],[Indirect and Induced Tax Revenues Through FY12]]+Table1[[#This Row],[Indirect and Induced Tax Revenues FY13 and After]]</f>
        <v>7370.6309999999994</v>
      </c>
      <c r="DK18" s="9">
        <v>2400.3179</v>
      </c>
      <c r="DL18" s="9">
        <v>8435.8989999999994</v>
      </c>
      <c r="DM18" s="9">
        <v>6320.9686000000002</v>
      </c>
      <c r="DN18" s="24">
        <f>Table1[[#This Row],[TOTAL Tax Revenues Before Assistance Through FY12]]+Table1[[#This Row],[TOTAL Tax Revenues Before Assistance FY13 and After]]</f>
        <v>14756.8676</v>
      </c>
      <c r="DO18" s="9">
        <v>2108.5319</v>
      </c>
      <c r="DP18" s="9">
        <v>7655.5505000000003</v>
      </c>
      <c r="DQ18" s="9">
        <v>5552.5826999999999</v>
      </c>
      <c r="DR18" s="24">
        <f>Table1[[#This Row],[TOTAL Tax Revenues Net of Assistance Recapture and Penalty Through FY12]]+Table1[[#This Row],[TOTAL Tax Revenues Net of Assistance Recapture and Penalty FY13 and After]]</f>
        <v>13208.1332</v>
      </c>
      <c r="DS18" s="9">
        <v>0</v>
      </c>
      <c r="DT18" s="9">
        <v>0</v>
      </c>
      <c r="DU18" s="9">
        <v>0</v>
      </c>
      <c r="DV18" s="9">
        <v>0</v>
      </c>
    </row>
    <row r="19" spans="1:126" x14ac:dyDescent="0.25">
      <c r="A19" s="10">
        <v>91070</v>
      </c>
      <c r="B19" s="10" t="s">
        <v>227</v>
      </c>
      <c r="C19" s="10" t="s">
        <v>229</v>
      </c>
      <c r="D19" s="10" t="s">
        <v>17</v>
      </c>
      <c r="E19" s="10">
        <v>48</v>
      </c>
      <c r="F19" s="10" t="s">
        <v>230</v>
      </c>
      <c r="G19" s="10" t="s">
        <v>231</v>
      </c>
      <c r="H19" s="13">
        <v>13475</v>
      </c>
      <c r="I19" s="13">
        <v>83560</v>
      </c>
      <c r="J19" s="10" t="s">
        <v>228</v>
      </c>
      <c r="K19" s="10" t="s">
        <v>50</v>
      </c>
      <c r="L19" s="8">
        <v>35914</v>
      </c>
      <c r="M19" s="8">
        <v>40483</v>
      </c>
      <c r="N19" s="9">
        <v>8395</v>
      </c>
      <c r="O19" s="10" t="s">
        <v>74</v>
      </c>
      <c r="P19" s="7">
        <v>0</v>
      </c>
      <c r="Q19" s="7">
        <v>0</v>
      </c>
      <c r="R19" s="7">
        <v>0</v>
      </c>
      <c r="S19" s="7">
        <v>0</v>
      </c>
      <c r="T19" s="7">
        <v>0</v>
      </c>
      <c r="U19" s="7">
        <v>0</v>
      </c>
      <c r="V19" s="7">
        <v>0</v>
      </c>
      <c r="W19" s="7">
        <v>0</v>
      </c>
      <c r="X19" s="7">
        <v>0</v>
      </c>
      <c r="Y19" s="7">
        <v>421</v>
      </c>
      <c r="Z19" s="7">
        <v>0</v>
      </c>
      <c r="AA19" s="7">
        <v>0</v>
      </c>
      <c r="AB19" s="16">
        <v>0</v>
      </c>
      <c r="AC19" s="16">
        <v>0</v>
      </c>
      <c r="AD19" s="16">
        <v>0</v>
      </c>
      <c r="AE19" s="16">
        <v>0</v>
      </c>
      <c r="AF19" s="15">
        <v>0</v>
      </c>
      <c r="AG19" s="10" t="s">
        <v>58</v>
      </c>
      <c r="AH19" s="10" t="s">
        <v>58</v>
      </c>
      <c r="AI19" s="17"/>
      <c r="AJ19" s="9">
        <v>0</v>
      </c>
      <c r="AK19" s="9">
        <v>0</v>
      </c>
      <c r="AL19" s="24">
        <f>Table1[[#This Row],[Company Direct Land Through FY12]]+Table1[[#This Row],[Company Direct Land FY13 and After]]</f>
        <v>0</v>
      </c>
      <c r="AM19" s="17"/>
      <c r="AN19" s="9">
        <v>0</v>
      </c>
      <c r="AO19" s="9">
        <v>0</v>
      </c>
      <c r="AP19" s="24">
        <f>Table1[[#This Row],[Company Direct Building Through FY12]]+Table1[[#This Row],[Company Direct Building FY13 and After]]</f>
        <v>0</v>
      </c>
      <c r="AQ19" s="17"/>
      <c r="AR19" s="9">
        <v>147.2903</v>
      </c>
      <c r="AS19" s="9">
        <v>0</v>
      </c>
      <c r="AT19" s="24">
        <f>Table1[[#This Row],[Mortgage Recording Tax Through FY12]]+Table1[[#This Row],[Mortgage Recording Tax FY13 and After]]</f>
        <v>147.2903</v>
      </c>
      <c r="AU19" s="17"/>
      <c r="AV19" s="9">
        <v>0</v>
      </c>
      <c r="AW19" s="9">
        <v>0</v>
      </c>
      <c r="AX19" s="24">
        <f>Table1[[#This Row],[Pilot Savings  Through FY12]]+Table1[[#This Row],[Pilot Savings FY13 and After]]</f>
        <v>0</v>
      </c>
      <c r="AY19" s="17"/>
      <c r="AZ19" s="9">
        <v>147.2903</v>
      </c>
      <c r="BA19" s="9">
        <v>0</v>
      </c>
      <c r="BB19" s="24">
        <f>Table1[[#This Row],[Mortgage Recording Tax Exemption Through FY12]]+Table1[[#This Row],[Mortgage Recording Tax Exemption FY13 and After]]</f>
        <v>147.2903</v>
      </c>
      <c r="BC19" s="17"/>
      <c r="BD19" s="9">
        <v>2514.7255</v>
      </c>
      <c r="BE19" s="9">
        <v>0</v>
      </c>
      <c r="BF19" s="24">
        <f>Table1[[#This Row],[Indirect and Induced Land Through FY12]]+Table1[[#This Row],[Indirect and Induced Land FY13 and After]]</f>
        <v>2514.7255</v>
      </c>
      <c r="BG19" s="17"/>
      <c r="BH19" s="9">
        <v>4670.2043999999996</v>
      </c>
      <c r="BI19" s="9">
        <v>0</v>
      </c>
      <c r="BJ19" s="24">
        <f>Table1[[#This Row],[Indirect and Induced Building Through FY12]]+Table1[[#This Row],[Indirect and Induced Building FY13 and After]]</f>
        <v>4670.2043999999996</v>
      </c>
      <c r="BK19" s="17"/>
      <c r="BL19" s="9">
        <v>7184.9299000000001</v>
      </c>
      <c r="BM19" s="9">
        <v>0</v>
      </c>
      <c r="BN19" s="24">
        <f>Table1[[#This Row],[TOTAL Real Property Related Taxes Through FY12]]+Table1[[#This Row],[TOTAL Real Property Related Taxes FY13 and After]]</f>
        <v>7184.9299000000001</v>
      </c>
      <c r="BO19" s="17"/>
      <c r="BP19" s="9">
        <v>9442.9518000000007</v>
      </c>
      <c r="BQ19" s="9">
        <v>0</v>
      </c>
      <c r="BR19" s="24">
        <f>Table1[[#This Row],[Company Direct Through FY12]]+Table1[[#This Row],[Company Direct FY13 and After]]</f>
        <v>9442.9518000000007</v>
      </c>
      <c r="BS19" s="17"/>
      <c r="BT19" s="9">
        <v>0</v>
      </c>
      <c r="BU19" s="9">
        <v>0</v>
      </c>
      <c r="BV19" s="24">
        <f>Table1[[#This Row],[Sales Tax Exemption Through FY12]]+Table1[[#This Row],[Sales Tax Exemption FY13 and After]]</f>
        <v>0</v>
      </c>
      <c r="BW19" s="17"/>
      <c r="BX19" s="9">
        <v>0</v>
      </c>
      <c r="BY19" s="9">
        <v>0</v>
      </c>
      <c r="BZ19" s="24">
        <f>Table1[[#This Row],[Energy Tax Savings Through FY12]]+Table1[[#This Row],[Energy Tax Savings FY13 and After]]</f>
        <v>0</v>
      </c>
      <c r="CA19" s="17"/>
      <c r="CB19" s="9">
        <v>50.4497</v>
      </c>
      <c r="CC19" s="9">
        <v>0</v>
      </c>
      <c r="CD19" s="24">
        <f>Table1[[#This Row],[Tax Exempt Bond Savings Through FY12]]+Table1[[#This Row],[Tax Exempt Bond Savings FY13 and After]]</f>
        <v>50.4497</v>
      </c>
      <c r="CE19" s="17"/>
      <c r="CF19" s="9">
        <v>10683.1523</v>
      </c>
      <c r="CG19" s="9">
        <v>0</v>
      </c>
      <c r="CH19" s="24">
        <f>Table1[[#This Row],[Indirect and Induced Through FY12]]+Table1[[#This Row],[Indirect and Induced FY13 and After]]</f>
        <v>10683.1523</v>
      </c>
      <c r="CI19" s="17"/>
      <c r="CJ19" s="9">
        <v>20075.654399999999</v>
      </c>
      <c r="CK19" s="9">
        <v>0</v>
      </c>
      <c r="CL19" s="24">
        <f>Table1[[#This Row],[TOTAL Income Consumption Use Taxes Through FY12]]+Table1[[#This Row],[TOTAL Income Consumption Use Taxes FY13 and After]]</f>
        <v>20075.654399999999</v>
      </c>
      <c r="CM19" s="17"/>
      <c r="CN19" s="9">
        <v>197.74</v>
      </c>
      <c r="CO19" s="9">
        <v>0</v>
      </c>
      <c r="CP19" s="24">
        <f>Table1[[#This Row],[Assistance Provided Through FY12]]+Table1[[#This Row],[Assistance Provided FY13 and After]]</f>
        <v>197.74</v>
      </c>
      <c r="CQ19" s="17"/>
      <c r="CR19" s="9">
        <v>0</v>
      </c>
      <c r="CS19" s="9">
        <v>0</v>
      </c>
      <c r="CT19" s="24">
        <f>Table1[[#This Row],[Recapture Cancellation Reduction Amount Through FY12]]+Table1[[#This Row],[Recapture Cancellation Reduction Amount FY13 and After]]</f>
        <v>0</v>
      </c>
      <c r="CU19" s="17"/>
      <c r="CV19" s="9">
        <v>0</v>
      </c>
      <c r="CW19" s="9">
        <v>0</v>
      </c>
      <c r="CX19" s="24">
        <f>Table1[[#This Row],[Penalty Paid Through FY12]]+Table1[[#This Row],[Penalty Paid FY13 and After]]</f>
        <v>0</v>
      </c>
      <c r="CY19" s="17"/>
      <c r="CZ19" s="9">
        <v>197.74</v>
      </c>
      <c r="DA19" s="9">
        <v>0</v>
      </c>
      <c r="DB19" s="24">
        <f>Table1[[#This Row],[TOTAL Assistance Net of Recapture Penalties Through FY12]]+Table1[[#This Row],[TOTAL Assistance Net of Recapture Penalties FY13 and After]]</f>
        <v>197.74</v>
      </c>
      <c r="DC19" s="17"/>
      <c r="DD19" s="9">
        <v>9590.2420999999995</v>
      </c>
      <c r="DE19" s="9">
        <v>0</v>
      </c>
      <c r="DF19" s="24">
        <f>Table1[[#This Row],[Company Direct Tax Revenue Before Assistance Through FY12]]+Table1[[#This Row],[Company Direct Tax Revenue Before Assistance FY13 and After]]</f>
        <v>9590.2420999999995</v>
      </c>
      <c r="DG19" s="17"/>
      <c r="DH19" s="9">
        <v>17868.082200000001</v>
      </c>
      <c r="DI19" s="9">
        <v>0</v>
      </c>
      <c r="DJ19" s="24">
        <f>Table1[[#This Row],[Indirect and Induced Tax Revenues Through FY12]]+Table1[[#This Row],[Indirect and Induced Tax Revenues FY13 and After]]</f>
        <v>17868.082200000001</v>
      </c>
      <c r="DK19" s="17"/>
      <c r="DL19" s="9">
        <v>27458.3243</v>
      </c>
      <c r="DM19" s="9">
        <v>0</v>
      </c>
      <c r="DN19" s="24">
        <f>Table1[[#This Row],[TOTAL Tax Revenues Before Assistance Through FY12]]+Table1[[#This Row],[TOTAL Tax Revenues Before Assistance FY13 and After]]</f>
        <v>27458.3243</v>
      </c>
      <c r="DO19" s="17"/>
      <c r="DP19" s="9">
        <v>27260.584299999999</v>
      </c>
      <c r="DQ19" s="9">
        <v>0</v>
      </c>
      <c r="DR19" s="24">
        <f>Table1[[#This Row],[TOTAL Tax Revenues Net of Assistance Recapture and Penalty Through FY12]]+Table1[[#This Row],[TOTAL Tax Revenues Net of Assistance Recapture and Penalty FY13 and After]]</f>
        <v>27260.584299999999</v>
      </c>
      <c r="DS19" s="9">
        <v>0</v>
      </c>
      <c r="DT19" s="9">
        <v>0</v>
      </c>
      <c r="DU19" s="9">
        <v>0</v>
      </c>
      <c r="DV19" s="9">
        <v>0</v>
      </c>
    </row>
    <row r="20" spans="1:126" x14ac:dyDescent="0.25">
      <c r="A20" s="10">
        <v>91084</v>
      </c>
      <c r="B20" s="10" t="s">
        <v>199</v>
      </c>
      <c r="C20" s="10" t="s">
        <v>201</v>
      </c>
      <c r="D20" s="10" t="s">
        <v>24</v>
      </c>
      <c r="E20" s="10">
        <v>26</v>
      </c>
      <c r="F20" s="10" t="s">
        <v>202</v>
      </c>
      <c r="G20" s="10" t="s">
        <v>203</v>
      </c>
      <c r="H20" s="13">
        <v>7500</v>
      </c>
      <c r="I20" s="13">
        <v>7500</v>
      </c>
      <c r="J20" s="10" t="s">
        <v>200</v>
      </c>
      <c r="K20" s="10" t="s">
        <v>5</v>
      </c>
      <c r="L20" s="8">
        <v>35865</v>
      </c>
      <c r="M20" s="8">
        <v>45473</v>
      </c>
      <c r="N20" s="9">
        <v>750</v>
      </c>
      <c r="O20" s="10" t="s">
        <v>11</v>
      </c>
      <c r="P20" s="7">
        <v>0</v>
      </c>
      <c r="Q20" s="7">
        <v>0</v>
      </c>
      <c r="R20" s="7">
        <v>62</v>
      </c>
      <c r="S20" s="7">
        <v>0</v>
      </c>
      <c r="T20" s="7">
        <v>0</v>
      </c>
      <c r="U20" s="7">
        <v>62</v>
      </c>
      <c r="V20" s="7">
        <v>62</v>
      </c>
      <c r="W20" s="7">
        <v>0</v>
      </c>
      <c r="X20" s="7">
        <v>0</v>
      </c>
      <c r="Y20" s="7">
        <v>0</v>
      </c>
      <c r="Z20" s="7">
        <v>41</v>
      </c>
      <c r="AA20" s="7">
        <v>0</v>
      </c>
      <c r="AB20" s="16">
        <v>0</v>
      </c>
      <c r="AC20" s="16">
        <v>0</v>
      </c>
      <c r="AD20" s="16">
        <v>0</v>
      </c>
      <c r="AE20" s="16">
        <v>0</v>
      </c>
      <c r="AF20" s="15">
        <v>100</v>
      </c>
      <c r="AG20" s="10" t="s">
        <v>28</v>
      </c>
      <c r="AH20" s="10" t="s">
        <v>28</v>
      </c>
      <c r="AI20" s="9">
        <v>17.131</v>
      </c>
      <c r="AJ20" s="9">
        <v>85.245500000000007</v>
      </c>
      <c r="AK20" s="9">
        <v>56.195700000000002</v>
      </c>
      <c r="AL20" s="24">
        <f>Table1[[#This Row],[Company Direct Land Through FY12]]+Table1[[#This Row],[Company Direct Land FY13 and After]]</f>
        <v>141.44120000000001</v>
      </c>
      <c r="AM20" s="9">
        <v>17.405000000000001</v>
      </c>
      <c r="AN20" s="9">
        <v>128.3631</v>
      </c>
      <c r="AO20" s="9">
        <v>57.094700000000003</v>
      </c>
      <c r="AP20" s="24">
        <f>Table1[[#This Row],[Company Direct Building Through FY12]]+Table1[[#This Row],[Company Direct Building FY13 and After]]</f>
        <v>185.45780000000002</v>
      </c>
      <c r="AQ20" s="9">
        <v>0</v>
      </c>
      <c r="AR20" s="9">
        <v>4.5936000000000003</v>
      </c>
      <c r="AS20" s="9">
        <v>0</v>
      </c>
      <c r="AT20" s="24">
        <f>Table1[[#This Row],[Mortgage Recording Tax Through FY12]]+Table1[[#This Row],[Mortgage Recording Tax FY13 and After]]</f>
        <v>4.5936000000000003</v>
      </c>
      <c r="AU20" s="9">
        <v>29.687999999999999</v>
      </c>
      <c r="AV20" s="9">
        <v>158.21090000000001</v>
      </c>
      <c r="AW20" s="9">
        <v>97.387200000000007</v>
      </c>
      <c r="AX20" s="24">
        <f>Table1[[#This Row],[Pilot Savings  Through FY12]]+Table1[[#This Row],[Pilot Savings FY13 and After]]</f>
        <v>255.59810000000002</v>
      </c>
      <c r="AY20" s="9">
        <v>0</v>
      </c>
      <c r="AZ20" s="9">
        <v>4.5936000000000003</v>
      </c>
      <c r="BA20" s="9">
        <v>0</v>
      </c>
      <c r="BB20" s="24">
        <f>Table1[[#This Row],[Mortgage Recording Tax Exemption Through FY12]]+Table1[[#This Row],[Mortgage Recording Tax Exemption FY13 and After]]</f>
        <v>4.5936000000000003</v>
      </c>
      <c r="BC20" s="9">
        <v>26.567699999999999</v>
      </c>
      <c r="BD20" s="9">
        <v>117.1596</v>
      </c>
      <c r="BE20" s="9">
        <v>87.151700000000005</v>
      </c>
      <c r="BF20" s="24">
        <f>Table1[[#This Row],[Indirect and Induced Land Through FY12]]+Table1[[#This Row],[Indirect and Induced Land FY13 and After]]</f>
        <v>204.31130000000002</v>
      </c>
      <c r="BG20" s="9">
        <v>49.34</v>
      </c>
      <c r="BH20" s="9">
        <v>217.58199999999999</v>
      </c>
      <c r="BI20" s="9">
        <v>161.85300000000001</v>
      </c>
      <c r="BJ20" s="24">
        <f>Table1[[#This Row],[Indirect and Induced Building Through FY12]]+Table1[[#This Row],[Indirect and Induced Building FY13 and After]]</f>
        <v>379.435</v>
      </c>
      <c r="BK20" s="9">
        <v>80.755700000000004</v>
      </c>
      <c r="BL20" s="9">
        <v>390.13929999999999</v>
      </c>
      <c r="BM20" s="9">
        <v>264.90789999999998</v>
      </c>
      <c r="BN20" s="24">
        <f>Table1[[#This Row],[TOTAL Real Property Related Taxes Through FY12]]+Table1[[#This Row],[TOTAL Real Property Related Taxes FY13 and After]]</f>
        <v>655.04719999999998</v>
      </c>
      <c r="BO20" s="9">
        <v>129.34540000000001</v>
      </c>
      <c r="BP20" s="9">
        <v>658.55960000000005</v>
      </c>
      <c r="BQ20" s="9">
        <v>424.29950000000002</v>
      </c>
      <c r="BR20" s="24">
        <f>Table1[[#This Row],[Company Direct Through FY12]]+Table1[[#This Row],[Company Direct FY13 and After]]</f>
        <v>1082.8591000000001</v>
      </c>
      <c r="BS20" s="9">
        <v>0</v>
      </c>
      <c r="BT20" s="9">
        <v>0</v>
      </c>
      <c r="BU20" s="9">
        <v>0</v>
      </c>
      <c r="BV20" s="24">
        <f>Table1[[#This Row],[Sales Tax Exemption Through FY12]]+Table1[[#This Row],[Sales Tax Exemption FY13 and After]]</f>
        <v>0</v>
      </c>
      <c r="BW20" s="9">
        <v>0</v>
      </c>
      <c r="BX20" s="9">
        <v>0</v>
      </c>
      <c r="BY20" s="9">
        <v>0</v>
      </c>
      <c r="BZ20" s="24">
        <f>Table1[[#This Row],[Energy Tax Savings Through FY12]]+Table1[[#This Row],[Energy Tax Savings FY13 and After]]</f>
        <v>0</v>
      </c>
      <c r="CA20" s="9">
        <v>0</v>
      </c>
      <c r="CB20" s="9">
        <v>0</v>
      </c>
      <c r="CC20" s="9">
        <v>0</v>
      </c>
      <c r="CD20" s="24">
        <f>Table1[[#This Row],[Tax Exempt Bond Savings Through FY12]]+Table1[[#This Row],[Tax Exempt Bond Savings FY13 and After]]</f>
        <v>0</v>
      </c>
      <c r="CE20" s="9">
        <v>90.713200000000001</v>
      </c>
      <c r="CF20" s="9">
        <v>452.95240000000001</v>
      </c>
      <c r="CG20" s="9">
        <v>297.57190000000003</v>
      </c>
      <c r="CH20" s="24">
        <f>Table1[[#This Row],[Indirect and Induced Through FY12]]+Table1[[#This Row],[Indirect and Induced FY13 and After]]</f>
        <v>750.52430000000004</v>
      </c>
      <c r="CI20" s="9">
        <v>220.05860000000001</v>
      </c>
      <c r="CJ20" s="9">
        <v>1111.5119999999999</v>
      </c>
      <c r="CK20" s="9">
        <v>721.87139999999999</v>
      </c>
      <c r="CL20" s="24">
        <f>Table1[[#This Row],[TOTAL Income Consumption Use Taxes Through FY12]]+Table1[[#This Row],[TOTAL Income Consumption Use Taxes FY13 and After]]</f>
        <v>1833.3833999999999</v>
      </c>
      <c r="CM20" s="9">
        <v>29.687999999999999</v>
      </c>
      <c r="CN20" s="9">
        <v>162.80449999999999</v>
      </c>
      <c r="CO20" s="9">
        <v>97.387200000000007</v>
      </c>
      <c r="CP20" s="24">
        <f>Table1[[#This Row],[Assistance Provided Through FY12]]+Table1[[#This Row],[Assistance Provided FY13 and After]]</f>
        <v>260.19169999999997</v>
      </c>
      <c r="CQ20" s="9">
        <v>0</v>
      </c>
      <c r="CR20" s="9">
        <v>0</v>
      </c>
      <c r="CS20" s="9">
        <v>0</v>
      </c>
      <c r="CT20" s="24">
        <f>Table1[[#This Row],[Recapture Cancellation Reduction Amount Through FY12]]+Table1[[#This Row],[Recapture Cancellation Reduction Amount FY13 and After]]</f>
        <v>0</v>
      </c>
      <c r="CU20" s="9">
        <v>0</v>
      </c>
      <c r="CV20" s="9">
        <v>0</v>
      </c>
      <c r="CW20" s="9">
        <v>0</v>
      </c>
      <c r="CX20" s="24">
        <f>Table1[[#This Row],[Penalty Paid Through FY12]]+Table1[[#This Row],[Penalty Paid FY13 and After]]</f>
        <v>0</v>
      </c>
      <c r="CY20" s="9">
        <v>29.687999999999999</v>
      </c>
      <c r="CZ20" s="9">
        <v>162.80449999999999</v>
      </c>
      <c r="DA20" s="9">
        <v>97.387200000000007</v>
      </c>
      <c r="DB20" s="24">
        <f>Table1[[#This Row],[TOTAL Assistance Net of Recapture Penalties Through FY12]]+Table1[[#This Row],[TOTAL Assistance Net of Recapture Penalties FY13 and After]]</f>
        <v>260.19169999999997</v>
      </c>
      <c r="DC20" s="9">
        <v>163.88140000000001</v>
      </c>
      <c r="DD20" s="9">
        <v>876.76179999999999</v>
      </c>
      <c r="DE20" s="9">
        <v>537.58989999999994</v>
      </c>
      <c r="DF20" s="24">
        <f>Table1[[#This Row],[Company Direct Tax Revenue Before Assistance Through FY12]]+Table1[[#This Row],[Company Direct Tax Revenue Before Assistance FY13 and After]]</f>
        <v>1414.3516999999999</v>
      </c>
      <c r="DG20" s="9">
        <v>166.62090000000001</v>
      </c>
      <c r="DH20" s="9">
        <v>787.69399999999996</v>
      </c>
      <c r="DI20" s="9">
        <v>546.57659999999998</v>
      </c>
      <c r="DJ20" s="24">
        <f>Table1[[#This Row],[Indirect and Induced Tax Revenues Through FY12]]+Table1[[#This Row],[Indirect and Induced Tax Revenues FY13 and After]]</f>
        <v>1334.2705999999998</v>
      </c>
      <c r="DK20" s="9">
        <v>330.50229999999999</v>
      </c>
      <c r="DL20" s="9">
        <v>1664.4558</v>
      </c>
      <c r="DM20" s="9">
        <v>1084.1665</v>
      </c>
      <c r="DN20" s="24">
        <f>Table1[[#This Row],[TOTAL Tax Revenues Before Assistance Through FY12]]+Table1[[#This Row],[TOTAL Tax Revenues Before Assistance FY13 and After]]</f>
        <v>2748.6223</v>
      </c>
      <c r="DO20" s="9">
        <v>300.8143</v>
      </c>
      <c r="DP20" s="9">
        <v>1501.6513</v>
      </c>
      <c r="DQ20" s="9">
        <v>986.77930000000003</v>
      </c>
      <c r="DR20" s="24">
        <f>Table1[[#This Row],[TOTAL Tax Revenues Net of Assistance Recapture and Penalty Through FY12]]+Table1[[#This Row],[TOTAL Tax Revenues Net of Assistance Recapture and Penalty FY13 and After]]</f>
        <v>2488.4306000000001</v>
      </c>
      <c r="DS20" s="9">
        <v>0</v>
      </c>
      <c r="DT20" s="9">
        <v>0</v>
      </c>
      <c r="DU20" s="9">
        <v>0</v>
      </c>
      <c r="DV20" s="9">
        <v>0</v>
      </c>
    </row>
    <row r="21" spans="1:126" x14ac:dyDescent="0.25">
      <c r="A21" s="10">
        <v>91092</v>
      </c>
      <c r="B21" s="10" t="s">
        <v>204</v>
      </c>
      <c r="C21" s="10" t="s">
        <v>206</v>
      </c>
      <c r="D21" s="10" t="s">
        <v>47</v>
      </c>
      <c r="E21" s="10">
        <v>3</v>
      </c>
      <c r="F21" s="10" t="s">
        <v>207</v>
      </c>
      <c r="G21" s="10" t="s">
        <v>154</v>
      </c>
      <c r="H21" s="13">
        <v>16000</v>
      </c>
      <c r="I21" s="13">
        <v>92000</v>
      </c>
      <c r="J21" s="10" t="s">
        <v>205</v>
      </c>
      <c r="K21" s="10" t="s">
        <v>50</v>
      </c>
      <c r="L21" s="8">
        <v>35963</v>
      </c>
      <c r="M21" s="8">
        <v>43405</v>
      </c>
      <c r="N21" s="9">
        <v>4365</v>
      </c>
      <c r="O21" s="10" t="s">
        <v>108</v>
      </c>
      <c r="P21" s="7">
        <v>18</v>
      </c>
      <c r="Q21" s="7">
        <v>0</v>
      </c>
      <c r="R21" s="7">
        <v>141</v>
      </c>
      <c r="S21" s="7">
        <v>111</v>
      </c>
      <c r="T21" s="7">
        <v>0</v>
      </c>
      <c r="U21" s="7">
        <v>270</v>
      </c>
      <c r="V21" s="7">
        <v>261</v>
      </c>
      <c r="W21" s="7">
        <v>0</v>
      </c>
      <c r="X21" s="7">
        <v>0</v>
      </c>
      <c r="Y21" s="7">
        <v>91</v>
      </c>
      <c r="Z21" s="7">
        <v>2</v>
      </c>
      <c r="AA21" s="7">
        <v>50</v>
      </c>
      <c r="AB21" s="16">
        <v>41.111111111111107</v>
      </c>
      <c r="AC21" s="16">
        <v>2.5925925925925926</v>
      </c>
      <c r="AD21" s="16">
        <v>6.2962962962962958</v>
      </c>
      <c r="AE21" s="16">
        <v>0</v>
      </c>
      <c r="AF21" s="15">
        <v>97.777777777777771</v>
      </c>
      <c r="AG21" s="10" t="s">
        <v>28</v>
      </c>
      <c r="AH21" s="10" t="s">
        <v>28</v>
      </c>
      <c r="AI21" s="9">
        <v>0</v>
      </c>
      <c r="AJ21" s="9">
        <v>0</v>
      </c>
      <c r="AK21" s="9">
        <v>0</v>
      </c>
      <c r="AL21" s="24">
        <f>Table1[[#This Row],[Company Direct Land Through FY12]]+Table1[[#This Row],[Company Direct Land FY13 and After]]</f>
        <v>0</v>
      </c>
      <c r="AM21" s="9">
        <v>0</v>
      </c>
      <c r="AN21" s="9">
        <v>0</v>
      </c>
      <c r="AO21" s="9">
        <v>0</v>
      </c>
      <c r="AP21" s="24">
        <f>Table1[[#This Row],[Company Direct Building Through FY12]]+Table1[[#This Row],[Company Direct Building FY13 and After]]</f>
        <v>0</v>
      </c>
      <c r="AQ21" s="9">
        <v>0</v>
      </c>
      <c r="AR21" s="9">
        <v>70.931299999999993</v>
      </c>
      <c r="AS21" s="9">
        <v>0</v>
      </c>
      <c r="AT21" s="24">
        <f>Table1[[#This Row],[Mortgage Recording Tax Through FY12]]+Table1[[#This Row],[Mortgage Recording Tax FY13 and After]]</f>
        <v>70.931299999999993</v>
      </c>
      <c r="AU21" s="9">
        <v>0</v>
      </c>
      <c r="AV21" s="9">
        <v>0</v>
      </c>
      <c r="AW21" s="9">
        <v>0</v>
      </c>
      <c r="AX21" s="24">
        <f>Table1[[#This Row],[Pilot Savings  Through FY12]]+Table1[[#This Row],[Pilot Savings FY13 and After]]</f>
        <v>0</v>
      </c>
      <c r="AY21" s="9">
        <v>0</v>
      </c>
      <c r="AZ21" s="9">
        <v>0</v>
      </c>
      <c r="BA21" s="9">
        <v>0</v>
      </c>
      <c r="BB21" s="24">
        <f>Table1[[#This Row],[Mortgage Recording Tax Exemption Through FY12]]+Table1[[#This Row],[Mortgage Recording Tax Exemption FY13 and After]]</f>
        <v>0</v>
      </c>
      <c r="BC21" s="9">
        <v>191.95050000000001</v>
      </c>
      <c r="BD21" s="9">
        <v>712.02499999999998</v>
      </c>
      <c r="BE21" s="9">
        <v>403.59280000000001</v>
      </c>
      <c r="BF21" s="24">
        <f>Table1[[#This Row],[Indirect and Induced Land Through FY12]]+Table1[[#This Row],[Indirect and Induced Land FY13 and After]]</f>
        <v>1115.6178</v>
      </c>
      <c r="BG21" s="9">
        <v>356.4794</v>
      </c>
      <c r="BH21" s="9">
        <v>1322.3322000000001</v>
      </c>
      <c r="BI21" s="9">
        <v>749.52909999999997</v>
      </c>
      <c r="BJ21" s="24">
        <f>Table1[[#This Row],[Indirect and Induced Building Through FY12]]+Table1[[#This Row],[Indirect and Induced Building FY13 and After]]</f>
        <v>2071.8613</v>
      </c>
      <c r="BK21" s="9">
        <v>548.42989999999998</v>
      </c>
      <c r="BL21" s="9">
        <v>2105.2885000000001</v>
      </c>
      <c r="BM21" s="9">
        <v>1153.1219000000001</v>
      </c>
      <c r="BN21" s="24">
        <f>Table1[[#This Row],[TOTAL Real Property Related Taxes Through FY12]]+Table1[[#This Row],[TOTAL Real Property Related Taxes FY13 and After]]</f>
        <v>3258.4104000000002</v>
      </c>
      <c r="BO21" s="9">
        <v>497.29050000000001</v>
      </c>
      <c r="BP21" s="9">
        <v>2037.5146999999999</v>
      </c>
      <c r="BQ21" s="9">
        <v>1045.597</v>
      </c>
      <c r="BR21" s="24">
        <f>Table1[[#This Row],[Company Direct Through FY12]]+Table1[[#This Row],[Company Direct FY13 and After]]</f>
        <v>3083.1116999999999</v>
      </c>
      <c r="BS21" s="9">
        <v>0</v>
      </c>
      <c r="BT21" s="9">
        <v>0</v>
      </c>
      <c r="BU21" s="9">
        <v>0</v>
      </c>
      <c r="BV21" s="24">
        <f>Table1[[#This Row],[Sales Tax Exemption Through FY12]]+Table1[[#This Row],[Sales Tax Exemption FY13 and After]]</f>
        <v>0</v>
      </c>
      <c r="BW21" s="9">
        <v>0</v>
      </c>
      <c r="BX21" s="9">
        <v>0</v>
      </c>
      <c r="BY21" s="9">
        <v>0</v>
      </c>
      <c r="BZ21" s="24">
        <f>Table1[[#This Row],[Energy Tax Savings Through FY12]]+Table1[[#This Row],[Energy Tax Savings FY13 and After]]</f>
        <v>0</v>
      </c>
      <c r="CA21" s="9">
        <v>2.6000999999999999</v>
      </c>
      <c r="CB21" s="9">
        <v>32.0595</v>
      </c>
      <c r="CC21" s="9">
        <v>4.8018999999999998</v>
      </c>
      <c r="CD21" s="24">
        <f>Table1[[#This Row],[Tax Exempt Bond Savings Through FY12]]+Table1[[#This Row],[Tax Exempt Bond Savings FY13 and After]]</f>
        <v>36.861400000000003</v>
      </c>
      <c r="CE21" s="9">
        <v>591.53570000000002</v>
      </c>
      <c r="CF21" s="9">
        <v>2456.8213000000001</v>
      </c>
      <c r="CG21" s="9">
        <v>1243.7555</v>
      </c>
      <c r="CH21" s="24">
        <f>Table1[[#This Row],[Indirect and Induced Through FY12]]+Table1[[#This Row],[Indirect and Induced FY13 and After]]</f>
        <v>3700.5767999999998</v>
      </c>
      <c r="CI21" s="9">
        <v>1086.2261000000001</v>
      </c>
      <c r="CJ21" s="9">
        <v>4462.2764999999999</v>
      </c>
      <c r="CK21" s="9">
        <v>2284.5506</v>
      </c>
      <c r="CL21" s="24">
        <f>Table1[[#This Row],[TOTAL Income Consumption Use Taxes Through FY12]]+Table1[[#This Row],[TOTAL Income Consumption Use Taxes FY13 and After]]</f>
        <v>6746.8271000000004</v>
      </c>
      <c r="CM21" s="9">
        <v>2.6000999999999999</v>
      </c>
      <c r="CN21" s="9">
        <v>32.0595</v>
      </c>
      <c r="CO21" s="9">
        <v>4.8018999999999998</v>
      </c>
      <c r="CP21" s="24">
        <f>Table1[[#This Row],[Assistance Provided Through FY12]]+Table1[[#This Row],[Assistance Provided FY13 and After]]</f>
        <v>36.861400000000003</v>
      </c>
      <c r="CQ21" s="9">
        <v>0</v>
      </c>
      <c r="CR21" s="9">
        <v>0</v>
      </c>
      <c r="CS21" s="9">
        <v>0</v>
      </c>
      <c r="CT21" s="24">
        <f>Table1[[#This Row],[Recapture Cancellation Reduction Amount Through FY12]]+Table1[[#This Row],[Recapture Cancellation Reduction Amount FY13 and After]]</f>
        <v>0</v>
      </c>
      <c r="CU21" s="9">
        <v>0</v>
      </c>
      <c r="CV21" s="9">
        <v>0</v>
      </c>
      <c r="CW21" s="9">
        <v>0</v>
      </c>
      <c r="CX21" s="24">
        <f>Table1[[#This Row],[Penalty Paid Through FY12]]+Table1[[#This Row],[Penalty Paid FY13 and After]]</f>
        <v>0</v>
      </c>
      <c r="CY21" s="9">
        <v>2.6000999999999999</v>
      </c>
      <c r="CZ21" s="9">
        <v>32.0595</v>
      </c>
      <c r="DA21" s="9">
        <v>4.8018999999999998</v>
      </c>
      <c r="DB21" s="24">
        <f>Table1[[#This Row],[TOTAL Assistance Net of Recapture Penalties Through FY12]]+Table1[[#This Row],[TOTAL Assistance Net of Recapture Penalties FY13 and After]]</f>
        <v>36.861400000000003</v>
      </c>
      <c r="DC21" s="9">
        <v>497.29050000000001</v>
      </c>
      <c r="DD21" s="9">
        <v>2108.4459999999999</v>
      </c>
      <c r="DE21" s="9">
        <v>1045.597</v>
      </c>
      <c r="DF21" s="24">
        <f>Table1[[#This Row],[Company Direct Tax Revenue Before Assistance Through FY12]]+Table1[[#This Row],[Company Direct Tax Revenue Before Assistance FY13 and After]]</f>
        <v>3154.0429999999997</v>
      </c>
      <c r="DG21" s="9">
        <v>1139.9656</v>
      </c>
      <c r="DH21" s="9">
        <v>4491.1785</v>
      </c>
      <c r="DI21" s="9">
        <v>2396.8773999999999</v>
      </c>
      <c r="DJ21" s="24">
        <f>Table1[[#This Row],[Indirect and Induced Tax Revenues Through FY12]]+Table1[[#This Row],[Indirect and Induced Tax Revenues FY13 and After]]</f>
        <v>6888.0558999999994</v>
      </c>
      <c r="DK21" s="9">
        <v>1637.2561000000001</v>
      </c>
      <c r="DL21" s="9">
        <v>6599.6244999999999</v>
      </c>
      <c r="DM21" s="9">
        <v>3442.4744000000001</v>
      </c>
      <c r="DN21" s="24">
        <f>Table1[[#This Row],[TOTAL Tax Revenues Before Assistance Through FY12]]+Table1[[#This Row],[TOTAL Tax Revenues Before Assistance FY13 and After]]</f>
        <v>10042.098900000001</v>
      </c>
      <c r="DO21" s="9">
        <v>1634.6559999999999</v>
      </c>
      <c r="DP21" s="9">
        <v>6567.5649999999996</v>
      </c>
      <c r="DQ21" s="9">
        <v>3437.6725000000001</v>
      </c>
      <c r="DR21" s="24">
        <f>Table1[[#This Row],[TOTAL Tax Revenues Net of Assistance Recapture and Penalty Through FY12]]+Table1[[#This Row],[TOTAL Tax Revenues Net of Assistance Recapture and Penalty FY13 and After]]</f>
        <v>10005.237499999999</v>
      </c>
      <c r="DS21" s="9">
        <v>0</v>
      </c>
      <c r="DT21" s="9">
        <v>0</v>
      </c>
      <c r="DU21" s="9">
        <v>0</v>
      </c>
      <c r="DV21" s="9">
        <v>0</v>
      </c>
    </row>
    <row r="22" spans="1:126" x14ac:dyDescent="0.25">
      <c r="A22" s="10">
        <v>91095</v>
      </c>
      <c r="B22" s="10" t="s">
        <v>208</v>
      </c>
      <c r="C22" s="10" t="s">
        <v>210</v>
      </c>
      <c r="D22" s="10" t="s">
        <v>24</v>
      </c>
      <c r="E22" s="10">
        <v>32</v>
      </c>
      <c r="F22" s="10" t="s">
        <v>211</v>
      </c>
      <c r="G22" s="10" t="s">
        <v>90</v>
      </c>
      <c r="H22" s="13">
        <v>206237</v>
      </c>
      <c r="I22" s="13">
        <v>199684</v>
      </c>
      <c r="J22" s="10" t="s">
        <v>209</v>
      </c>
      <c r="K22" s="10" t="s">
        <v>81</v>
      </c>
      <c r="L22" s="8">
        <v>35751</v>
      </c>
      <c r="M22" s="8">
        <v>45107</v>
      </c>
      <c r="N22" s="9">
        <v>3408</v>
      </c>
      <c r="O22" s="10" t="s">
        <v>11</v>
      </c>
      <c r="P22" s="7">
        <v>1</v>
      </c>
      <c r="Q22" s="7">
        <v>0</v>
      </c>
      <c r="R22" s="7">
        <v>395</v>
      </c>
      <c r="S22" s="7">
        <v>0</v>
      </c>
      <c r="T22" s="7">
        <v>0</v>
      </c>
      <c r="U22" s="7">
        <v>396</v>
      </c>
      <c r="V22" s="7">
        <v>395</v>
      </c>
      <c r="W22" s="7">
        <v>0</v>
      </c>
      <c r="X22" s="7">
        <v>0</v>
      </c>
      <c r="Y22" s="7">
        <v>375</v>
      </c>
      <c r="Z22" s="7">
        <v>50</v>
      </c>
      <c r="AA22" s="7">
        <v>4.5454545454545459</v>
      </c>
      <c r="AB22" s="16">
        <v>70.959595959595958</v>
      </c>
      <c r="AC22" s="16">
        <v>19.19191919191919</v>
      </c>
      <c r="AD22" s="16">
        <v>2.0202020202020203</v>
      </c>
      <c r="AE22" s="16">
        <v>3.2828282828282833</v>
      </c>
      <c r="AF22" s="15">
        <v>93.939393939393938</v>
      </c>
      <c r="AG22" s="10" t="s">
        <v>28</v>
      </c>
      <c r="AH22" s="10" t="s">
        <v>1966</v>
      </c>
      <c r="AI22" s="9">
        <v>343.041</v>
      </c>
      <c r="AJ22" s="9">
        <v>1036.4726000000001</v>
      </c>
      <c r="AK22" s="9">
        <v>1050.8629000000001</v>
      </c>
      <c r="AL22" s="24">
        <f>Table1[[#This Row],[Company Direct Land Through FY12]]+Table1[[#This Row],[Company Direct Land FY13 and After]]</f>
        <v>2087.3355000000001</v>
      </c>
      <c r="AM22" s="9">
        <v>422.62200000000001</v>
      </c>
      <c r="AN22" s="9">
        <v>2001.2983999999999</v>
      </c>
      <c r="AO22" s="9">
        <v>1294.6492000000001</v>
      </c>
      <c r="AP22" s="24">
        <f>Table1[[#This Row],[Company Direct Building Through FY12]]+Table1[[#This Row],[Company Direct Building FY13 and After]]</f>
        <v>3295.9476</v>
      </c>
      <c r="AQ22" s="9">
        <v>0</v>
      </c>
      <c r="AR22" s="9">
        <v>59.793399999999998</v>
      </c>
      <c r="AS22" s="9">
        <v>0</v>
      </c>
      <c r="AT22" s="24">
        <f>Table1[[#This Row],[Mortgage Recording Tax Through FY12]]+Table1[[#This Row],[Mortgage Recording Tax FY13 and After]]</f>
        <v>59.793399999999998</v>
      </c>
      <c r="AU22" s="9">
        <v>448.93299999999999</v>
      </c>
      <c r="AV22" s="9">
        <v>1613.6793</v>
      </c>
      <c r="AW22" s="9">
        <v>1375.2498000000001</v>
      </c>
      <c r="AX22" s="24">
        <f>Table1[[#This Row],[Pilot Savings  Through FY12]]+Table1[[#This Row],[Pilot Savings FY13 and After]]</f>
        <v>2988.9291000000003</v>
      </c>
      <c r="AY22" s="9">
        <v>0</v>
      </c>
      <c r="AZ22" s="9">
        <v>59.793399999999998</v>
      </c>
      <c r="BA22" s="9">
        <v>0</v>
      </c>
      <c r="BB22" s="24">
        <f>Table1[[#This Row],[Mortgage Recording Tax Exemption Through FY12]]+Table1[[#This Row],[Mortgage Recording Tax Exemption FY13 and After]]</f>
        <v>59.793399999999998</v>
      </c>
      <c r="BC22" s="9">
        <v>484.43450000000001</v>
      </c>
      <c r="BD22" s="9">
        <v>4806.9243999999999</v>
      </c>
      <c r="BE22" s="9">
        <v>1484.0038</v>
      </c>
      <c r="BF22" s="24">
        <f>Table1[[#This Row],[Indirect and Induced Land Through FY12]]+Table1[[#This Row],[Indirect and Induced Land FY13 and After]]</f>
        <v>6290.9282000000003</v>
      </c>
      <c r="BG22" s="9">
        <v>899.66409999999996</v>
      </c>
      <c r="BH22" s="9">
        <v>8927.1453999999994</v>
      </c>
      <c r="BI22" s="9">
        <v>2756.0072</v>
      </c>
      <c r="BJ22" s="24">
        <f>Table1[[#This Row],[Indirect and Induced Building Through FY12]]+Table1[[#This Row],[Indirect and Induced Building FY13 and After]]</f>
        <v>11683.152599999999</v>
      </c>
      <c r="BK22" s="9">
        <v>1700.8286000000001</v>
      </c>
      <c r="BL22" s="9">
        <v>15158.1615</v>
      </c>
      <c r="BM22" s="9">
        <v>5210.2732999999998</v>
      </c>
      <c r="BN22" s="24">
        <f>Table1[[#This Row],[TOTAL Real Property Related Taxes Through FY12]]+Table1[[#This Row],[TOTAL Real Property Related Taxes FY13 and After]]</f>
        <v>20368.434799999999</v>
      </c>
      <c r="BO22" s="9">
        <v>5384.8464999999997</v>
      </c>
      <c r="BP22" s="9">
        <v>46322.735800000002</v>
      </c>
      <c r="BQ22" s="9">
        <v>16495.7971</v>
      </c>
      <c r="BR22" s="24">
        <f>Table1[[#This Row],[Company Direct Through FY12]]+Table1[[#This Row],[Company Direct FY13 and After]]</f>
        <v>62818.532900000006</v>
      </c>
      <c r="BS22" s="9">
        <v>0</v>
      </c>
      <c r="BT22" s="9">
        <v>0</v>
      </c>
      <c r="BU22" s="9">
        <v>0</v>
      </c>
      <c r="BV22" s="24">
        <f>Table1[[#This Row],[Sales Tax Exemption Through FY12]]+Table1[[#This Row],[Sales Tax Exemption FY13 and After]]</f>
        <v>0</v>
      </c>
      <c r="BW22" s="9">
        <v>0</v>
      </c>
      <c r="BX22" s="9">
        <v>0</v>
      </c>
      <c r="BY22" s="9">
        <v>0</v>
      </c>
      <c r="BZ22" s="24">
        <f>Table1[[#This Row],[Energy Tax Savings Through FY12]]+Table1[[#This Row],[Energy Tax Savings FY13 and After]]</f>
        <v>0</v>
      </c>
      <c r="CA22" s="9">
        <v>0</v>
      </c>
      <c r="CB22" s="9">
        <v>0</v>
      </c>
      <c r="CC22" s="9">
        <v>0</v>
      </c>
      <c r="CD22" s="24">
        <f>Table1[[#This Row],[Tax Exempt Bond Savings Through FY12]]+Table1[[#This Row],[Tax Exempt Bond Savings FY13 and After]]</f>
        <v>0</v>
      </c>
      <c r="CE22" s="9">
        <v>1654.0618999999999</v>
      </c>
      <c r="CF22" s="9">
        <v>18326.258900000001</v>
      </c>
      <c r="CG22" s="9">
        <v>5067.0096000000003</v>
      </c>
      <c r="CH22" s="24">
        <f>Table1[[#This Row],[Indirect and Induced Through FY12]]+Table1[[#This Row],[Indirect and Induced FY13 and After]]</f>
        <v>23393.268500000002</v>
      </c>
      <c r="CI22" s="9">
        <v>7038.9084000000003</v>
      </c>
      <c r="CJ22" s="9">
        <v>64648.994700000003</v>
      </c>
      <c r="CK22" s="9">
        <v>21562.806700000001</v>
      </c>
      <c r="CL22" s="24">
        <f>Table1[[#This Row],[TOTAL Income Consumption Use Taxes Through FY12]]+Table1[[#This Row],[TOTAL Income Consumption Use Taxes FY13 and After]]</f>
        <v>86211.801399999997</v>
      </c>
      <c r="CM22" s="9">
        <v>448.93299999999999</v>
      </c>
      <c r="CN22" s="9">
        <v>1673.4727</v>
      </c>
      <c r="CO22" s="9">
        <v>1375.2498000000001</v>
      </c>
      <c r="CP22" s="24">
        <f>Table1[[#This Row],[Assistance Provided Through FY12]]+Table1[[#This Row],[Assistance Provided FY13 and After]]</f>
        <v>3048.7224999999999</v>
      </c>
      <c r="CQ22" s="9">
        <v>0</v>
      </c>
      <c r="CR22" s="9">
        <v>0</v>
      </c>
      <c r="CS22" s="9">
        <v>0</v>
      </c>
      <c r="CT22" s="24">
        <f>Table1[[#This Row],[Recapture Cancellation Reduction Amount Through FY12]]+Table1[[#This Row],[Recapture Cancellation Reduction Amount FY13 and After]]</f>
        <v>0</v>
      </c>
      <c r="CU22" s="9">
        <v>0</v>
      </c>
      <c r="CV22" s="9">
        <v>0</v>
      </c>
      <c r="CW22" s="9">
        <v>0</v>
      </c>
      <c r="CX22" s="24">
        <f>Table1[[#This Row],[Penalty Paid Through FY12]]+Table1[[#This Row],[Penalty Paid FY13 and After]]</f>
        <v>0</v>
      </c>
      <c r="CY22" s="9">
        <v>448.93299999999999</v>
      </c>
      <c r="CZ22" s="9">
        <v>1673.4727</v>
      </c>
      <c r="DA22" s="9">
        <v>1375.2498000000001</v>
      </c>
      <c r="DB22" s="24">
        <f>Table1[[#This Row],[TOTAL Assistance Net of Recapture Penalties Through FY12]]+Table1[[#This Row],[TOTAL Assistance Net of Recapture Penalties FY13 and After]]</f>
        <v>3048.7224999999999</v>
      </c>
      <c r="DC22" s="9">
        <v>6150.5095000000001</v>
      </c>
      <c r="DD22" s="9">
        <v>49420.300199999998</v>
      </c>
      <c r="DE22" s="9">
        <v>18841.3092</v>
      </c>
      <c r="DF22" s="24">
        <f>Table1[[#This Row],[Company Direct Tax Revenue Before Assistance Through FY12]]+Table1[[#This Row],[Company Direct Tax Revenue Before Assistance FY13 and After]]</f>
        <v>68261.609400000001</v>
      </c>
      <c r="DG22" s="9">
        <v>3038.1605</v>
      </c>
      <c r="DH22" s="9">
        <v>32060.328699999998</v>
      </c>
      <c r="DI22" s="9">
        <v>9307.0205999999998</v>
      </c>
      <c r="DJ22" s="24">
        <f>Table1[[#This Row],[Indirect and Induced Tax Revenues Through FY12]]+Table1[[#This Row],[Indirect and Induced Tax Revenues FY13 and After]]</f>
        <v>41367.349300000002</v>
      </c>
      <c r="DK22" s="9">
        <v>9188.67</v>
      </c>
      <c r="DL22" s="9">
        <v>81480.628899999996</v>
      </c>
      <c r="DM22" s="9">
        <v>28148.3298</v>
      </c>
      <c r="DN22" s="24">
        <f>Table1[[#This Row],[TOTAL Tax Revenues Before Assistance Through FY12]]+Table1[[#This Row],[TOTAL Tax Revenues Before Assistance FY13 and After]]</f>
        <v>109628.95869999999</v>
      </c>
      <c r="DO22" s="9">
        <v>8739.7369999999992</v>
      </c>
      <c r="DP22" s="9">
        <v>79807.156199999998</v>
      </c>
      <c r="DQ22" s="9">
        <v>26773.08</v>
      </c>
      <c r="DR22" s="24">
        <f>Table1[[#This Row],[TOTAL Tax Revenues Net of Assistance Recapture and Penalty Through FY12]]+Table1[[#This Row],[TOTAL Tax Revenues Net of Assistance Recapture and Penalty FY13 and After]]</f>
        <v>106580.2362</v>
      </c>
      <c r="DS22" s="9">
        <v>0</v>
      </c>
      <c r="DT22" s="9">
        <v>0</v>
      </c>
      <c r="DU22" s="9">
        <v>0</v>
      </c>
      <c r="DV22" s="9">
        <v>0</v>
      </c>
    </row>
    <row r="23" spans="1:126" x14ac:dyDescent="0.25">
      <c r="A23" s="10">
        <v>91108</v>
      </c>
      <c r="B23" s="10" t="s">
        <v>80</v>
      </c>
      <c r="C23" s="10" t="s">
        <v>83</v>
      </c>
      <c r="D23" s="10" t="s">
        <v>24</v>
      </c>
      <c r="E23" s="10">
        <v>29</v>
      </c>
      <c r="F23" s="10" t="s">
        <v>84</v>
      </c>
      <c r="G23" s="10" t="s">
        <v>85</v>
      </c>
      <c r="H23" s="13">
        <v>0</v>
      </c>
      <c r="I23" s="13">
        <v>12000</v>
      </c>
      <c r="J23" s="10" t="s">
        <v>82</v>
      </c>
      <c r="K23" s="10" t="s">
        <v>81</v>
      </c>
      <c r="L23" s="8">
        <v>35712</v>
      </c>
      <c r="M23" s="8">
        <v>44742</v>
      </c>
      <c r="N23" s="9">
        <v>475</v>
      </c>
      <c r="O23" s="10" t="s">
        <v>11</v>
      </c>
      <c r="P23" s="7">
        <v>0</v>
      </c>
      <c r="Q23" s="7">
        <v>0</v>
      </c>
      <c r="R23" s="7">
        <v>186</v>
      </c>
      <c r="S23" s="7">
        <v>0</v>
      </c>
      <c r="T23" s="7">
        <v>0</v>
      </c>
      <c r="U23" s="7">
        <v>186</v>
      </c>
      <c r="V23" s="7">
        <v>186</v>
      </c>
      <c r="W23" s="7">
        <v>197</v>
      </c>
      <c r="X23" s="7">
        <v>0</v>
      </c>
      <c r="Y23" s="7">
        <v>0</v>
      </c>
      <c r="Z23" s="7">
        <v>30</v>
      </c>
      <c r="AA23" s="7">
        <v>0</v>
      </c>
      <c r="AB23" s="16">
        <v>0</v>
      </c>
      <c r="AC23" s="16">
        <v>0</v>
      </c>
      <c r="AD23" s="16">
        <v>0</v>
      </c>
      <c r="AE23" s="16">
        <v>0</v>
      </c>
      <c r="AF23" s="15">
        <v>19.35483870967742</v>
      </c>
      <c r="AG23" s="10" t="s">
        <v>28</v>
      </c>
      <c r="AH23" s="10" t="s">
        <v>28</v>
      </c>
      <c r="AI23" s="9">
        <v>10.324</v>
      </c>
      <c r="AJ23" s="9">
        <v>124.4105</v>
      </c>
      <c r="AK23" s="9">
        <v>29.294</v>
      </c>
      <c r="AL23" s="24">
        <f>Table1[[#This Row],[Company Direct Land Through FY12]]+Table1[[#This Row],[Company Direct Land FY13 and After]]</f>
        <v>153.7045</v>
      </c>
      <c r="AM23" s="9">
        <v>30.562000000000001</v>
      </c>
      <c r="AN23" s="9">
        <v>192.8374</v>
      </c>
      <c r="AO23" s="9">
        <v>86.719300000000004</v>
      </c>
      <c r="AP23" s="24">
        <f>Table1[[#This Row],[Company Direct Building Through FY12]]+Table1[[#This Row],[Company Direct Building FY13 and After]]</f>
        <v>279.55669999999998</v>
      </c>
      <c r="AQ23" s="9">
        <v>0</v>
      </c>
      <c r="AR23" s="9">
        <v>7.5004999999999997</v>
      </c>
      <c r="AS23" s="9">
        <v>0</v>
      </c>
      <c r="AT23" s="24">
        <f>Table1[[#This Row],[Mortgage Recording Tax Through FY12]]+Table1[[#This Row],[Mortgage Recording Tax FY13 and After]]</f>
        <v>7.5004999999999997</v>
      </c>
      <c r="AU23" s="9">
        <v>34.482999999999997</v>
      </c>
      <c r="AV23" s="9">
        <v>164.79220000000001</v>
      </c>
      <c r="AW23" s="9">
        <v>97.844700000000003</v>
      </c>
      <c r="AX23" s="24">
        <f>Table1[[#This Row],[Pilot Savings  Through FY12]]+Table1[[#This Row],[Pilot Savings FY13 and After]]</f>
        <v>262.63690000000003</v>
      </c>
      <c r="AY23" s="9">
        <v>0</v>
      </c>
      <c r="AZ23" s="9">
        <v>7.5004999999999997</v>
      </c>
      <c r="BA23" s="9">
        <v>0</v>
      </c>
      <c r="BB23" s="24">
        <f>Table1[[#This Row],[Mortgage Recording Tax Exemption Through FY12]]+Table1[[#This Row],[Mortgage Recording Tax Exemption FY13 and After]]</f>
        <v>7.5004999999999997</v>
      </c>
      <c r="BC23" s="9">
        <v>379.33760000000001</v>
      </c>
      <c r="BD23" s="9">
        <v>1807.0123000000001</v>
      </c>
      <c r="BE23" s="9">
        <v>522.72429999999997</v>
      </c>
      <c r="BF23" s="24">
        <f>Table1[[#This Row],[Indirect and Induced Land Through FY12]]+Table1[[#This Row],[Indirect and Induced Land FY13 and After]]</f>
        <v>2329.7366000000002</v>
      </c>
      <c r="BG23" s="9">
        <v>704.48410000000001</v>
      </c>
      <c r="BH23" s="9">
        <v>3355.8800999999999</v>
      </c>
      <c r="BI23" s="9">
        <v>970.774</v>
      </c>
      <c r="BJ23" s="24">
        <f>Table1[[#This Row],[Indirect and Induced Building Through FY12]]+Table1[[#This Row],[Indirect and Induced Building FY13 and After]]</f>
        <v>4326.6540999999997</v>
      </c>
      <c r="BK23" s="9">
        <v>1090.2247</v>
      </c>
      <c r="BL23" s="9">
        <v>5315.3481000000002</v>
      </c>
      <c r="BM23" s="9">
        <v>1511.6668999999999</v>
      </c>
      <c r="BN23" s="24">
        <f>Table1[[#This Row],[TOTAL Real Property Related Taxes Through FY12]]+Table1[[#This Row],[TOTAL Real Property Related Taxes FY13 and After]]</f>
        <v>6827.0150000000003</v>
      </c>
      <c r="BO23" s="9">
        <v>2518.9063000000001</v>
      </c>
      <c r="BP23" s="9">
        <v>13269.3565</v>
      </c>
      <c r="BQ23" s="9">
        <v>3471.0300999999999</v>
      </c>
      <c r="BR23" s="24">
        <f>Table1[[#This Row],[Company Direct Through FY12]]+Table1[[#This Row],[Company Direct FY13 and After]]</f>
        <v>16740.386599999998</v>
      </c>
      <c r="BS23" s="9">
        <v>0</v>
      </c>
      <c r="BT23" s="9">
        <v>1.6912</v>
      </c>
      <c r="BU23" s="9">
        <v>0</v>
      </c>
      <c r="BV23" s="24">
        <f>Table1[[#This Row],[Sales Tax Exemption Through FY12]]+Table1[[#This Row],[Sales Tax Exemption FY13 and After]]</f>
        <v>1.6912</v>
      </c>
      <c r="BW23" s="9">
        <v>0</v>
      </c>
      <c r="BX23" s="9">
        <v>0</v>
      </c>
      <c r="BY23" s="9">
        <v>0</v>
      </c>
      <c r="BZ23" s="24">
        <f>Table1[[#This Row],[Energy Tax Savings Through FY12]]+Table1[[#This Row],[Energy Tax Savings FY13 and After]]</f>
        <v>0</v>
      </c>
      <c r="CA23" s="9">
        <v>0</v>
      </c>
      <c r="CB23" s="9">
        <v>0</v>
      </c>
      <c r="CC23" s="9">
        <v>0</v>
      </c>
      <c r="CD23" s="24">
        <f>Table1[[#This Row],[Tax Exempt Bond Savings Through FY12]]+Table1[[#This Row],[Tax Exempt Bond Savings FY13 and After]]</f>
        <v>0</v>
      </c>
      <c r="CE23" s="9">
        <v>1295.2172</v>
      </c>
      <c r="CF23" s="9">
        <v>6936.7250999999997</v>
      </c>
      <c r="CG23" s="9">
        <v>3675.1475999999998</v>
      </c>
      <c r="CH23" s="24">
        <f>Table1[[#This Row],[Indirect and Induced Through FY12]]+Table1[[#This Row],[Indirect and Induced FY13 and After]]</f>
        <v>10611.8727</v>
      </c>
      <c r="CI23" s="9">
        <v>3814.1235000000001</v>
      </c>
      <c r="CJ23" s="9">
        <v>20204.3904</v>
      </c>
      <c r="CK23" s="9">
        <v>7146.1777000000002</v>
      </c>
      <c r="CL23" s="24">
        <f>Table1[[#This Row],[TOTAL Income Consumption Use Taxes Through FY12]]+Table1[[#This Row],[TOTAL Income Consumption Use Taxes FY13 and After]]</f>
        <v>27350.5681</v>
      </c>
      <c r="CM23" s="9">
        <v>34.482999999999997</v>
      </c>
      <c r="CN23" s="9">
        <v>173.98390000000001</v>
      </c>
      <c r="CO23" s="9">
        <v>97.844700000000003</v>
      </c>
      <c r="CP23" s="24">
        <f>Table1[[#This Row],[Assistance Provided Through FY12]]+Table1[[#This Row],[Assistance Provided FY13 and After]]</f>
        <v>271.82859999999999</v>
      </c>
      <c r="CQ23" s="9">
        <v>0</v>
      </c>
      <c r="CR23" s="9">
        <v>0</v>
      </c>
      <c r="CS23" s="9">
        <v>0</v>
      </c>
      <c r="CT23" s="24">
        <f>Table1[[#This Row],[Recapture Cancellation Reduction Amount Through FY12]]+Table1[[#This Row],[Recapture Cancellation Reduction Amount FY13 and After]]</f>
        <v>0</v>
      </c>
      <c r="CU23" s="9">
        <v>0</v>
      </c>
      <c r="CV23" s="9">
        <v>0</v>
      </c>
      <c r="CW23" s="9">
        <v>0</v>
      </c>
      <c r="CX23" s="24">
        <f>Table1[[#This Row],[Penalty Paid Through FY12]]+Table1[[#This Row],[Penalty Paid FY13 and After]]</f>
        <v>0</v>
      </c>
      <c r="CY23" s="9">
        <v>34.482999999999997</v>
      </c>
      <c r="CZ23" s="9">
        <v>173.98390000000001</v>
      </c>
      <c r="DA23" s="9">
        <v>97.844700000000003</v>
      </c>
      <c r="DB23" s="24">
        <f>Table1[[#This Row],[TOTAL Assistance Net of Recapture Penalties Through FY12]]+Table1[[#This Row],[TOTAL Assistance Net of Recapture Penalties FY13 and After]]</f>
        <v>271.82859999999999</v>
      </c>
      <c r="DC23" s="9">
        <v>2559.7923000000001</v>
      </c>
      <c r="DD23" s="9">
        <v>13594.1049</v>
      </c>
      <c r="DE23" s="9">
        <v>3587.0434</v>
      </c>
      <c r="DF23" s="24">
        <f>Table1[[#This Row],[Company Direct Tax Revenue Before Assistance Through FY12]]+Table1[[#This Row],[Company Direct Tax Revenue Before Assistance FY13 and After]]</f>
        <v>17181.148300000001</v>
      </c>
      <c r="DG23" s="9">
        <v>2379.0389</v>
      </c>
      <c r="DH23" s="9">
        <v>12099.6175</v>
      </c>
      <c r="DI23" s="9">
        <v>5168.6459000000004</v>
      </c>
      <c r="DJ23" s="24">
        <f>Table1[[#This Row],[Indirect and Induced Tax Revenues Through FY12]]+Table1[[#This Row],[Indirect and Induced Tax Revenues FY13 and After]]</f>
        <v>17268.2634</v>
      </c>
      <c r="DK23" s="9">
        <v>4938.8311999999996</v>
      </c>
      <c r="DL23" s="9">
        <v>25693.722399999999</v>
      </c>
      <c r="DM23" s="9">
        <v>8755.6893</v>
      </c>
      <c r="DN23" s="24">
        <f>Table1[[#This Row],[TOTAL Tax Revenues Before Assistance Through FY12]]+Table1[[#This Row],[TOTAL Tax Revenues Before Assistance FY13 and After]]</f>
        <v>34449.411699999997</v>
      </c>
      <c r="DO23" s="9">
        <v>4904.3482000000004</v>
      </c>
      <c r="DP23" s="9">
        <v>25519.738499999999</v>
      </c>
      <c r="DQ23" s="9">
        <v>8657.8446000000004</v>
      </c>
      <c r="DR23" s="24">
        <f>Table1[[#This Row],[TOTAL Tax Revenues Net of Assistance Recapture and Penalty Through FY12]]+Table1[[#This Row],[TOTAL Tax Revenues Net of Assistance Recapture and Penalty FY13 and After]]</f>
        <v>34177.583100000003</v>
      </c>
      <c r="DS23" s="9">
        <v>0</v>
      </c>
      <c r="DT23" s="9">
        <v>0</v>
      </c>
      <c r="DU23" s="9">
        <v>0</v>
      </c>
      <c r="DV23" s="9">
        <v>0</v>
      </c>
    </row>
    <row r="24" spans="1:126" x14ac:dyDescent="0.25">
      <c r="A24" s="10">
        <v>91126</v>
      </c>
      <c r="B24" s="10" t="s">
        <v>293</v>
      </c>
      <c r="C24" s="10" t="s">
        <v>295</v>
      </c>
      <c r="D24" s="10" t="s">
        <v>10</v>
      </c>
      <c r="E24" s="10">
        <v>17</v>
      </c>
      <c r="F24" s="10" t="s">
        <v>296</v>
      </c>
      <c r="G24" s="10" t="s">
        <v>297</v>
      </c>
      <c r="H24" s="13">
        <v>70604</v>
      </c>
      <c r="I24" s="13">
        <v>58704</v>
      </c>
      <c r="J24" s="10" t="s">
        <v>294</v>
      </c>
      <c r="K24" s="10" t="s">
        <v>5</v>
      </c>
      <c r="L24" s="8">
        <v>35635</v>
      </c>
      <c r="M24" s="8">
        <v>44742</v>
      </c>
      <c r="N24" s="9">
        <v>3000</v>
      </c>
      <c r="O24" s="10" t="s">
        <v>11</v>
      </c>
      <c r="P24" s="7">
        <v>4</v>
      </c>
      <c r="Q24" s="7">
        <v>2</v>
      </c>
      <c r="R24" s="7">
        <v>89</v>
      </c>
      <c r="S24" s="7">
        <v>0</v>
      </c>
      <c r="T24" s="7">
        <v>21</v>
      </c>
      <c r="U24" s="7">
        <v>116</v>
      </c>
      <c r="V24" s="7">
        <v>92</v>
      </c>
      <c r="W24" s="7">
        <v>0</v>
      </c>
      <c r="X24" s="7">
        <v>0</v>
      </c>
      <c r="Y24" s="7">
        <v>0</v>
      </c>
      <c r="Z24" s="7">
        <v>25</v>
      </c>
      <c r="AA24" s="7">
        <v>0</v>
      </c>
      <c r="AB24" s="16">
        <v>0</v>
      </c>
      <c r="AC24" s="16">
        <v>0</v>
      </c>
      <c r="AD24" s="16">
        <v>0</v>
      </c>
      <c r="AE24" s="16">
        <v>0</v>
      </c>
      <c r="AF24" s="15">
        <v>83.15789473684211</v>
      </c>
      <c r="AG24" s="10" t="s">
        <v>28</v>
      </c>
      <c r="AH24" s="10" t="s">
        <v>1966</v>
      </c>
      <c r="AI24" s="9">
        <v>20.009</v>
      </c>
      <c r="AJ24" s="9">
        <v>204.4239</v>
      </c>
      <c r="AK24" s="9">
        <v>56.775199999999998</v>
      </c>
      <c r="AL24" s="24">
        <f>Table1[[#This Row],[Company Direct Land Through FY12]]+Table1[[#This Row],[Company Direct Land FY13 and After]]</f>
        <v>261.19909999999999</v>
      </c>
      <c r="AM24" s="9">
        <v>116.996</v>
      </c>
      <c r="AN24" s="9">
        <v>556.71590000000003</v>
      </c>
      <c r="AO24" s="9">
        <v>331.97329999999999</v>
      </c>
      <c r="AP24" s="24">
        <f>Table1[[#This Row],[Company Direct Building Through FY12]]+Table1[[#This Row],[Company Direct Building FY13 and After]]</f>
        <v>888.68920000000003</v>
      </c>
      <c r="AQ24" s="9">
        <v>0</v>
      </c>
      <c r="AR24" s="9">
        <v>18.773199999999999</v>
      </c>
      <c r="AS24" s="9">
        <v>0</v>
      </c>
      <c r="AT24" s="24">
        <f>Table1[[#This Row],[Mortgage Recording Tax Through FY12]]+Table1[[#This Row],[Mortgage Recording Tax FY13 and After]]</f>
        <v>18.773199999999999</v>
      </c>
      <c r="AU24" s="9">
        <v>104.074</v>
      </c>
      <c r="AV24" s="9">
        <v>398.57389999999998</v>
      </c>
      <c r="AW24" s="9">
        <v>295.30759999999998</v>
      </c>
      <c r="AX24" s="24">
        <f>Table1[[#This Row],[Pilot Savings  Through FY12]]+Table1[[#This Row],[Pilot Savings FY13 and After]]</f>
        <v>693.88149999999996</v>
      </c>
      <c r="AY24" s="9">
        <v>0</v>
      </c>
      <c r="AZ24" s="9">
        <v>18.773199999999999</v>
      </c>
      <c r="BA24" s="9">
        <v>0</v>
      </c>
      <c r="BB24" s="24">
        <f>Table1[[#This Row],[Mortgage Recording Tax Exemption Through FY12]]+Table1[[#This Row],[Mortgage Recording Tax Exemption FY13 and After]]</f>
        <v>18.773199999999999</v>
      </c>
      <c r="BC24" s="9">
        <v>160.30269999999999</v>
      </c>
      <c r="BD24" s="9">
        <v>734.06690000000003</v>
      </c>
      <c r="BE24" s="9">
        <v>454.85509999999999</v>
      </c>
      <c r="BF24" s="24">
        <f>Table1[[#This Row],[Indirect and Induced Land Through FY12]]+Table1[[#This Row],[Indirect and Induced Land FY13 and After]]</f>
        <v>1188.922</v>
      </c>
      <c r="BG24" s="9">
        <v>297.70510000000002</v>
      </c>
      <c r="BH24" s="9">
        <v>1363.2675999999999</v>
      </c>
      <c r="BI24" s="9">
        <v>844.73109999999997</v>
      </c>
      <c r="BJ24" s="24">
        <f>Table1[[#This Row],[Indirect and Induced Building Through FY12]]+Table1[[#This Row],[Indirect and Induced Building FY13 and After]]</f>
        <v>2207.9987000000001</v>
      </c>
      <c r="BK24" s="9">
        <v>490.93880000000001</v>
      </c>
      <c r="BL24" s="9">
        <v>2459.9004</v>
      </c>
      <c r="BM24" s="9">
        <v>1393.0271</v>
      </c>
      <c r="BN24" s="24">
        <f>Table1[[#This Row],[TOTAL Real Property Related Taxes Through FY12]]+Table1[[#This Row],[TOTAL Real Property Related Taxes FY13 and After]]</f>
        <v>3852.9274999999998</v>
      </c>
      <c r="BO24" s="9">
        <v>994.072</v>
      </c>
      <c r="BP24" s="9">
        <v>4943.9348</v>
      </c>
      <c r="BQ24" s="9">
        <v>2820.6554000000001</v>
      </c>
      <c r="BR24" s="24">
        <f>Table1[[#This Row],[Company Direct Through FY12]]+Table1[[#This Row],[Company Direct FY13 and After]]</f>
        <v>7764.5902000000006</v>
      </c>
      <c r="BS24" s="9">
        <v>0</v>
      </c>
      <c r="BT24" s="9">
        <v>0</v>
      </c>
      <c r="BU24" s="9">
        <v>0</v>
      </c>
      <c r="BV24" s="24">
        <f>Table1[[#This Row],[Sales Tax Exemption Through FY12]]+Table1[[#This Row],[Sales Tax Exemption FY13 and After]]</f>
        <v>0</v>
      </c>
      <c r="BW24" s="9">
        <v>0</v>
      </c>
      <c r="BX24" s="9">
        <v>0</v>
      </c>
      <c r="BY24" s="9">
        <v>0</v>
      </c>
      <c r="BZ24" s="24">
        <f>Table1[[#This Row],[Energy Tax Savings Through FY12]]+Table1[[#This Row],[Energy Tax Savings FY13 and After]]</f>
        <v>0</v>
      </c>
      <c r="CA24" s="9">
        <v>0</v>
      </c>
      <c r="CB24" s="9">
        <v>0</v>
      </c>
      <c r="CC24" s="9">
        <v>0</v>
      </c>
      <c r="CD24" s="24">
        <f>Table1[[#This Row],[Tax Exempt Bond Savings Through FY12]]+Table1[[#This Row],[Tax Exempt Bond Savings FY13 and After]]</f>
        <v>0</v>
      </c>
      <c r="CE24" s="9">
        <v>537.34040000000005</v>
      </c>
      <c r="CF24" s="9">
        <v>2761.5131999999999</v>
      </c>
      <c r="CG24" s="9">
        <v>1524.6904999999999</v>
      </c>
      <c r="CH24" s="24">
        <f>Table1[[#This Row],[Indirect and Induced Through FY12]]+Table1[[#This Row],[Indirect and Induced FY13 and After]]</f>
        <v>4286.2037</v>
      </c>
      <c r="CI24" s="9">
        <v>1531.4123999999999</v>
      </c>
      <c r="CJ24" s="9">
        <v>7705.4480000000003</v>
      </c>
      <c r="CK24" s="9">
        <v>4345.3459000000003</v>
      </c>
      <c r="CL24" s="24">
        <f>Table1[[#This Row],[TOTAL Income Consumption Use Taxes Through FY12]]+Table1[[#This Row],[TOTAL Income Consumption Use Taxes FY13 and After]]</f>
        <v>12050.793900000001</v>
      </c>
      <c r="CM24" s="9">
        <v>104.074</v>
      </c>
      <c r="CN24" s="9">
        <v>417.34710000000001</v>
      </c>
      <c r="CO24" s="9">
        <v>295.30759999999998</v>
      </c>
      <c r="CP24" s="24">
        <f>Table1[[#This Row],[Assistance Provided Through FY12]]+Table1[[#This Row],[Assistance Provided FY13 and After]]</f>
        <v>712.65470000000005</v>
      </c>
      <c r="CQ24" s="9">
        <v>0</v>
      </c>
      <c r="CR24" s="9">
        <v>0</v>
      </c>
      <c r="CS24" s="9">
        <v>0</v>
      </c>
      <c r="CT24" s="24">
        <f>Table1[[#This Row],[Recapture Cancellation Reduction Amount Through FY12]]+Table1[[#This Row],[Recapture Cancellation Reduction Amount FY13 and After]]</f>
        <v>0</v>
      </c>
      <c r="CU24" s="9">
        <v>0</v>
      </c>
      <c r="CV24" s="9">
        <v>0</v>
      </c>
      <c r="CW24" s="9">
        <v>0</v>
      </c>
      <c r="CX24" s="24">
        <f>Table1[[#This Row],[Penalty Paid Through FY12]]+Table1[[#This Row],[Penalty Paid FY13 and After]]</f>
        <v>0</v>
      </c>
      <c r="CY24" s="9">
        <v>104.074</v>
      </c>
      <c r="CZ24" s="9">
        <v>417.34710000000001</v>
      </c>
      <c r="DA24" s="9">
        <v>295.30759999999998</v>
      </c>
      <c r="DB24" s="24">
        <f>Table1[[#This Row],[TOTAL Assistance Net of Recapture Penalties Through FY12]]+Table1[[#This Row],[TOTAL Assistance Net of Recapture Penalties FY13 and After]]</f>
        <v>712.65470000000005</v>
      </c>
      <c r="DC24" s="9">
        <v>1131.077</v>
      </c>
      <c r="DD24" s="9">
        <v>5723.8477999999996</v>
      </c>
      <c r="DE24" s="9">
        <v>3209.4038999999998</v>
      </c>
      <c r="DF24" s="24">
        <f>Table1[[#This Row],[Company Direct Tax Revenue Before Assistance Through FY12]]+Table1[[#This Row],[Company Direct Tax Revenue Before Assistance FY13 and After]]</f>
        <v>8933.2516999999989</v>
      </c>
      <c r="DG24" s="9">
        <v>995.34820000000002</v>
      </c>
      <c r="DH24" s="9">
        <v>4858.8477000000003</v>
      </c>
      <c r="DI24" s="9">
        <v>2824.2766999999999</v>
      </c>
      <c r="DJ24" s="24">
        <f>Table1[[#This Row],[Indirect and Induced Tax Revenues Through FY12]]+Table1[[#This Row],[Indirect and Induced Tax Revenues FY13 and After]]</f>
        <v>7683.1244000000006</v>
      </c>
      <c r="DK24" s="9">
        <v>2126.4252000000001</v>
      </c>
      <c r="DL24" s="9">
        <v>10582.6955</v>
      </c>
      <c r="DM24" s="9">
        <v>6033.6805999999997</v>
      </c>
      <c r="DN24" s="24">
        <f>Table1[[#This Row],[TOTAL Tax Revenues Before Assistance Through FY12]]+Table1[[#This Row],[TOTAL Tax Revenues Before Assistance FY13 and After]]</f>
        <v>16616.376100000001</v>
      </c>
      <c r="DO24" s="9">
        <v>2022.3512000000001</v>
      </c>
      <c r="DP24" s="9">
        <v>10165.348400000001</v>
      </c>
      <c r="DQ24" s="9">
        <v>5738.3729999999996</v>
      </c>
      <c r="DR24" s="24">
        <f>Table1[[#This Row],[TOTAL Tax Revenues Net of Assistance Recapture and Penalty Through FY12]]+Table1[[#This Row],[TOTAL Tax Revenues Net of Assistance Recapture and Penalty FY13 and After]]</f>
        <v>15903.7214</v>
      </c>
      <c r="DS24" s="9">
        <v>0</v>
      </c>
      <c r="DT24" s="9">
        <v>0</v>
      </c>
      <c r="DU24" s="9">
        <v>0</v>
      </c>
      <c r="DV24" s="9">
        <v>0</v>
      </c>
    </row>
    <row r="25" spans="1:126" x14ac:dyDescent="0.25">
      <c r="A25" s="10">
        <v>91135</v>
      </c>
      <c r="B25" s="10" t="s">
        <v>304</v>
      </c>
      <c r="C25" s="10" t="s">
        <v>306</v>
      </c>
      <c r="D25" s="10" t="s">
        <v>24</v>
      </c>
      <c r="E25" s="10">
        <v>22</v>
      </c>
      <c r="F25" s="10" t="s">
        <v>307</v>
      </c>
      <c r="G25" s="10" t="s">
        <v>276</v>
      </c>
      <c r="H25" s="13">
        <v>17000</v>
      </c>
      <c r="I25" s="13">
        <v>20000</v>
      </c>
      <c r="J25" s="10" t="s">
        <v>305</v>
      </c>
      <c r="K25" s="10" t="s">
        <v>81</v>
      </c>
      <c r="L25" s="8">
        <v>35913</v>
      </c>
      <c r="M25" s="8">
        <v>45474</v>
      </c>
      <c r="N25" s="9">
        <v>3225</v>
      </c>
      <c r="O25" s="10" t="s">
        <v>97</v>
      </c>
      <c r="P25" s="7">
        <v>2</v>
      </c>
      <c r="Q25" s="7">
        <v>0</v>
      </c>
      <c r="R25" s="7">
        <v>66</v>
      </c>
      <c r="S25" s="7">
        <v>0</v>
      </c>
      <c r="T25" s="7">
        <v>0</v>
      </c>
      <c r="U25" s="7">
        <v>68</v>
      </c>
      <c r="V25" s="7">
        <v>67</v>
      </c>
      <c r="W25" s="7">
        <v>0</v>
      </c>
      <c r="X25" s="7">
        <v>0</v>
      </c>
      <c r="Y25" s="7">
        <v>0</v>
      </c>
      <c r="Z25" s="7">
        <v>10</v>
      </c>
      <c r="AA25" s="7">
        <v>0</v>
      </c>
      <c r="AB25" s="16">
        <v>0</v>
      </c>
      <c r="AC25" s="16">
        <v>0</v>
      </c>
      <c r="AD25" s="16">
        <v>0</v>
      </c>
      <c r="AE25" s="16">
        <v>0</v>
      </c>
      <c r="AF25" s="15">
        <v>86.764705882352942</v>
      </c>
      <c r="AG25" s="10" t="s">
        <v>28</v>
      </c>
      <c r="AH25" s="10" t="s">
        <v>1966</v>
      </c>
      <c r="AI25" s="9">
        <v>33.17</v>
      </c>
      <c r="AJ25" s="9">
        <v>220.55199999999999</v>
      </c>
      <c r="AK25" s="9">
        <v>11.205399999999999</v>
      </c>
      <c r="AL25" s="24">
        <f>Table1[[#This Row],[Company Direct Land Through FY12]]+Table1[[#This Row],[Company Direct Land FY13 and After]]</f>
        <v>231.75739999999999</v>
      </c>
      <c r="AM25" s="9">
        <v>27.638000000000002</v>
      </c>
      <c r="AN25" s="9">
        <v>165.96459999999999</v>
      </c>
      <c r="AO25" s="9">
        <v>9.3366000000000007</v>
      </c>
      <c r="AP25" s="24">
        <f>Table1[[#This Row],[Company Direct Building Through FY12]]+Table1[[#This Row],[Company Direct Building FY13 and After]]</f>
        <v>175.30119999999999</v>
      </c>
      <c r="AQ25" s="9">
        <v>0</v>
      </c>
      <c r="AR25" s="9">
        <v>27.633099999999999</v>
      </c>
      <c r="AS25" s="9">
        <v>0</v>
      </c>
      <c r="AT25" s="24">
        <f>Table1[[#This Row],[Mortgage Recording Tax Through FY12]]+Table1[[#This Row],[Mortgage Recording Tax FY13 and After]]</f>
        <v>27.633099999999999</v>
      </c>
      <c r="AU25" s="9">
        <v>48.664999999999999</v>
      </c>
      <c r="AV25" s="9">
        <v>245.4915</v>
      </c>
      <c r="AW25" s="9">
        <v>16.439900000000002</v>
      </c>
      <c r="AX25" s="24">
        <f>Table1[[#This Row],[Pilot Savings  Through FY12]]+Table1[[#This Row],[Pilot Savings FY13 and After]]</f>
        <v>261.9314</v>
      </c>
      <c r="AY25" s="9">
        <v>0</v>
      </c>
      <c r="AZ25" s="9">
        <v>27.633099999999999</v>
      </c>
      <c r="BA25" s="9">
        <v>0</v>
      </c>
      <c r="BB25" s="24">
        <f>Table1[[#This Row],[Mortgage Recording Tax Exemption Through FY12]]+Table1[[#This Row],[Mortgage Recording Tax Exemption FY13 and After]]</f>
        <v>27.633099999999999</v>
      </c>
      <c r="BC25" s="9">
        <v>116.7418</v>
      </c>
      <c r="BD25" s="9">
        <v>2541.0176000000001</v>
      </c>
      <c r="BE25" s="9">
        <v>39.4373</v>
      </c>
      <c r="BF25" s="24">
        <f>Table1[[#This Row],[Indirect and Induced Land Through FY12]]+Table1[[#This Row],[Indirect and Induced Land FY13 and After]]</f>
        <v>2580.4549000000002</v>
      </c>
      <c r="BG25" s="9">
        <v>216.80619999999999</v>
      </c>
      <c r="BH25" s="9">
        <v>4719.0325999999995</v>
      </c>
      <c r="BI25" s="9">
        <v>73.240799999999993</v>
      </c>
      <c r="BJ25" s="24">
        <f>Table1[[#This Row],[Indirect and Induced Building Through FY12]]+Table1[[#This Row],[Indirect and Induced Building FY13 and After]]</f>
        <v>4792.2733999999991</v>
      </c>
      <c r="BK25" s="9">
        <v>345.69099999999997</v>
      </c>
      <c r="BL25" s="9">
        <v>7401.0753000000004</v>
      </c>
      <c r="BM25" s="9">
        <v>116.78019999999999</v>
      </c>
      <c r="BN25" s="24">
        <f>Table1[[#This Row],[TOTAL Real Property Related Taxes Through FY12]]+Table1[[#This Row],[TOTAL Real Property Related Taxes FY13 and After]]</f>
        <v>7517.8555000000006</v>
      </c>
      <c r="BO25" s="9">
        <v>737.41660000000002</v>
      </c>
      <c r="BP25" s="9">
        <v>17583.688699999999</v>
      </c>
      <c r="BQ25" s="9">
        <v>249.11170000000001</v>
      </c>
      <c r="BR25" s="24">
        <f>Table1[[#This Row],[Company Direct Through FY12]]+Table1[[#This Row],[Company Direct FY13 and After]]</f>
        <v>17832.8004</v>
      </c>
      <c r="BS25" s="9">
        <v>0</v>
      </c>
      <c r="BT25" s="9">
        <v>0</v>
      </c>
      <c r="BU25" s="9">
        <v>0</v>
      </c>
      <c r="BV25" s="24">
        <f>Table1[[#This Row],[Sales Tax Exemption Through FY12]]+Table1[[#This Row],[Sales Tax Exemption FY13 and After]]</f>
        <v>0</v>
      </c>
      <c r="BW25" s="9">
        <v>0</v>
      </c>
      <c r="BX25" s="9">
        <v>0</v>
      </c>
      <c r="BY25" s="9">
        <v>0</v>
      </c>
      <c r="BZ25" s="24">
        <f>Table1[[#This Row],[Energy Tax Savings Through FY12]]+Table1[[#This Row],[Energy Tax Savings FY13 and After]]</f>
        <v>0</v>
      </c>
      <c r="CA25" s="9">
        <v>0</v>
      </c>
      <c r="CB25" s="9">
        <v>0</v>
      </c>
      <c r="CC25" s="9">
        <v>0</v>
      </c>
      <c r="CD25" s="24">
        <f>Table1[[#This Row],[Tax Exempt Bond Savings Through FY12]]+Table1[[#This Row],[Tax Exempt Bond Savings FY13 and After]]</f>
        <v>0</v>
      </c>
      <c r="CE25" s="9">
        <v>398.6053</v>
      </c>
      <c r="CF25" s="9">
        <v>9792.3155000000006</v>
      </c>
      <c r="CG25" s="9">
        <v>134.65549999999999</v>
      </c>
      <c r="CH25" s="24">
        <f>Table1[[#This Row],[Indirect and Induced Through FY12]]+Table1[[#This Row],[Indirect and Induced FY13 and After]]</f>
        <v>9926.9710000000014</v>
      </c>
      <c r="CI25" s="9">
        <v>1136.0219</v>
      </c>
      <c r="CJ25" s="9">
        <v>27376.004199999999</v>
      </c>
      <c r="CK25" s="9">
        <v>383.7672</v>
      </c>
      <c r="CL25" s="24">
        <f>Table1[[#This Row],[TOTAL Income Consumption Use Taxes Through FY12]]+Table1[[#This Row],[TOTAL Income Consumption Use Taxes FY13 and After]]</f>
        <v>27759.771399999998</v>
      </c>
      <c r="CM25" s="9">
        <v>48.664999999999999</v>
      </c>
      <c r="CN25" s="9">
        <v>273.12459999999999</v>
      </c>
      <c r="CO25" s="9">
        <v>16.439900000000002</v>
      </c>
      <c r="CP25" s="24">
        <f>Table1[[#This Row],[Assistance Provided Through FY12]]+Table1[[#This Row],[Assistance Provided FY13 and After]]</f>
        <v>289.56450000000001</v>
      </c>
      <c r="CQ25" s="9">
        <v>0</v>
      </c>
      <c r="CR25" s="9">
        <v>0</v>
      </c>
      <c r="CS25" s="9">
        <v>0</v>
      </c>
      <c r="CT25" s="24">
        <f>Table1[[#This Row],[Recapture Cancellation Reduction Amount Through FY12]]+Table1[[#This Row],[Recapture Cancellation Reduction Amount FY13 and After]]</f>
        <v>0</v>
      </c>
      <c r="CU25" s="9">
        <v>0</v>
      </c>
      <c r="CV25" s="9">
        <v>0</v>
      </c>
      <c r="CW25" s="9">
        <v>0</v>
      </c>
      <c r="CX25" s="24">
        <f>Table1[[#This Row],[Penalty Paid Through FY12]]+Table1[[#This Row],[Penalty Paid FY13 and After]]</f>
        <v>0</v>
      </c>
      <c r="CY25" s="9">
        <v>48.664999999999999</v>
      </c>
      <c r="CZ25" s="9">
        <v>273.12459999999999</v>
      </c>
      <c r="DA25" s="9">
        <v>16.439900000000002</v>
      </c>
      <c r="DB25" s="24">
        <f>Table1[[#This Row],[TOTAL Assistance Net of Recapture Penalties Through FY12]]+Table1[[#This Row],[TOTAL Assistance Net of Recapture Penalties FY13 and After]]</f>
        <v>289.56450000000001</v>
      </c>
      <c r="DC25" s="9">
        <v>798.22460000000001</v>
      </c>
      <c r="DD25" s="9">
        <v>17997.838400000001</v>
      </c>
      <c r="DE25" s="9">
        <v>269.65370000000001</v>
      </c>
      <c r="DF25" s="24">
        <f>Table1[[#This Row],[Company Direct Tax Revenue Before Assistance Through FY12]]+Table1[[#This Row],[Company Direct Tax Revenue Before Assistance FY13 and After]]</f>
        <v>18267.492099999999</v>
      </c>
      <c r="DG25" s="9">
        <v>732.15329999999994</v>
      </c>
      <c r="DH25" s="9">
        <v>17052.365699999998</v>
      </c>
      <c r="DI25" s="9">
        <v>247.33359999999999</v>
      </c>
      <c r="DJ25" s="24">
        <f>Table1[[#This Row],[Indirect and Induced Tax Revenues Through FY12]]+Table1[[#This Row],[Indirect and Induced Tax Revenues FY13 and After]]</f>
        <v>17299.6993</v>
      </c>
      <c r="DK25" s="9">
        <v>1530.3779</v>
      </c>
      <c r="DL25" s="9">
        <v>35050.204100000003</v>
      </c>
      <c r="DM25" s="9">
        <v>516.9873</v>
      </c>
      <c r="DN25" s="24">
        <f>Table1[[#This Row],[TOTAL Tax Revenues Before Assistance Through FY12]]+Table1[[#This Row],[TOTAL Tax Revenues Before Assistance FY13 and After]]</f>
        <v>35567.191400000003</v>
      </c>
      <c r="DO25" s="9">
        <v>1481.7129</v>
      </c>
      <c r="DP25" s="9">
        <v>34777.0795</v>
      </c>
      <c r="DQ25" s="9">
        <v>500.54739999999998</v>
      </c>
      <c r="DR25" s="24">
        <f>Table1[[#This Row],[TOTAL Tax Revenues Net of Assistance Recapture and Penalty Through FY12]]+Table1[[#This Row],[TOTAL Tax Revenues Net of Assistance Recapture and Penalty FY13 and After]]</f>
        <v>35277.626900000003</v>
      </c>
      <c r="DS25" s="9">
        <v>0</v>
      </c>
      <c r="DT25" s="9">
        <v>0</v>
      </c>
      <c r="DU25" s="9">
        <v>0</v>
      </c>
      <c r="DV25" s="9">
        <v>0</v>
      </c>
    </row>
    <row r="26" spans="1:126" x14ac:dyDescent="0.25">
      <c r="A26" s="10">
        <v>91136</v>
      </c>
      <c r="B26" s="10" t="s">
        <v>18</v>
      </c>
      <c r="C26" s="10" t="s">
        <v>21</v>
      </c>
      <c r="D26" s="10" t="s">
        <v>24</v>
      </c>
      <c r="E26" s="10">
        <v>31</v>
      </c>
      <c r="F26" s="10" t="s">
        <v>22</v>
      </c>
      <c r="G26" s="10" t="s">
        <v>23</v>
      </c>
      <c r="H26" s="13">
        <v>1</v>
      </c>
      <c r="I26" s="13">
        <v>131000</v>
      </c>
      <c r="J26" s="10" t="s">
        <v>20</v>
      </c>
      <c r="K26" s="10" t="s">
        <v>19</v>
      </c>
      <c r="L26" s="8">
        <v>35627</v>
      </c>
      <c r="M26" s="8">
        <v>45474</v>
      </c>
      <c r="N26" s="9">
        <v>19000</v>
      </c>
      <c r="O26" s="10" t="s">
        <v>25</v>
      </c>
      <c r="P26" s="7">
        <v>1</v>
      </c>
      <c r="Q26" s="7">
        <v>2</v>
      </c>
      <c r="R26" s="7">
        <v>197</v>
      </c>
      <c r="S26" s="7">
        <v>0</v>
      </c>
      <c r="T26" s="7">
        <v>0</v>
      </c>
      <c r="U26" s="7">
        <v>200</v>
      </c>
      <c r="V26" s="7">
        <v>198</v>
      </c>
      <c r="W26" s="7">
        <v>0</v>
      </c>
      <c r="X26" s="7">
        <v>0</v>
      </c>
      <c r="Y26" s="7">
        <v>0</v>
      </c>
      <c r="Z26" s="7">
        <v>17</v>
      </c>
      <c r="AA26" s="7">
        <v>0</v>
      </c>
      <c r="AB26" s="16">
        <v>0</v>
      </c>
      <c r="AC26" s="16">
        <v>0</v>
      </c>
      <c r="AD26" s="16">
        <v>0</v>
      </c>
      <c r="AE26" s="16">
        <v>0</v>
      </c>
      <c r="AF26" s="15">
        <v>44.5</v>
      </c>
      <c r="AG26" s="10" t="s">
        <v>28</v>
      </c>
      <c r="AH26" s="10" t="s">
        <v>28</v>
      </c>
      <c r="AI26" s="9">
        <v>0</v>
      </c>
      <c r="AJ26" s="9">
        <v>0</v>
      </c>
      <c r="AK26" s="9">
        <v>0</v>
      </c>
      <c r="AL26" s="24">
        <f>Table1[[#This Row],[Company Direct Land Through FY12]]+Table1[[#This Row],[Company Direct Land FY13 and After]]</f>
        <v>0</v>
      </c>
      <c r="AM26" s="9">
        <v>0</v>
      </c>
      <c r="AN26" s="9">
        <v>0</v>
      </c>
      <c r="AO26" s="9">
        <v>0</v>
      </c>
      <c r="AP26" s="24">
        <f>Table1[[#This Row],[Company Direct Building Through FY12]]+Table1[[#This Row],[Company Direct Building FY13 and After]]</f>
        <v>0</v>
      </c>
      <c r="AQ26" s="9">
        <v>0</v>
      </c>
      <c r="AR26" s="9">
        <v>238.55</v>
      </c>
      <c r="AS26" s="9">
        <v>0</v>
      </c>
      <c r="AT26" s="24">
        <f>Table1[[#This Row],[Mortgage Recording Tax Through FY12]]+Table1[[#This Row],[Mortgage Recording Tax FY13 and After]]</f>
        <v>238.55</v>
      </c>
      <c r="AU26" s="9">
        <v>0</v>
      </c>
      <c r="AV26" s="9">
        <v>0</v>
      </c>
      <c r="AW26" s="9">
        <v>0</v>
      </c>
      <c r="AX26" s="24">
        <f>Table1[[#This Row],[Pilot Savings  Through FY12]]+Table1[[#This Row],[Pilot Savings FY13 and After]]</f>
        <v>0</v>
      </c>
      <c r="AY26" s="9">
        <v>0</v>
      </c>
      <c r="AZ26" s="9">
        <v>0</v>
      </c>
      <c r="BA26" s="9">
        <v>0</v>
      </c>
      <c r="BB26" s="24">
        <f>Table1[[#This Row],[Mortgage Recording Tax Exemption Through FY12]]+Table1[[#This Row],[Mortgage Recording Tax Exemption FY13 and After]]</f>
        <v>0</v>
      </c>
      <c r="BC26" s="9">
        <v>160.33629999999999</v>
      </c>
      <c r="BD26" s="9">
        <v>2216.7952</v>
      </c>
      <c r="BE26" s="9">
        <v>559.37990000000002</v>
      </c>
      <c r="BF26" s="24">
        <f>Table1[[#This Row],[Indirect and Induced Land Through FY12]]+Table1[[#This Row],[Indirect and Induced Land FY13 and After]]</f>
        <v>2776.1750999999999</v>
      </c>
      <c r="BG26" s="9">
        <v>297.76740000000001</v>
      </c>
      <c r="BH26" s="9">
        <v>4116.9052000000001</v>
      </c>
      <c r="BI26" s="9">
        <v>1038.8481999999999</v>
      </c>
      <c r="BJ26" s="24">
        <f>Table1[[#This Row],[Indirect and Induced Building Through FY12]]+Table1[[#This Row],[Indirect and Induced Building FY13 and After]]</f>
        <v>5155.7533999999996</v>
      </c>
      <c r="BK26" s="9">
        <v>458.1037</v>
      </c>
      <c r="BL26" s="9">
        <v>6572.2503999999999</v>
      </c>
      <c r="BM26" s="9">
        <v>1598.2281</v>
      </c>
      <c r="BN26" s="24">
        <f>Table1[[#This Row],[TOTAL Real Property Related Taxes Through FY12]]+Table1[[#This Row],[TOTAL Real Property Related Taxes FY13 and After]]</f>
        <v>8170.4785000000002</v>
      </c>
      <c r="BO26" s="9">
        <v>801.67669999999998</v>
      </c>
      <c r="BP26" s="9">
        <v>12728.3907</v>
      </c>
      <c r="BQ26" s="9">
        <v>2796.8818999999999</v>
      </c>
      <c r="BR26" s="24">
        <f>Table1[[#This Row],[Company Direct Through FY12]]+Table1[[#This Row],[Company Direct FY13 and After]]</f>
        <v>15525.2726</v>
      </c>
      <c r="BS26" s="9">
        <v>0</v>
      </c>
      <c r="BT26" s="9">
        <v>346.02780000000001</v>
      </c>
      <c r="BU26" s="9">
        <v>0</v>
      </c>
      <c r="BV26" s="24">
        <f>Table1[[#This Row],[Sales Tax Exemption Through FY12]]+Table1[[#This Row],[Sales Tax Exemption FY13 and After]]</f>
        <v>346.02780000000001</v>
      </c>
      <c r="BW26" s="9">
        <v>0</v>
      </c>
      <c r="BX26" s="9">
        <v>0</v>
      </c>
      <c r="BY26" s="9">
        <v>0</v>
      </c>
      <c r="BZ26" s="24">
        <f>Table1[[#This Row],[Energy Tax Savings Through FY12]]+Table1[[#This Row],[Energy Tax Savings FY13 and After]]</f>
        <v>0</v>
      </c>
      <c r="CA26" s="9">
        <v>7.0000000000000001E-3</v>
      </c>
      <c r="CB26" s="9">
        <v>57.313000000000002</v>
      </c>
      <c r="CC26" s="9">
        <v>1.44E-2</v>
      </c>
      <c r="CD26" s="24">
        <f>Table1[[#This Row],[Tax Exempt Bond Savings Through FY12]]+Table1[[#This Row],[Tax Exempt Bond Savings FY13 and After]]</f>
        <v>57.327400000000004</v>
      </c>
      <c r="CE26" s="9">
        <v>547.45510000000002</v>
      </c>
      <c r="CF26" s="9">
        <v>8254.4316999999992</v>
      </c>
      <c r="CG26" s="9">
        <v>1909.9562000000001</v>
      </c>
      <c r="CH26" s="24">
        <f>Table1[[#This Row],[Indirect and Induced Through FY12]]+Table1[[#This Row],[Indirect and Induced FY13 and After]]</f>
        <v>10164.3879</v>
      </c>
      <c r="CI26" s="9">
        <v>1349.1248000000001</v>
      </c>
      <c r="CJ26" s="9">
        <v>20579.481599999999</v>
      </c>
      <c r="CK26" s="9">
        <v>4706.8236999999999</v>
      </c>
      <c r="CL26" s="24">
        <f>Table1[[#This Row],[TOTAL Income Consumption Use Taxes Through FY12]]+Table1[[#This Row],[TOTAL Income Consumption Use Taxes FY13 and After]]</f>
        <v>25286.3053</v>
      </c>
      <c r="CM26" s="9">
        <v>7.0000000000000001E-3</v>
      </c>
      <c r="CN26" s="9">
        <v>403.3408</v>
      </c>
      <c r="CO26" s="9">
        <v>1.44E-2</v>
      </c>
      <c r="CP26" s="24">
        <f>Table1[[#This Row],[Assistance Provided Through FY12]]+Table1[[#This Row],[Assistance Provided FY13 and After]]</f>
        <v>403.35520000000002</v>
      </c>
      <c r="CQ26" s="9">
        <v>0</v>
      </c>
      <c r="CR26" s="9">
        <v>0</v>
      </c>
      <c r="CS26" s="9">
        <v>0</v>
      </c>
      <c r="CT26" s="24">
        <f>Table1[[#This Row],[Recapture Cancellation Reduction Amount Through FY12]]+Table1[[#This Row],[Recapture Cancellation Reduction Amount FY13 and After]]</f>
        <v>0</v>
      </c>
      <c r="CU26" s="9">
        <v>0</v>
      </c>
      <c r="CV26" s="9">
        <v>0</v>
      </c>
      <c r="CW26" s="9">
        <v>0</v>
      </c>
      <c r="CX26" s="24">
        <f>Table1[[#This Row],[Penalty Paid Through FY12]]+Table1[[#This Row],[Penalty Paid FY13 and After]]</f>
        <v>0</v>
      </c>
      <c r="CY26" s="9">
        <v>7.0000000000000001E-3</v>
      </c>
      <c r="CZ26" s="9">
        <v>403.3408</v>
      </c>
      <c r="DA26" s="9">
        <v>1.44E-2</v>
      </c>
      <c r="DB26" s="24">
        <f>Table1[[#This Row],[TOTAL Assistance Net of Recapture Penalties Through FY12]]+Table1[[#This Row],[TOTAL Assistance Net of Recapture Penalties FY13 and After]]</f>
        <v>403.35520000000002</v>
      </c>
      <c r="DC26" s="9">
        <v>801.67669999999998</v>
      </c>
      <c r="DD26" s="9">
        <v>12966.940699999999</v>
      </c>
      <c r="DE26" s="9">
        <v>2796.8818999999999</v>
      </c>
      <c r="DF26" s="24">
        <f>Table1[[#This Row],[Company Direct Tax Revenue Before Assistance Through FY12]]+Table1[[#This Row],[Company Direct Tax Revenue Before Assistance FY13 and After]]</f>
        <v>15763.8226</v>
      </c>
      <c r="DG26" s="9">
        <v>1005.5588</v>
      </c>
      <c r="DH26" s="9">
        <v>14588.132100000001</v>
      </c>
      <c r="DI26" s="9">
        <v>3508.1842999999999</v>
      </c>
      <c r="DJ26" s="24">
        <f>Table1[[#This Row],[Indirect and Induced Tax Revenues Through FY12]]+Table1[[#This Row],[Indirect and Induced Tax Revenues FY13 and After]]</f>
        <v>18096.3164</v>
      </c>
      <c r="DK26" s="9">
        <v>1807.2355</v>
      </c>
      <c r="DL26" s="9">
        <v>27555.072800000002</v>
      </c>
      <c r="DM26" s="9">
        <v>6305.0662000000002</v>
      </c>
      <c r="DN26" s="24">
        <f>Table1[[#This Row],[TOTAL Tax Revenues Before Assistance Through FY12]]+Table1[[#This Row],[TOTAL Tax Revenues Before Assistance FY13 and After]]</f>
        <v>33860.139000000003</v>
      </c>
      <c r="DO26" s="9">
        <v>1807.2284999999999</v>
      </c>
      <c r="DP26" s="9">
        <v>27151.732</v>
      </c>
      <c r="DQ26" s="9">
        <v>6305.0518000000002</v>
      </c>
      <c r="DR26" s="24">
        <f>Table1[[#This Row],[TOTAL Tax Revenues Net of Assistance Recapture and Penalty Through FY12]]+Table1[[#This Row],[TOTAL Tax Revenues Net of Assistance Recapture and Penalty FY13 and After]]</f>
        <v>33456.783799999997</v>
      </c>
      <c r="DS26" s="9">
        <v>0</v>
      </c>
      <c r="DT26" s="9">
        <v>0</v>
      </c>
      <c r="DU26" s="9">
        <v>0</v>
      </c>
      <c r="DV26" s="9">
        <v>0</v>
      </c>
    </row>
    <row r="27" spans="1:126" x14ac:dyDescent="0.25">
      <c r="A27" s="10">
        <v>91140</v>
      </c>
      <c r="B27" s="10" t="s">
        <v>26</v>
      </c>
      <c r="C27" s="10" t="s">
        <v>30</v>
      </c>
      <c r="D27" s="10" t="s">
        <v>10</v>
      </c>
      <c r="E27" s="10">
        <v>17</v>
      </c>
      <c r="F27" s="10" t="s">
        <v>31</v>
      </c>
      <c r="G27" s="10" t="s">
        <v>32</v>
      </c>
      <c r="H27" s="13">
        <v>40000</v>
      </c>
      <c r="I27" s="13">
        <v>40000</v>
      </c>
      <c r="J27" s="10" t="s">
        <v>29</v>
      </c>
      <c r="K27" s="10" t="s">
        <v>27</v>
      </c>
      <c r="L27" s="8">
        <v>35787</v>
      </c>
      <c r="M27" s="8">
        <v>46752</v>
      </c>
      <c r="N27" s="9">
        <v>2610</v>
      </c>
      <c r="O27" s="10" t="s">
        <v>33</v>
      </c>
      <c r="P27" s="7">
        <v>0</v>
      </c>
      <c r="Q27" s="7">
        <v>0</v>
      </c>
      <c r="R27" s="7">
        <v>26</v>
      </c>
      <c r="S27" s="7">
        <v>0</v>
      </c>
      <c r="T27" s="7">
        <v>0</v>
      </c>
      <c r="U27" s="7">
        <v>26</v>
      </c>
      <c r="V27" s="7">
        <v>26</v>
      </c>
      <c r="W27" s="7">
        <v>0</v>
      </c>
      <c r="X27" s="7">
        <v>0</v>
      </c>
      <c r="Y27" s="7">
        <v>0</v>
      </c>
      <c r="Z27" s="7">
        <v>90</v>
      </c>
      <c r="AA27" s="7">
        <v>0</v>
      </c>
      <c r="AB27" s="16">
        <v>0</v>
      </c>
      <c r="AC27" s="16">
        <v>0</v>
      </c>
      <c r="AD27" s="16">
        <v>0</v>
      </c>
      <c r="AE27" s="16">
        <v>0</v>
      </c>
      <c r="AF27" s="15">
        <v>88.461538461538453</v>
      </c>
      <c r="AG27" s="10" t="s">
        <v>28</v>
      </c>
      <c r="AH27" s="10" t="s">
        <v>1966</v>
      </c>
      <c r="AI27" s="9">
        <v>28.506</v>
      </c>
      <c r="AJ27" s="9">
        <v>205.0264</v>
      </c>
      <c r="AK27" s="9">
        <v>115.9066</v>
      </c>
      <c r="AL27" s="24">
        <f>Table1[[#This Row],[Company Direct Land Through FY12]]+Table1[[#This Row],[Company Direct Land FY13 and After]]</f>
        <v>320.93299999999999</v>
      </c>
      <c r="AM27" s="9">
        <v>35.204000000000001</v>
      </c>
      <c r="AN27" s="9">
        <v>299.69009999999997</v>
      </c>
      <c r="AO27" s="9">
        <v>143.1405</v>
      </c>
      <c r="AP27" s="24">
        <f>Table1[[#This Row],[Company Direct Building Through FY12]]+Table1[[#This Row],[Company Direct Building FY13 and After]]</f>
        <v>442.8306</v>
      </c>
      <c r="AQ27" s="9">
        <v>0</v>
      </c>
      <c r="AR27" s="9">
        <v>45.792499999999997</v>
      </c>
      <c r="AS27" s="9">
        <v>0</v>
      </c>
      <c r="AT27" s="24">
        <f>Table1[[#This Row],[Mortgage Recording Tax Through FY12]]+Table1[[#This Row],[Mortgage Recording Tax FY13 and After]]</f>
        <v>45.792499999999997</v>
      </c>
      <c r="AU27" s="9">
        <v>45.923000000000002</v>
      </c>
      <c r="AV27" s="9">
        <v>289.12470000000002</v>
      </c>
      <c r="AW27" s="9">
        <v>186.72489999999999</v>
      </c>
      <c r="AX27" s="24">
        <f>Table1[[#This Row],[Pilot Savings  Through FY12]]+Table1[[#This Row],[Pilot Savings FY13 and After]]</f>
        <v>475.84960000000001</v>
      </c>
      <c r="AY27" s="9">
        <v>0</v>
      </c>
      <c r="AZ27" s="9">
        <v>45.792499999999997</v>
      </c>
      <c r="BA27" s="9">
        <v>0</v>
      </c>
      <c r="BB27" s="24">
        <f>Table1[[#This Row],[Mortgage Recording Tax Exemption Through FY12]]+Table1[[#This Row],[Mortgage Recording Tax Exemption FY13 and After]]</f>
        <v>45.792499999999997</v>
      </c>
      <c r="BC27" s="9">
        <v>32.513399999999997</v>
      </c>
      <c r="BD27" s="9">
        <v>209.25239999999999</v>
      </c>
      <c r="BE27" s="9">
        <v>132.20079999999999</v>
      </c>
      <c r="BF27" s="24">
        <f>Table1[[#This Row],[Indirect and Induced Land Through FY12]]+Table1[[#This Row],[Indirect and Induced Land FY13 and After]]</f>
        <v>341.45319999999998</v>
      </c>
      <c r="BG27" s="9">
        <v>60.382100000000001</v>
      </c>
      <c r="BH27" s="9">
        <v>388.61169999999998</v>
      </c>
      <c r="BI27" s="9">
        <v>245.51560000000001</v>
      </c>
      <c r="BJ27" s="24">
        <f>Table1[[#This Row],[Indirect and Induced Building Through FY12]]+Table1[[#This Row],[Indirect and Induced Building FY13 and After]]</f>
        <v>634.12729999999999</v>
      </c>
      <c r="BK27" s="9">
        <v>110.6825</v>
      </c>
      <c r="BL27" s="9">
        <v>813.45590000000004</v>
      </c>
      <c r="BM27" s="9">
        <v>450.03859999999997</v>
      </c>
      <c r="BN27" s="24">
        <f>Table1[[#This Row],[TOTAL Real Property Related Taxes Through FY12]]+Table1[[#This Row],[TOTAL Real Property Related Taxes FY13 and After]]</f>
        <v>1263.4945</v>
      </c>
      <c r="BO27" s="9">
        <v>211.8665</v>
      </c>
      <c r="BP27" s="9">
        <v>1808.4752000000001</v>
      </c>
      <c r="BQ27" s="9">
        <v>861.45680000000004</v>
      </c>
      <c r="BR27" s="24">
        <f>Table1[[#This Row],[Company Direct Through FY12]]+Table1[[#This Row],[Company Direct FY13 and After]]</f>
        <v>2669.9320000000002</v>
      </c>
      <c r="BS27" s="9">
        <v>0</v>
      </c>
      <c r="BT27" s="9">
        <v>0</v>
      </c>
      <c r="BU27" s="9">
        <v>0</v>
      </c>
      <c r="BV27" s="24">
        <f>Table1[[#This Row],[Sales Tax Exemption Through FY12]]+Table1[[#This Row],[Sales Tax Exemption FY13 and After]]</f>
        <v>0</v>
      </c>
      <c r="BW27" s="9">
        <v>0.2833</v>
      </c>
      <c r="BX27" s="9">
        <v>0.52390000000000003</v>
      </c>
      <c r="BY27" s="9">
        <v>0</v>
      </c>
      <c r="BZ27" s="24">
        <f>Table1[[#This Row],[Energy Tax Savings Through FY12]]+Table1[[#This Row],[Energy Tax Savings FY13 and After]]</f>
        <v>0.52390000000000003</v>
      </c>
      <c r="CA27" s="9">
        <v>1.2817000000000001</v>
      </c>
      <c r="CB27" s="9">
        <v>9.1493000000000002</v>
      </c>
      <c r="CC27" s="9">
        <v>2.6150000000000002</v>
      </c>
      <c r="CD27" s="24">
        <f>Table1[[#This Row],[Tax Exempt Bond Savings Through FY12]]+Table1[[#This Row],[Tax Exempt Bond Savings FY13 and After]]</f>
        <v>11.7643</v>
      </c>
      <c r="CE27" s="9">
        <v>108.9862</v>
      </c>
      <c r="CF27" s="9">
        <v>785.76880000000006</v>
      </c>
      <c r="CG27" s="9">
        <v>443.14120000000003</v>
      </c>
      <c r="CH27" s="24">
        <f>Table1[[#This Row],[Indirect and Induced Through FY12]]+Table1[[#This Row],[Indirect and Induced FY13 and After]]</f>
        <v>1228.9100000000001</v>
      </c>
      <c r="CI27" s="9">
        <v>319.28769999999997</v>
      </c>
      <c r="CJ27" s="9">
        <v>2584.5708</v>
      </c>
      <c r="CK27" s="9">
        <v>1301.9829999999999</v>
      </c>
      <c r="CL27" s="24">
        <f>Table1[[#This Row],[TOTAL Income Consumption Use Taxes Through FY12]]+Table1[[#This Row],[TOTAL Income Consumption Use Taxes FY13 and After]]</f>
        <v>3886.5537999999997</v>
      </c>
      <c r="CM27" s="9">
        <v>47.488</v>
      </c>
      <c r="CN27" s="9">
        <v>344.59039999999999</v>
      </c>
      <c r="CO27" s="9">
        <v>189.3399</v>
      </c>
      <c r="CP27" s="24">
        <f>Table1[[#This Row],[Assistance Provided Through FY12]]+Table1[[#This Row],[Assistance Provided FY13 and After]]</f>
        <v>533.93029999999999</v>
      </c>
      <c r="CQ27" s="9">
        <v>0</v>
      </c>
      <c r="CR27" s="9">
        <v>0</v>
      </c>
      <c r="CS27" s="9">
        <v>0</v>
      </c>
      <c r="CT27" s="24">
        <f>Table1[[#This Row],[Recapture Cancellation Reduction Amount Through FY12]]+Table1[[#This Row],[Recapture Cancellation Reduction Amount FY13 and After]]</f>
        <v>0</v>
      </c>
      <c r="CU27" s="9">
        <v>0</v>
      </c>
      <c r="CV27" s="9">
        <v>0</v>
      </c>
      <c r="CW27" s="9">
        <v>0</v>
      </c>
      <c r="CX27" s="24">
        <f>Table1[[#This Row],[Penalty Paid Through FY12]]+Table1[[#This Row],[Penalty Paid FY13 and After]]</f>
        <v>0</v>
      </c>
      <c r="CY27" s="9">
        <v>47.488</v>
      </c>
      <c r="CZ27" s="9">
        <v>344.59039999999999</v>
      </c>
      <c r="DA27" s="9">
        <v>189.3399</v>
      </c>
      <c r="DB27" s="24">
        <f>Table1[[#This Row],[TOTAL Assistance Net of Recapture Penalties Through FY12]]+Table1[[#This Row],[TOTAL Assistance Net of Recapture Penalties FY13 and After]]</f>
        <v>533.93029999999999</v>
      </c>
      <c r="DC27" s="9">
        <v>275.57650000000001</v>
      </c>
      <c r="DD27" s="9">
        <v>2358.9841999999999</v>
      </c>
      <c r="DE27" s="9">
        <v>1120.5038999999999</v>
      </c>
      <c r="DF27" s="24">
        <f>Table1[[#This Row],[Company Direct Tax Revenue Before Assistance Through FY12]]+Table1[[#This Row],[Company Direct Tax Revenue Before Assistance FY13 and After]]</f>
        <v>3479.4880999999996</v>
      </c>
      <c r="DG27" s="9">
        <v>201.8817</v>
      </c>
      <c r="DH27" s="9">
        <v>1383.6329000000001</v>
      </c>
      <c r="DI27" s="9">
        <v>820.85760000000005</v>
      </c>
      <c r="DJ27" s="24">
        <f>Table1[[#This Row],[Indirect and Induced Tax Revenues Through FY12]]+Table1[[#This Row],[Indirect and Induced Tax Revenues FY13 and After]]</f>
        <v>2204.4904999999999</v>
      </c>
      <c r="DK27" s="9">
        <v>477.45819999999998</v>
      </c>
      <c r="DL27" s="9">
        <v>3742.6170999999999</v>
      </c>
      <c r="DM27" s="9">
        <v>1941.3615</v>
      </c>
      <c r="DN27" s="24">
        <f>Table1[[#This Row],[TOTAL Tax Revenues Before Assistance Through FY12]]+Table1[[#This Row],[TOTAL Tax Revenues Before Assistance FY13 and After]]</f>
        <v>5683.9786000000004</v>
      </c>
      <c r="DO27" s="9">
        <v>429.97019999999998</v>
      </c>
      <c r="DP27" s="9">
        <v>3398.0266999999999</v>
      </c>
      <c r="DQ27" s="9">
        <v>1752.0216</v>
      </c>
      <c r="DR27" s="24">
        <f>Table1[[#This Row],[TOTAL Tax Revenues Net of Assistance Recapture and Penalty Through FY12]]+Table1[[#This Row],[TOTAL Tax Revenues Net of Assistance Recapture and Penalty FY13 and After]]</f>
        <v>5150.0483000000004</v>
      </c>
      <c r="DS27" s="9">
        <v>0</v>
      </c>
      <c r="DT27" s="9">
        <v>4.0815999999999999</v>
      </c>
      <c r="DU27" s="9">
        <v>0</v>
      </c>
      <c r="DV27" s="9">
        <v>0</v>
      </c>
    </row>
    <row r="28" spans="1:126" x14ac:dyDescent="0.25">
      <c r="A28" s="10">
        <v>91142</v>
      </c>
      <c r="B28" s="10" t="s">
        <v>12</v>
      </c>
      <c r="C28" s="10" t="s">
        <v>14</v>
      </c>
      <c r="D28" s="10" t="s">
        <v>17</v>
      </c>
      <c r="E28" s="10">
        <v>42</v>
      </c>
      <c r="F28" s="10" t="s">
        <v>15</v>
      </c>
      <c r="G28" s="10" t="s">
        <v>16</v>
      </c>
      <c r="H28" s="13">
        <v>40000</v>
      </c>
      <c r="I28" s="13">
        <v>40000</v>
      </c>
      <c r="J28" s="10" t="s">
        <v>13</v>
      </c>
      <c r="K28" s="10" t="s">
        <v>5</v>
      </c>
      <c r="L28" s="8">
        <v>35795</v>
      </c>
      <c r="M28" s="8">
        <v>45108</v>
      </c>
      <c r="N28" s="9">
        <v>1725</v>
      </c>
      <c r="O28" s="10" t="s">
        <v>11</v>
      </c>
      <c r="P28" s="7">
        <v>0</v>
      </c>
      <c r="Q28" s="7">
        <v>0</v>
      </c>
      <c r="R28" s="7">
        <v>25</v>
      </c>
      <c r="S28" s="7">
        <v>0</v>
      </c>
      <c r="T28" s="7">
        <v>0</v>
      </c>
      <c r="U28" s="7">
        <v>25</v>
      </c>
      <c r="V28" s="7">
        <v>25</v>
      </c>
      <c r="W28" s="7">
        <v>0</v>
      </c>
      <c r="X28" s="7">
        <v>0</v>
      </c>
      <c r="Y28" s="7">
        <v>0</v>
      </c>
      <c r="Z28" s="7">
        <v>14</v>
      </c>
      <c r="AA28" s="7">
        <v>0</v>
      </c>
      <c r="AB28" s="16">
        <v>0</v>
      </c>
      <c r="AC28" s="16">
        <v>0</v>
      </c>
      <c r="AD28" s="16">
        <v>0</v>
      </c>
      <c r="AE28" s="16">
        <v>0</v>
      </c>
      <c r="AF28" s="15">
        <v>80</v>
      </c>
      <c r="AG28" s="10" t="s">
        <v>1966</v>
      </c>
      <c r="AH28" s="10" t="s">
        <v>1966</v>
      </c>
      <c r="AI28" s="9">
        <v>30.151</v>
      </c>
      <c r="AJ28" s="9">
        <v>146.45240000000001</v>
      </c>
      <c r="AK28" s="9">
        <v>98.906099999999995</v>
      </c>
      <c r="AL28" s="24">
        <f>Table1[[#This Row],[Company Direct Land Through FY12]]+Table1[[#This Row],[Company Direct Land FY13 and After]]</f>
        <v>245.35849999999999</v>
      </c>
      <c r="AM28" s="9">
        <v>43.161999999999999</v>
      </c>
      <c r="AN28" s="9">
        <v>377.09739999999999</v>
      </c>
      <c r="AO28" s="9">
        <v>141.58690000000001</v>
      </c>
      <c r="AP28" s="24">
        <f>Table1[[#This Row],[Company Direct Building Through FY12]]+Table1[[#This Row],[Company Direct Building FY13 and After]]</f>
        <v>518.68430000000001</v>
      </c>
      <c r="AQ28" s="9">
        <v>0</v>
      </c>
      <c r="AR28" s="9">
        <v>21.053999999999998</v>
      </c>
      <c r="AS28" s="9">
        <v>0</v>
      </c>
      <c r="AT28" s="24">
        <f>Table1[[#This Row],[Mortgage Recording Tax Through FY12]]+Table1[[#This Row],[Mortgage Recording Tax FY13 and After]]</f>
        <v>21.053999999999998</v>
      </c>
      <c r="AU28" s="9">
        <v>73.313000000000002</v>
      </c>
      <c r="AV28" s="9">
        <v>464.28579999999999</v>
      </c>
      <c r="AW28" s="9">
        <v>240.4933</v>
      </c>
      <c r="AX28" s="24">
        <f>Table1[[#This Row],[Pilot Savings  Through FY12]]+Table1[[#This Row],[Pilot Savings FY13 and After]]</f>
        <v>704.77909999999997</v>
      </c>
      <c r="AY28" s="9">
        <v>0</v>
      </c>
      <c r="AZ28" s="9">
        <v>21.053999999999998</v>
      </c>
      <c r="BA28" s="9">
        <v>0</v>
      </c>
      <c r="BB28" s="24">
        <f>Table1[[#This Row],[Mortgage Recording Tax Exemption Through FY12]]+Table1[[#This Row],[Mortgage Recording Tax Exemption FY13 and After]]</f>
        <v>21.053999999999998</v>
      </c>
      <c r="BC28" s="9">
        <v>27.321899999999999</v>
      </c>
      <c r="BD28" s="9">
        <v>218.8716</v>
      </c>
      <c r="BE28" s="9">
        <v>89.625600000000006</v>
      </c>
      <c r="BF28" s="24">
        <f>Table1[[#This Row],[Indirect and Induced Land Through FY12]]+Table1[[#This Row],[Indirect and Induced Land FY13 and After]]</f>
        <v>308.49720000000002</v>
      </c>
      <c r="BG28" s="9">
        <v>50.740699999999997</v>
      </c>
      <c r="BH28" s="9">
        <v>406.47629999999998</v>
      </c>
      <c r="BI28" s="9">
        <v>166.4478</v>
      </c>
      <c r="BJ28" s="24">
        <f>Table1[[#This Row],[Indirect and Induced Building Through FY12]]+Table1[[#This Row],[Indirect and Induced Building FY13 and After]]</f>
        <v>572.92409999999995</v>
      </c>
      <c r="BK28" s="9">
        <v>78.062600000000003</v>
      </c>
      <c r="BL28" s="9">
        <v>684.61189999999999</v>
      </c>
      <c r="BM28" s="9">
        <v>256.07310000000001</v>
      </c>
      <c r="BN28" s="24">
        <f>Table1[[#This Row],[TOTAL Real Property Related Taxes Through FY12]]+Table1[[#This Row],[TOTAL Real Property Related Taxes FY13 and After]]</f>
        <v>940.68499999999995</v>
      </c>
      <c r="BO28" s="9">
        <v>229.24719999999999</v>
      </c>
      <c r="BP28" s="9">
        <v>2342.7471</v>
      </c>
      <c r="BQ28" s="9">
        <v>752.01369999999997</v>
      </c>
      <c r="BR28" s="24">
        <f>Table1[[#This Row],[Company Direct Through FY12]]+Table1[[#This Row],[Company Direct FY13 and After]]</f>
        <v>3094.7608</v>
      </c>
      <c r="BS28" s="9">
        <v>0</v>
      </c>
      <c r="BT28" s="9">
        <v>0</v>
      </c>
      <c r="BU28" s="9">
        <v>0</v>
      </c>
      <c r="BV28" s="24">
        <f>Table1[[#This Row],[Sales Tax Exemption Through FY12]]+Table1[[#This Row],[Sales Tax Exemption FY13 and After]]</f>
        <v>0</v>
      </c>
      <c r="BW28" s="9">
        <v>0</v>
      </c>
      <c r="BX28" s="9">
        <v>0</v>
      </c>
      <c r="BY28" s="9">
        <v>0</v>
      </c>
      <c r="BZ28" s="24">
        <f>Table1[[#This Row],[Energy Tax Savings Through FY12]]+Table1[[#This Row],[Energy Tax Savings FY13 and After]]</f>
        <v>0</v>
      </c>
      <c r="CA28" s="9">
        <v>0</v>
      </c>
      <c r="CB28" s="9">
        <v>0</v>
      </c>
      <c r="CC28" s="9">
        <v>0</v>
      </c>
      <c r="CD28" s="24">
        <f>Table1[[#This Row],[Tax Exempt Bond Savings Through FY12]]+Table1[[#This Row],[Tax Exempt Bond Savings FY13 and After]]</f>
        <v>0</v>
      </c>
      <c r="CE28" s="9">
        <v>101.35599999999999</v>
      </c>
      <c r="CF28" s="9">
        <v>929.91480000000001</v>
      </c>
      <c r="CG28" s="9">
        <v>332.48419999999999</v>
      </c>
      <c r="CH28" s="24">
        <f>Table1[[#This Row],[Indirect and Induced Through FY12]]+Table1[[#This Row],[Indirect and Induced FY13 and After]]</f>
        <v>1262.3989999999999</v>
      </c>
      <c r="CI28" s="9">
        <v>330.60320000000002</v>
      </c>
      <c r="CJ28" s="9">
        <v>3272.6619000000001</v>
      </c>
      <c r="CK28" s="9">
        <v>1084.4979000000001</v>
      </c>
      <c r="CL28" s="24">
        <f>Table1[[#This Row],[TOTAL Income Consumption Use Taxes Through FY12]]+Table1[[#This Row],[TOTAL Income Consumption Use Taxes FY13 and After]]</f>
        <v>4357.1598000000004</v>
      </c>
      <c r="CM28" s="9">
        <v>73.313000000000002</v>
      </c>
      <c r="CN28" s="9">
        <v>485.33980000000003</v>
      </c>
      <c r="CO28" s="9">
        <v>240.4933</v>
      </c>
      <c r="CP28" s="24">
        <f>Table1[[#This Row],[Assistance Provided Through FY12]]+Table1[[#This Row],[Assistance Provided FY13 and After]]</f>
        <v>725.83310000000006</v>
      </c>
      <c r="CQ28" s="9">
        <v>0</v>
      </c>
      <c r="CR28" s="9">
        <v>0</v>
      </c>
      <c r="CS28" s="9">
        <v>0</v>
      </c>
      <c r="CT28" s="24">
        <f>Table1[[#This Row],[Recapture Cancellation Reduction Amount Through FY12]]+Table1[[#This Row],[Recapture Cancellation Reduction Amount FY13 and After]]</f>
        <v>0</v>
      </c>
      <c r="CU28" s="9">
        <v>0</v>
      </c>
      <c r="CV28" s="9">
        <v>0</v>
      </c>
      <c r="CW28" s="9">
        <v>0</v>
      </c>
      <c r="CX28" s="24">
        <f>Table1[[#This Row],[Penalty Paid Through FY12]]+Table1[[#This Row],[Penalty Paid FY13 and After]]</f>
        <v>0</v>
      </c>
      <c r="CY28" s="9">
        <v>73.313000000000002</v>
      </c>
      <c r="CZ28" s="9">
        <v>485.33980000000003</v>
      </c>
      <c r="DA28" s="9">
        <v>240.4933</v>
      </c>
      <c r="DB28" s="24">
        <f>Table1[[#This Row],[TOTAL Assistance Net of Recapture Penalties Through FY12]]+Table1[[#This Row],[TOTAL Assistance Net of Recapture Penalties FY13 and After]]</f>
        <v>725.83310000000006</v>
      </c>
      <c r="DC28" s="9">
        <v>302.56020000000001</v>
      </c>
      <c r="DD28" s="9">
        <v>2887.3508999999999</v>
      </c>
      <c r="DE28" s="9">
        <v>992.50670000000002</v>
      </c>
      <c r="DF28" s="24">
        <f>Table1[[#This Row],[Company Direct Tax Revenue Before Assistance Through FY12]]+Table1[[#This Row],[Company Direct Tax Revenue Before Assistance FY13 and After]]</f>
        <v>3879.8575999999998</v>
      </c>
      <c r="DG28" s="9">
        <v>179.4186</v>
      </c>
      <c r="DH28" s="9">
        <v>1555.2627</v>
      </c>
      <c r="DI28" s="9">
        <v>588.55759999999998</v>
      </c>
      <c r="DJ28" s="24">
        <f>Table1[[#This Row],[Indirect and Induced Tax Revenues Through FY12]]+Table1[[#This Row],[Indirect and Induced Tax Revenues FY13 and After]]</f>
        <v>2143.8202999999999</v>
      </c>
      <c r="DK28" s="9">
        <v>481.97879999999998</v>
      </c>
      <c r="DL28" s="9">
        <v>4442.6135999999997</v>
      </c>
      <c r="DM28" s="9">
        <v>1581.0643</v>
      </c>
      <c r="DN28" s="24">
        <f>Table1[[#This Row],[TOTAL Tax Revenues Before Assistance Through FY12]]+Table1[[#This Row],[TOTAL Tax Revenues Before Assistance FY13 and After]]</f>
        <v>6023.6778999999997</v>
      </c>
      <c r="DO28" s="9">
        <v>408.66579999999999</v>
      </c>
      <c r="DP28" s="9">
        <v>3957.2737999999999</v>
      </c>
      <c r="DQ28" s="9">
        <v>1340.5709999999999</v>
      </c>
      <c r="DR28" s="24">
        <f>Table1[[#This Row],[TOTAL Tax Revenues Net of Assistance Recapture and Penalty Through FY12]]+Table1[[#This Row],[TOTAL Tax Revenues Net of Assistance Recapture and Penalty FY13 and After]]</f>
        <v>5297.8447999999999</v>
      </c>
      <c r="DS28" s="9">
        <v>0</v>
      </c>
      <c r="DT28" s="9">
        <v>0</v>
      </c>
      <c r="DU28" s="9">
        <v>0</v>
      </c>
      <c r="DV28" s="9">
        <v>0</v>
      </c>
    </row>
    <row r="29" spans="1:126" x14ac:dyDescent="0.25">
      <c r="A29" s="10">
        <v>91146</v>
      </c>
      <c r="B29" s="10" t="s">
        <v>34</v>
      </c>
      <c r="C29" s="10" t="s">
        <v>37</v>
      </c>
      <c r="D29" s="10" t="s">
        <v>24</v>
      </c>
      <c r="E29" s="10">
        <v>26</v>
      </c>
      <c r="F29" s="10" t="s">
        <v>38</v>
      </c>
      <c r="G29" s="10" t="s">
        <v>39</v>
      </c>
      <c r="H29" s="13">
        <v>60000</v>
      </c>
      <c r="I29" s="13">
        <v>141000</v>
      </c>
      <c r="J29" s="10" t="s">
        <v>35</v>
      </c>
      <c r="K29" s="10" t="s">
        <v>5</v>
      </c>
      <c r="L29" s="8">
        <v>35655</v>
      </c>
      <c r="M29" s="8">
        <v>45107</v>
      </c>
      <c r="N29" s="9">
        <v>3000</v>
      </c>
      <c r="O29" s="10" t="s">
        <v>40</v>
      </c>
      <c r="P29" s="7">
        <v>0</v>
      </c>
      <c r="Q29" s="7">
        <v>0</v>
      </c>
      <c r="R29" s="7">
        <v>105</v>
      </c>
      <c r="S29" s="7">
        <v>0</v>
      </c>
      <c r="T29" s="7">
        <v>0</v>
      </c>
      <c r="U29" s="7">
        <v>105</v>
      </c>
      <c r="V29" s="7">
        <v>105</v>
      </c>
      <c r="W29" s="7">
        <v>0</v>
      </c>
      <c r="X29" s="7">
        <v>0</v>
      </c>
      <c r="Y29" s="7">
        <v>0</v>
      </c>
      <c r="Z29" s="7">
        <v>40</v>
      </c>
      <c r="AA29" s="7">
        <v>0</v>
      </c>
      <c r="AB29" s="16">
        <v>0</v>
      </c>
      <c r="AC29" s="16">
        <v>0</v>
      </c>
      <c r="AD29" s="16">
        <v>0</v>
      </c>
      <c r="AE29" s="16">
        <v>0</v>
      </c>
      <c r="AF29" s="15">
        <v>98</v>
      </c>
      <c r="AG29" s="10" t="s">
        <v>28</v>
      </c>
      <c r="AH29" s="10" t="s">
        <v>1966</v>
      </c>
      <c r="AI29" s="9">
        <v>58.018000000000001</v>
      </c>
      <c r="AJ29" s="9">
        <v>571.74959999999999</v>
      </c>
      <c r="AK29" s="9">
        <v>177.73079999999999</v>
      </c>
      <c r="AL29" s="24">
        <f>Table1[[#This Row],[Company Direct Land Through FY12]]+Table1[[#This Row],[Company Direct Land FY13 and After]]</f>
        <v>749.48039999999992</v>
      </c>
      <c r="AM29" s="9">
        <v>388.08800000000002</v>
      </c>
      <c r="AN29" s="9">
        <v>1196.5039999999999</v>
      </c>
      <c r="AO29" s="9">
        <v>1188.8585</v>
      </c>
      <c r="AP29" s="24">
        <f>Table1[[#This Row],[Company Direct Building Through FY12]]+Table1[[#This Row],[Company Direct Building FY13 and After]]</f>
        <v>2385.3625000000002</v>
      </c>
      <c r="AQ29" s="9">
        <v>0</v>
      </c>
      <c r="AR29" s="9">
        <v>0</v>
      </c>
      <c r="AS29" s="9">
        <v>0</v>
      </c>
      <c r="AT29" s="24">
        <f>Table1[[#This Row],[Mortgage Recording Tax Through FY12]]+Table1[[#This Row],[Mortgage Recording Tax FY13 and After]]</f>
        <v>0</v>
      </c>
      <c r="AU29" s="9">
        <v>298.20699999999999</v>
      </c>
      <c r="AV29" s="9">
        <v>581.10019999999997</v>
      </c>
      <c r="AW29" s="9">
        <v>913.51940000000002</v>
      </c>
      <c r="AX29" s="24">
        <f>Table1[[#This Row],[Pilot Savings  Through FY12]]+Table1[[#This Row],[Pilot Savings FY13 and After]]</f>
        <v>1494.6196</v>
      </c>
      <c r="AY29" s="9">
        <v>0</v>
      </c>
      <c r="AZ29" s="9">
        <v>0</v>
      </c>
      <c r="BA29" s="9">
        <v>0</v>
      </c>
      <c r="BB29" s="24">
        <f>Table1[[#This Row],[Mortgage Recording Tax Exemption Through FY12]]+Table1[[#This Row],[Mortgage Recording Tax Exemption FY13 and After]]</f>
        <v>0</v>
      </c>
      <c r="BC29" s="9">
        <v>114.75020000000001</v>
      </c>
      <c r="BD29" s="9">
        <v>525.14660000000003</v>
      </c>
      <c r="BE29" s="9">
        <v>351.52280000000002</v>
      </c>
      <c r="BF29" s="24">
        <f>Table1[[#This Row],[Indirect and Induced Land Through FY12]]+Table1[[#This Row],[Indirect and Induced Land FY13 and After]]</f>
        <v>876.6694</v>
      </c>
      <c r="BG29" s="9">
        <v>213.10749999999999</v>
      </c>
      <c r="BH29" s="9">
        <v>975.27229999999997</v>
      </c>
      <c r="BI29" s="9">
        <v>652.82809999999995</v>
      </c>
      <c r="BJ29" s="24">
        <f>Table1[[#This Row],[Indirect and Induced Building Through FY12]]+Table1[[#This Row],[Indirect and Induced Building FY13 and After]]</f>
        <v>1628.1003999999998</v>
      </c>
      <c r="BK29" s="9">
        <v>475.75670000000002</v>
      </c>
      <c r="BL29" s="9">
        <v>2687.5722999999998</v>
      </c>
      <c r="BM29" s="9">
        <v>1457.4208000000001</v>
      </c>
      <c r="BN29" s="24">
        <f>Table1[[#This Row],[TOTAL Real Property Related Taxes Through FY12]]+Table1[[#This Row],[TOTAL Real Property Related Taxes FY13 and After]]</f>
        <v>4144.9930999999997</v>
      </c>
      <c r="BO29" s="9">
        <v>886.19960000000003</v>
      </c>
      <c r="BP29" s="9">
        <v>4987</v>
      </c>
      <c r="BQ29" s="9">
        <v>2714.7609000000002</v>
      </c>
      <c r="BR29" s="24">
        <f>Table1[[#This Row],[Company Direct Through FY12]]+Table1[[#This Row],[Company Direct FY13 and After]]</f>
        <v>7701.7609000000002</v>
      </c>
      <c r="BS29" s="9">
        <v>0</v>
      </c>
      <c r="BT29" s="9">
        <v>0</v>
      </c>
      <c r="BU29" s="9">
        <v>0</v>
      </c>
      <c r="BV29" s="24">
        <f>Table1[[#This Row],[Sales Tax Exemption Through FY12]]+Table1[[#This Row],[Sales Tax Exemption FY13 and After]]</f>
        <v>0</v>
      </c>
      <c r="BW29" s="9">
        <v>0</v>
      </c>
      <c r="BX29" s="9">
        <v>0</v>
      </c>
      <c r="BY29" s="9">
        <v>0</v>
      </c>
      <c r="BZ29" s="24">
        <f>Table1[[#This Row],[Energy Tax Savings Through FY12]]+Table1[[#This Row],[Energy Tax Savings FY13 and After]]</f>
        <v>0</v>
      </c>
      <c r="CA29" s="9">
        <v>0</v>
      </c>
      <c r="CB29" s="9">
        <v>0</v>
      </c>
      <c r="CC29" s="9">
        <v>0</v>
      </c>
      <c r="CD29" s="24">
        <f>Table1[[#This Row],[Tax Exempt Bond Savings Through FY12]]+Table1[[#This Row],[Tax Exempt Bond Savings FY13 and After]]</f>
        <v>0</v>
      </c>
      <c r="CE29" s="9">
        <v>391.80520000000001</v>
      </c>
      <c r="CF29" s="9">
        <v>1993.8911000000001</v>
      </c>
      <c r="CG29" s="9">
        <v>1200.2456999999999</v>
      </c>
      <c r="CH29" s="24">
        <f>Table1[[#This Row],[Indirect and Induced Through FY12]]+Table1[[#This Row],[Indirect and Induced FY13 and After]]</f>
        <v>3194.1368000000002</v>
      </c>
      <c r="CI29" s="9">
        <v>1278.0047999999999</v>
      </c>
      <c r="CJ29" s="9">
        <v>6980.8910999999998</v>
      </c>
      <c r="CK29" s="9">
        <v>3915.0066000000002</v>
      </c>
      <c r="CL29" s="24">
        <f>Table1[[#This Row],[TOTAL Income Consumption Use Taxes Through FY12]]+Table1[[#This Row],[TOTAL Income Consumption Use Taxes FY13 and After]]</f>
        <v>10895.8977</v>
      </c>
      <c r="CM29" s="9">
        <v>298.20699999999999</v>
      </c>
      <c r="CN29" s="9">
        <v>581.10019999999997</v>
      </c>
      <c r="CO29" s="9">
        <v>913.51940000000002</v>
      </c>
      <c r="CP29" s="24">
        <f>Table1[[#This Row],[Assistance Provided Through FY12]]+Table1[[#This Row],[Assistance Provided FY13 and After]]</f>
        <v>1494.6196</v>
      </c>
      <c r="CQ29" s="9">
        <v>0</v>
      </c>
      <c r="CR29" s="9">
        <v>0</v>
      </c>
      <c r="CS29" s="9">
        <v>0</v>
      </c>
      <c r="CT29" s="24">
        <f>Table1[[#This Row],[Recapture Cancellation Reduction Amount Through FY12]]+Table1[[#This Row],[Recapture Cancellation Reduction Amount FY13 and After]]</f>
        <v>0</v>
      </c>
      <c r="CU29" s="9">
        <v>0</v>
      </c>
      <c r="CV29" s="9">
        <v>0</v>
      </c>
      <c r="CW29" s="9">
        <v>0</v>
      </c>
      <c r="CX29" s="24">
        <f>Table1[[#This Row],[Penalty Paid Through FY12]]+Table1[[#This Row],[Penalty Paid FY13 and After]]</f>
        <v>0</v>
      </c>
      <c r="CY29" s="9">
        <v>298.20699999999999</v>
      </c>
      <c r="CZ29" s="9">
        <v>581.10019999999997</v>
      </c>
      <c r="DA29" s="9">
        <v>913.51940000000002</v>
      </c>
      <c r="DB29" s="24">
        <f>Table1[[#This Row],[TOTAL Assistance Net of Recapture Penalties Through FY12]]+Table1[[#This Row],[TOTAL Assistance Net of Recapture Penalties FY13 and After]]</f>
        <v>1494.6196</v>
      </c>
      <c r="DC29" s="9">
        <v>1332.3055999999999</v>
      </c>
      <c r="DD29" s="9">
        <v>6755.2536</v>
      </c>
      <c r="DE29" s="9">
        <v>4081.3501999999999</v>
      </c>
      <c r="DF29" s="24">
        <f>Table1[[#This Row],[Company Direct Tax Revenue Before Assistance Through FY12]]+Table1[[#This Row],[Company Direct Tax Revenue Before Assistance FY13 and After]]</f>
        <v>10836.603800000001</v>
      </c>
      <c r="DG29" s="9">
        <v>719.66290000000004</v>
      </c>
      <c r="DH29" s="9">
        <v>3494.31</v>
      </c>
      <c r="DI29" s="9">
        <v>2204.5965999999999</v>
      </c>
      <c r="DJ29" s="24">
        <f>Table1[[#This Row],[Indirect and Induced Tax Revenues Through FY12]]+Table1[[#This Row],[Indirect and Induced Tax Revenues FY13 and After]]</f>
        <v>5698.9066000000003</v>
      </c>
      <c r="DK29" s="9">
        <v>2051.9684999999999</v>
      </c>
      <c r="DL29" s="9">
        <v>10249.563599999999</v>
      </c>
      <c r="DM29" s="9">
        <v>6285.9467999999997</v>
      </c>
      <c r="DN29" s="24">
        <f>Table1[[#This Row],[TOTAL Tax Revenues Before Assistance Through FY12]]+Table1[[#This Row],[TOTAL Tax Revenues Before Assistance FY13 and After]]</f>
        <v>16535.510399999999</v>
      </c>
      <c r="DO29" s="9">
        <v>1753.7615000000001</v>
      </c>
      <c r="DP29" s="9">
        <v>9668.4634000000005</v>
      </c>
      <c r="DQ29" s="9">
        <v>5372.4273999999996</v>
      </c>
      <c r="DR29" s="24">
        <f>Table1[[#This Row],[TOTAL Tax Revenues Net of Assistance Recapture and Penalty Through FY12]]+Table1[[#This Row],[TOTAL Tax Revenues Net of Assistance Recapture and Penalty FY13 and After]]</f>
        <v>15040.890800000001</v>
      </c>
      <c r="DS29" s="9">
        <v>0</v>
      </c>
      <c r="DT29" s="9">
        <v>0</v>
      </c>
      <c r="DU29" s="9">
        <v>0</v>
      </c>
      <c r="DV29" s="9">
        <v>0</v>
      </c>
    </row>
    <row r="30" spans="1:126" x14ac:dyDescent="0.25">
      <c r="A30" s="10">
        <v>91147</v>
      </c>
      <c r="B30" s="10" t="s">
        <v>284</v>
      </c>
      <c r="C30" s="10" t="s">
        <v>287</v>
      </c>
      <c r="D30" s="10" t="s">
        <v>10</v>
      </c>
      <c r="E30" s="10">
        <v>8</v>
      </c>
      <c r="F30" s="10" t="s">
        <v>288</v>
      </c>
      <c r="G30" s="10" t="s">
        <v>289</v>
      </c>
      <c r="H30" s="13">
        <v>604177</v>
      </c>
      <c r="I30" s="13">
        <v>66000</v>
      </c>
      <c r="J30" s="10" t="s">
        <v>285</v>
      </c>
      <c r="K30" s="10" t="s">
        <v>27</v>
      </c>
      <c r="L30" s="8">
        <v>35787</v>
      </c>
      <c r="M30" s="8">
        <v>43071</v>
      </c>
      <c r="N30" s="9">
        <v>20000</v>
      </c>
      <c r="O30" s="10" t="s">
        <v>25</v>
      </c>
      <c r="P30" s="7">
        <v>0</v>
      </c>
      <c r="Q30" s="7">
        <v>0</v>
      </c>
      <c r="R30" s="7">
        <v>31</v>
      </c>
      <c r="S30" s="7">
        <v>0</v>
      </c>
      <c r="T30" s="7">
        <v>0</v>
      </c>
      <c r="U30" s="7">
        <v>31</v>
      </c>
      <c r="V30" s="7">
        <v>31</v>
      </c>
      <c r="W30" s="7">
        <v>0</v>
      </c>
      <c r="X30" s="7">
        <v>0</v>
      </c>
      <c r="Y30" s="7">
        <v>0</v>
      </c>
      <c r="Z30" s="7">
        <v>53</v>
      </c>
      <c r="AA30" s="7">
        <v>0</v>
      </c>
      <c r="AB30" s="16">
        <v>0</v>
      </c>
      <c r="AC30" s="16">
        <v>0</v>
      </c>
      <c r="AD30" s="16">
        <v>0</v>
      </c>
      <c r="AE30" s="16">
        <v>0</v>
      </c>
      <c r="AF30" s="15">
        <v>100</v>
      </c>
      <c r="AG30" s="10" t="s">
        <v>28</v>
      </c>
      <c r="AH30" s="10" t="s">
        <v>1966</v>
      </c>
      <c r="AI30" s="9">
        <v>0.1678</v>
      </c>
      <c r="AJ30" s="9">
        <v>155.60720000000001</v>
      </c>
      <c r="AK30" s="9">
        <v>0.3085</v>
      </c>
      <c r="AL30" s="24">
        <f>Table1[[#This Row],[Company Direct Land Through FY12]]+Table1[[#This Row],[Company Direct Land FY13 and After]]</f>
        <v>155.91570000000002</v>
      </c>
      <c r="AM30" s="9">
        <v>0.31169999999999998</v>
      </c>
      <c r="AN30" s="9">
        <v>288.98559999999998</v>
      </c>
      <c r="AO30" s="9">
        <v>0.5726</v>
      </c>
      <c r="AP30" s="24">
        <f>Table1[[#This Row],[Company Direct Building Through FY12]]+Table1[[#This Row],[Company Direct Building FY13 and After]]</f>
        <v>289.5582</v>
      </c>
      <c r="AQ30" s="9">
        <v>0</v>
      </c>
      <c r="AR30" s="9">
        <v>669.5</v>
      </c>
      <c r="AS30" s="9">
        <v>0</v>
      </c>
      <c r="AT30" s="24">
        <f>Table1[[#This Row],[Mortgage Recording Tax Through FY12]]+Table1[[#This Row],[Mortgage Recording Tax FY13 and After]]</f>
        <v>669.5</v>
      </c>
      <c r="AU30" s="9">
        <v>0</v>
      </c>
      <c r="AV30" s="9">
        <v>0</v>
      </c>
      <c r="AW30" s="9">
        <v>0</v>
      </c>
      <c r="AX30" s="24">
        <f>Table1[[#This Row],[Pilot Savings  Through FY12]]+Table1[[#This Row],[Pilot Savings FY13 and After]]</f>
        <v>0</v>
      </c>
      <c r="AY30" s="9">
        <v>0</v>
      </c>
      <c r="AZ30" s="9">
        <v>0</v>
      </c>
      <c r="BA30" s="9">
        <v>0</v>
      </c>
      <c r="BB30" s="24">
        <f>Table1[[#This Row],[Mortgage Recording Tax Exemption Through FY12]]+Table1[[#This Row],[Mortgage Recording Tax Exemption FY13 and After]]</f>
        <v>0</v>
      </c>
      <c r="BC30" s="9">
        <v>54.199599999999997</v>
      </c>
      <c r="BD30" s="9">
        <v>389.51909999999998</v>
      </c>
      <c r="BE30" s="9">
        <v>99.577500000000001</v>
      </c>
      <c r="BF30" s="24">
        <f>Table1[[#This Row],[Indirect and Induced Land Through FY12]]+Table1[[#This Row],[Indirect and Induced Land FY13 and After]]</f>
        <v>489.09659999999997</v>
      </c>
      <c r="BG30" s="9">
        <v>100.65649999999999</v>
      </c>
      <c r="BH30" s="9">
        <v>723.39250000000004</v>
      </c>
      <c r="BI30" s="9">
        <v>184.93010000000001</v>
      </c>
      <c r="BJ30" s="24">
        <f>Table1[[#This Row],[Indirect and Induced Building Through FY12]]+Table1[[#This Row],[Indirect and Induced Building FY13 and After]]</f>
        <v>908.32260000000008</v>
      </c>
      <c r="BK30" s="9">
        <v>155.3356</v>
      </c>
      <c r="BL30" s="9">
        <v>2227.0043999999998</v>
      </c>
      <c r="BM30" s="9">
        <v>285.38869999999997</v>
      </c>
      <c r="BN30" s="24">
        <f>Table1[[#This Row],[TOTAL Real Property Related Taxes Through FY12]]+Table1[[#This Row],[TOTAL Real Property Related Taxes FY13 and After]]</f>
        <v>2512.3930999999998</v>
      </c>
      <c r="BO30" s="9">
        <v>266.34210000000002</v>
      </c>
      <c r="BP30" s="9">
        <v>2164.5617999999999</v>
      </c>
      <c r="BQ30" s="9">
        <v>489.33350000000002</v>
      </c>
      <c r="BR30" s="24">
        <f>Table1[[#This Row],[Company Direct Through FY12]]+Table1[[#This Row],[Company Direct FY13 and After]]</f>
        <v>2653.8953000000001</v>
      </c>
      <c r="BS30" s="9">
        <v>0</v>
      </c>
      <c r="BT30" s="9">
        <v>132.6086</v>
      </c>
      <c r="BU30" s="9">
        <v>0</v>
      </c>
      <c r="BV30" s="24">
        <f>Table1[[#This Row],[Sales Tax Exemption Through FY12]]+Table1[[#This Row],[Sales Tax Exemption FY13 and After]]</f>
        <v>132.6086</v>
      </c>
      <c r="BW30" s="9">
        <v>0</v>
      </c>
      <c r="BX30" s="9">
        <v>0</v>
      </c>
      <c r="BY30" s="9">
        <v>0</v>
      </c>
      <c r="BZ30" s="24">
        <f>Table1[[#This Row],[Energy Tax Savings Through FY12]]+Table1[[#This Row],[Energy Tax Savings FY13 and After]]</f>
        <v>0</v>
      </c>
      <c r="CA30" s="9">
        <v>6.7000000000000004E-2</v>
      </c>
      <c r="CB30" s="9">
        <v>0.29559999999999997</v>
      </c>
      <c r="CC30" s="9">
        <v>0.10979999999999999</v>
      </c>
      <c r="CD30" s="24">
        <f>Table1[[#This Row],[Tax Exempt Bond Savings Through FY12]]+Table1[[#This Row],[Tax Exempt Bond Savings FY13 and After]]</f>
        <v>0.40539999999999998</v>
      </c>
      <c r="CE30" s="9">
        <v>181.67910000000001</v>
      </c>
      <c r="CF30" s="9">
        <v>1502.9229</v>
      </c>
      <c r="CG30" s="9">
        <v>333.78769999999997</v>
      </c>
      <c r="CH30" s="24">
        <f>Table1[[#This Row],[Indirect and Induced Through FY12]]+Table1[[#This Row],[Indirect and Induced FY13 and After]]</f>
        <v>1836.7105999999999</v>
      </c>
      <c r="CI30" s="9">
        <v>447.95420000000001</v>
      </c>
      <c r="CJ30" s="9">
        <v>3534.5805</v>
      </c>
      <c r="CK30" s="9">
        <v>823.01139999999998</v>
      </c>
      <c r="CL30" s="24">
        <f>Table1[[#This Row],[TOTAL Income Consumption Use Taxes Through FY12]]+Table1[[#This Row],[TOTAL Income Consumption Use Taxes FY13 and After]]</f>
        <v>4357.5919000000004</v>
      </c>
      <c r="CM30" s="9">
        <v>6.7000000000000004E-2</v>
      </c>
      <c r="CN30" s="9">
        <v>132.9042</v>
      </c>
      <c r="CO30" s="9">
        <v>0.10979999999999999</v>
      </c>
      <c r="CP30" s="24">
        <f>Table1[[#This Row],[Assistance Provided Through FY12]]+Table1[[#This Row],[Assistance Provided FY13 and After]]</f>
        <v>133.01400000000001</v>
      </c>
      <c r="CQ30" s="9">
        <v>0</v>
      </c>
      <c r="CR30" s="9">
        <v>0</v>
      </c>
      <c r="CS30" s="9">
        <v>0</v>
      </c>
      <c r="CT30" s="24">
        <f>Table1[[#This Row],[Recapture Cancellation Reduction Amount Through FY12]]+Table1[[#This Row],[Recapture Cancellation Reduction Amount FY13 and After]]</f>
        <v>0</v>
      </c>
      <c r="CU30" s="9">
        <v>0</v>
      </c>
      <c r="CV30" s="9">
        <v>0</v>
      </c>
      <c r="CW30" s="9">
        <v>0</v>
      </c>
      <c r="CX30" s="24">
        <f>Table1[[#This Row],[Penalty Paid Through FY12]]+Table1[[#This Row],[Penalty Paid FY13 and After]]</f>
        <v>0</v>
      </c>
      <c r="CY30" s="9">
        <v>6.7000000000000004E-2</v>
      </c>
      <c r="CZ30" s="9">
        <v>132.9042</v>
      </c>
      <c r="DA30" s="9">
        <v>0.10979999999999999</v>
      </c>
      <c r="DB30" s="24">
        <f>Table1[[#This Row],[TOTAL Assistance Net of Recapture Penalties Through FY12]]+Table1[[#This Row],[TOTAL Assistance Net of Recapture Penalties FY13 and After]]</f>
        <v>133.01400000000001</v>
      </c>
      <c r="DC30" s="9">
        <v>266.82159999999999</v>
      </c>
      <c r="DD30" s="9">
        <v>3278.6545999999998</v>
      </c>
      <c r="DE30" s="9">
        <v>490.21460000000002</v>
      </c>
      <c r="DF30" s="24">
        <f>Table1[[#This Row],[Company Direct Tax Revenue Before Assistance Through FY12]]+Table1[[#This Row],[Company Direct Tax Revenue Before Assistance FY13 and After]]</f>
        <v>3768.8692000000001</v>
      </c>
      <c r="DG30" s="9">
        <v>336.53519999999997</v>
      </c>
      <c r="DH30" s="9">
        <v>2615.8344999999999</v>
      </c>
      <c r="DI30" s="9">
        <v>618.2953</v>
      </c>
      <c r="DJ30" s="24">
        <f>Table1[[#This Row],[Indirect and Induced Tax Revenues Through FY12]]+Table1[[#This Row],[Indirect and Induced Tax Revenues FY13 and After]]</f>
        <v>3234.1297999999997</v>
      </c>
      <c r="DK30" s="9">
        <v>603.35680000000002</v>
      </c>
      <c r="DL30" s="9">
        <v>5894.4890999999998</v>
      </c>
      <c r="DM30" s="9">
        <v>1108.5099</v>
      </c>
      <c r="DN30" s="24">
        <f>Table1[[#This Row],[TOTAL Tax Revenues Before Assistance Through FY12]]+Table1[[#This Row],[TOTAL Tax Revenues Before Assistance FY13 and After]]</f>
        <v>7002.9989999999998</v>
      </c>
      <c r="DO30" s="9">
        <v>603.28980000000001</v>
      </c>
      <c r="DP30" s="9">
        <v>5761.5848999999998</v>
      </c>
      <c r="DQ30" s="9">
        <v>1108.4001000000001</v>
      </c>
      <c r="DR30" s="24">
        <f>Table1[[#This Row],[TOTAL Tax Revenues Net of Assistance Recapture and Penalty Through FY12]]+Table1[[#This Row],[TOTAL Tax Revenues Net of Assistance Recapture and Penalty FY13 and After]]</f>
        <v>6869.9849999999997</v>
      </c>
      <c r="DS30" s="9">
        <v>0</v>
      </c>
      <c r="DT30" s="9">
        <v>0</v>
      </c>
      <c r="DU30" s="9">
        <v>0</v>
      </c>
      <c r="DV30" s="9">
        <v>0</v>
      </c>
    </row>
    <row r="31" spans="1:126" x14ac:dyDescent="0.25">
      <c r="A31" s="10">
        <v>91157</v>
      </c>
      <c r="B31" s="10" t="s">
        <v>145</v>
      </c>
      <c r="C31" s="10" t="s">
        <v>147</v>
      </c>
      <c r="D31" s="10" t="s">
        <v>24</v>
      </c>
      <c r="E31" s="10">
        <v>25</v>
      </c>
      <c r="F31" s="10" t="s">
        <v>148</v>
      </c>
      <c r="G31" s="10" t="s">
        <v>149</v>
      </c>
      <c r="H31" s="13">
        <v>0</v>
      </c>
      <c r="I31" s="13">
        <v>40000</v>
      </c>
      <c r="J31" s="10" t="s">
        <v>146</v>
      </c>
      <c r="K31" s="10" t="s">
        <v>5</v>
      </c>
      <c r="L31" s="8">
        <v>35765</v>
      </c>
      <c r="M31" s="8">
        <v>45108</v>
      </c>
      <c r="N31" s="9">
        <v>1875</v>
      </c>
      <c r="O31" s="10" t="s">
        <v>97</v>
      </c>
      <c r="P31" s="7">
        <v>0</v>
      </c>
      <c r="Q31" s="7">
        <v>0</v>
      </c>
      <c r="R31" s="7">
        <v>0</v>
      </c>
      <c r="S31" s="7">
        <v>0</v>
      </c>
      <c r="T31" s="7">
        <v>0</v>
      </c>
      <c r="U31" s="7">
        <v>0</v>
      </c>
      <c r="V31" s="7">
        <v>31</v>
      </c>
      <c r="W31" s="7">
        <v>0</v>
      </c>
      <c r="X31" s="7">
        <v>0</v>
      </c>
      <c r="Y31" s="7">
        <v>62</v>
      </c>
      <c r="Z31" s="7">
        <v>20</v>
      </c>
      <c r="AA31" s="7">
        <v>0</v>
      </c>
      <c r="AB31" s="16">
        <v>0</v>
      </c>
      <c r="AC31" s="16">
        <v>0</v>
      </c>
      <c r="AD31" s="16">
        <v>0</v>
      </c>
      <c r="AE31" s="16">
        <v>0</v>
      </c>
      <c r="AF31" s="15">
        <v>0</v>
      </c>
      <c r="AG31" s="10" t="s">
        <v>58</v>
      </c>
      <c r="AH31" s="10" t="s">
        <v>58</v>
      </c>
      <c r="AI31" s="9">
        <v>38.081600000000002</v>
      </c>
      <c r="AJ31" s="9">
        <v>295.53769999999997</v>
      </c>
      <c r="AK31" s="9">
        <v>124.92149999999999</v>
      </c>
      <c r="AL31" s="24">
        <f>Table1[[#This Row],[Company Direct Land Through FY12]]+Table1[[#This Row],[Company Direct Land FY13 and After]]</f>
        <v>420.45919999999995</v>
      </c>
      <c r="AM31" s="9">
        <v>70.722899999999996</v>
      </c>
      <c r="AN31" s="9">
        <v>575.94190000000003</v>
      </c>
      <c r="AO31" s="9">
        <v>231.9966</v>
      </c>
      <c r="AP31" s="24">
        <f>Table1[[#This Row],[Company Direct Building Through FY12]]+Table1[[#This Row],[Company Direct Building FY13 and After]]</f>
        <v>807.93849999999998</v>
      </c>
      <c r="AQ31" s="9">
        <v>0</v>
      </c>
      <c r="AR31" s="9">
        <v>15.3522</v>
      </c>
      <c r="AS31" s="9">
        <v>0</v>
      </c>
      <c r="AT31" s="24">
        <f>Table1[[#This Row],[Mortgage Recording Tax Through FY12]]+Table1[[#This Row],[Mortgage Recording Tax FY13 and After]]</f>
        <v>15.3522</v>
      </c>
      <c r="AU31" s="9">
        <v>0</v>
      </c>
      <c r="AV31" s="9">
        <v>464.70060000000001</v>
      </c>
      <c r="AW31" s="9">
        <v>0</v>
      </c>
      <c r="AX31" s="24">
        <f>Table1[[#This Row],[Pilot Savings  Through FY12]]+Table1[[#This Row],[Pilot Savings FY13 and After]]</f>
        <v>464.70060000000001</v>
      </c>
      <c r="AY31" s="9">
        <v>0</v>
      </c>
      <c r="AZ31" s="9">
        <v>15.3522</v>
      </c>
      <c r="BA31" s="9">
        <v>0</v>
      </c>
      <c r="BB31" s="24">
        <f>Table1[[#This Row],[Mortgage Recording Tax Exemption Through FY12]]+Table1[[#This Row],[Mortgage Recording Tax Exemption FY13 and After]]</f>
        <v>15.3522</v>
      </c>
      <c r="BC31" s="9">
        <v>56.942700000000002</v>
      </c>
      <c r="BD31" s="9">
        <v>637.4357</v>
      </c>
      <c r="BE31" s="9">
        <v>186.79239999999999</v>
      </c>
      <c r="BF31" s="24">
        <f>Table1[[#This Row],[Indirect and Induced Land Through FY12]]+Table1[[#This Row],[Indirect and Induced Land FY13 and After]]</f>
        <v>824.22810000000004</v>
      </c>
      <c r="BG31" s="9">
        <v>105.75069999999999</v>
      </c>
      <c r="BH31" s="9">
        <v>1183.8095000000001</v>
      </c>
      <c r="BI31" s="9">
        <v>346.9008</v>
      </c>
      <c r="BJ31" s="24">
        <f>Table1[[#This Row],[Indirect and Induced Building Through FY12]]+Table1[[#This Row],[Indirect and Induced Building FY13 and After]]</f>
        <v>1530.7103000000002</v>
      </c>
      <c r="BK31" s="9">
        <v>271.49790000000002</v>
      </c>
      <c r="BL31" s="9">
        <v>2228.0241999999998</v>
      </c>
      <c r="BM31" s="9">
        <v>890.61130000000003</v>
      </c>
      <c r="BN31" s="24">
        <f>Table1[[#This Row],[TOTAL Real Property Related Taxes Through FY12]]+Table1[[#This Row],[TOTAL Real Property Related Taxes FY13 and After]]</f>
        <v>3118.6354999999999</v>
      </c>
      <c r="BO31" s="9">
        <v>454.40710000000001</v>
      </c>
      <c r="BP31" s="9">
        <v>5839.0083000000004</v>
      </c>
      <c r="BQ31" s="9">
        <v>1490.6193000000001</v>
      </c>
      <c r="BR31" s="24">
        <f>Table1[[#This Row],[Company Direct Through FY12]]+Table1[[#This Row],[Company Direct FY13 and After]]</f>
        <v>7329.6276000000007</v>
      </c>
      <c r="BS31" s="9">
        <v>0</v>
      </c>
      <c r="BT31" s="9">
        <v>0</v>
      </c>
      <c r="BU31" s="9">
        <v>0</v>
      </c>
      <c r="BV31" s="24">
        <f>Table1[[#This Row],[Sales Tax Exemption Through FY12]]+Table1[[#This Row],[Sales Tax Exemption FY13 and After]]</f>
        <v>0</v>
      </c>
      <c r="BW31" s="9">
        <v>0</v>
      </c>
      <c r="BX31" s="9">
        <v>0</v>
      </c>
      <c r="BY31" s="9">
        <v>0</v>
      </c>
      <c r="BZ31" s="24">
        <f>Table1[[#This Row],[Energy Tax Savings Through FY12]]+Table1[[#This Row],[Energy Tax Savings FY13 and After]]</f>
        <v>0</v>
      </c>
      <c r="CA31" s="9">
        <v>0</v>
      </c>
      <c r="CB31" s="9">
        <v>0</v>
      </c>
      <c r="CC31" s="9">
        <v>0</v>
      </c>
      <c r="CD31" s="24">
        <f>Table1[[#This Row],[Tax Exempt Bond Savings Through FY12]]+Table1[[#This Row],[Tax Exempt Bond Savings FY13 and After]]</f>
        <v>0</v>
      </c>
      <c r="CE31" s="9">
        <v>194.42619999999999</v>
      </c>
      <c r="CF31" s="9">
        <v>2426.0061999999998</v>
      </c>
      <c r="CG31" s="9">
        <v>637.78800000000001</v>
      </c>
      <c r="CH31" s="24">
        <f>Table1[[#This Row],[Indirect and Induced Through FY12]]+Table1[[#This Row],[Indirect and Induced FY13 and After]]</f>
        <v>3063.7941999999998</v>
      </c>
      <c r="CI31" s="9">
        <v>648.83330000000001</v>
      </c>
      <c r="CJ31" s="9">
        <v>8265.0144999999993</v>
      </c>
      <c r="CK31" s="9">
        <v>2128.4072999999999</v>
      </c>
      <c r="CL31" s="24">
        <f>Table1[[#This Row],[TOTAL Income Consumption Use Taxes Through FY12]]+Table1[[#This Row],[TOTAL Income Consumption Use Taxes FY13 and After]]</f>
        <v>10393.4218</v>
      </c>
      <c r="CM31" s="9">
        <v>0</v>
      </c>
      <c r="CN31" s="9">
        <v>480.05279999999999</v>
      </c>
      <c r="CO31" s="9">
        <v>0</v>
      </c>
      <c r="CP31" s="24">
        <f>Table1[[#This Row],[Assistance Provided Through FY12]]+Table1[[#This Row],[Assistance Provided FY13 and After]]</f>
        <v>480.05279999999999</v>
      </c>
      <c r="CQ31" s="9">
        <v>0</v>
      </c>
      <c r="CR31" s="9">
        <v>0</v>
      </c>
      <c r="CS31" s="9">
        <v>0</v>
      </c>
      <c r="CT31" s="24">
        <f>Table1[[#This Row],[Recapture Cancellation Reduction Amount Through FY12]]+Table1[[#This Row],[Recapture Cancellation Reduction Amount FY13 and After]]</f>
        <v>0</v>
      </c>
      <c r="CU31" s="9">
        <v>0</v>
      </c>
      <c r="CV31" s="9">
        <v>0</v>
      </c>
      <c r="CW31" s="9">
        <v>0</v>
      </c>
      <c r="CX31" s="24">
        <f>Table1[[#This Row],[Penalty Paid Through FY12]]+Table1[[#This Row],[Penalty Paid FY13 and After]]</f>
        <v>0</v>
      </c>
      <c r="CY31" s="9">
        <v>0</v>
      </c>
      <c r="CZ31" s="9">
        <v>480.05279999999999</v>
      </c>
      <c r="DA31" s="9">
        <v>0</v>
      </c>
      <c r="DB31" s="24">
        <f>Table1[[#This Row],[TOTAL Assistance Net of Recapture Penalties Through FY12]]+Table1[[#This Row],[TOTAL Assistance Net of Recapture Penalties FY13 and After]]</f>
        <v>480.05279999999999</v>
      </c>
      <c r="DC31" s="9">
        <v>563.21159999999998</v>
      </c>
      <c r="DD31" s="9">
        <v>6725.8401000000003</v>
      </c>
      <c r="DE31" s="9">
        <v>1847.5373999999999</v>
      </c>
      <c r="DF31" s="24">
        <f>Table1[[#This Row],[Company Direct Tax Revenue Before Assistance Through FY12]]+Table1[[#This Row],[Company Direct Tax Revenue Before Assistance FY13 and After]]</f>
        <v>8573.3775000000005</v>
      </c>
      <c r="DG31" s="9">
        <v>357.11959999999999</v>
      </c>
      <c r="DH31" s="9">
        <v>4247.2514000000001</v>
      </c>
      <c r="DI31" s="9">
        <v>1171.4811999999999</v>
      </c>
      <c r="DJ31" s="24">
        <f>Table1[[#This Row],[Indirect and Induced Tax Revenues Through FY12]]+Table1[[#This Row],[Indirect and Induced Tax Revenues FY13 and After]]</f>
        <v>5418.7326000000003</v>
      </c>
      <c r="DK31" s="9">
        <v>920.33119999999997</v>
      </c>
      <c r="DL31" s="9">
        <v>10973.0915</v>
      </c>
      <c r="DM31" s="9">
        <v>3019.0185999999999</v>
      </c>
      <c r="DN31" s="24">
        <f>Table1[[#This Row],[TOTAL Tax Revenues Before Assistance Through FY12]]+Table1[[#This Row],[TOTAL Tax Revenues Before Assistance FY13 and After]]</f>
        <v>13992.1101</v>
      </c>
      <c r="DO31" s="9">
        <v>920.33119999999997</v>
      </c>
      <c r="DP31" s="9">
        <v>10493.038699999999</v>
      </c>
      <c r="DQ31" s="9">
        <v>3019.0185999999999</v>
      </c>
      <c r="DR31" s="24">
        <f>Table1[[#This Row],[TOTAL Tax Revenues Net of Assistance Recapture and Penalty Through FY12]]+Table1[[#This Row],[TOTAL Tax Revenues Net of Assistance Recapture and Penalty FY13 and After]]</f>
        <v>13512.057299999999</v>
      </c>
      <c r="DS31" s="9">
        <v>0</v>
      </c>
      <c r="DT31" s="9">
        <v>0</v>
      </c>
      <c r="DU31" s="9">
        <v>0</v>
      </c>
      <c r="DV31" s="9">
        <v>0</v>
      </c>
    </row>
    <row r="32" spans="1:126" x14ac:dyDescent="0.25">
      <c r="A32" s="10">
        <v>91176</v>
      </c>
      <c r="B32" s="10" t="s">
        <v>184</v>
      </c>
      <c r="C32" s="10" t="s">
        <v>185</v>
      </c>
      <c r="D32" s="10" t="s">
        <v>17</v>
      </c>
      <c r="E32" s="10">
        <v>39</v>
      </c>
      <c r="F32" s="10" t="s">
        <v>186</v>
      </c>
      <c r="G32" s="10" t="s">
        <v>187</v>
      </c>
      <c r="H32" s="13">
        <v>8000</v>
      </c>
      <c r="I32" s="13">
        <v>11000</v>
      </c>
      <c r="J32" s="10" t="s">
        <v>82</v>
      </c>
      <c r="K32" s="10" t="s">
        <v>81</v>
      </c>
      <c r="L32" s="8">
        <v>35837</v>
      </c>
      <c r="M32" s="8">
        <v>45107</v>
      </c>
      <c r="N32" s="9">
        <v>880</v>
      </c>
      <c r="O32" s="10" t="s">
        <v>97</v>
      </c>
      <c r="P32" s="7">
        <v>0</v>
      </c>
      <c r="Q32" s="7">
        <v>0</v>
      </c>
      <c r="R32" s="7">
        <v>79</v>
      </c>
      <c r="S32" s="7">
        <v>0</v>
      </c>
      <c r="T32" s="7">
        <v>0</v>
      </c>
      <c r="U32" s="7">
        <v>79</v>
      </c>
      <c r="V32" s="7">
        <v>79</v>
      </c>
      <c r="W32" s="7">
        <v>0</v>
      </c>
      <c r="X32" s="7">
        <v>0</v>
      </c>
      <c r="Y32" s="7">
        <v>0</v>
      </c>
      <c r="Z32" s="7">
        <v>5</v>
      </c>
      <c r="AA32" s="7">
        <v>0</v>
      </c>
      <c r="AB32" s="16">
        <v>0</v>
      </c>
      <c r="AC32" s="16">
        <v>0</v>
      </c>
      <c r="AD32" s="16">
        <v>0</v>
      </c>
      <c r="AE32" s="16">
        <v>0</v>
      </c>
      <c r="AF32" s="15">
        <v>55.696202531645568</v>
      </c>
      <c r="AG32" s="10" t="s">
        <v>28</v>
      </c>
      <c r="AH32" s="10" t="s">
        <v>1966</v>
      </c>
      <c r="AI32" s="9">
        <v>6.8049999999999997</v>
      </c>
      <c r="AJ32" s="9">
        <v>49.465600000000002</v>
      </c>
      <c r="AK32" s="9">
        <v>20.846399999999999</v>
      </c>
      <c r="AL32" s="24">
        <f>Table1[[#This Row],[Company Direct Land Through FY12]]+Table1[[#This Row],[Company Direct Land FY13 and After]]</f>
        <v>70.311999999999998</v>
      </c>
      <c r="AM32" s="9">
        <v>17.169</v>
      </c>
      <c r="AN32" s="9">
        <v>110.36579999999999</v>
      </c>
      <c r="AO32" s="9">
        <v>52.594900000000003</v>
      </c>
      <c r="AP32" s="24">
        <f>Table1[[#This Row],[Company Direct Building Through FY12]]+Table1[[#This Row],[Company Direct Building FY13 and After]]</f>
        <v>162.9607</v>
      </c>
      <c r="AQ32" s="9">
        <v>0</v>
      </c>
      <c r="AR32" s="9">
        <v>8.4598999999999993</v>
      </c>
      <c r="AS32" s="9">
        <v>0</v>
      </c>
      <c r="AT32" s="24">
        <f>Table1[[#This Row],[Mortgage Recording Tax Through FY12]]+Table1[[#This Row],[Mortgage Recording Tax FY13 and After]]</f>
        <v>8.4598999999999993</v>
      </c>
      <c r="AU32" s="9">
        <v>6.8049999999999997</v>
      </c>
      <c r="AV32" s="9">
        <v>130.71</v>
      </c>
      <c r="AW32" s="9">
        <v>20.846399999999999</v>
      </c>
      <c r="AX32" s="24">
        <f>Table1[[#This Row],[Pilot Savings  Through FY12]]+Table1[[#This Row],[Pilot Savings FY13 and After]]</f>
        <v>151.5564</v>
      </c>
      <c r="AY32" s="9">
        <v>0</v>
      </c>
      <c r="AZ32" s="9">
        <v>8.4598999999999993</v>
      </c>
      <c r="BA32" s="9">
        <v>0</v>
      </c>
      <c r="BB32" s="24">
        <f>Table1[[#This Row],[Mortgage Recording Tax Exemption Through FY12]]+Table1[[#This Row],[Mortgage Recording Tax Exemption FY13 and After]]</f>
        <v>8.4598999999999993</v>
      </c>
      <c r="BC32" s="9">
        <v>78.244500000000002</v>
      </c>
      <c r="BD32" s="9">
        <v>442.46210000000002</v>
      </c>
      <c r="BE32" s="9">
        <v>239.69229999999999</v>
      </c>
      <c r="BF32" s="24">
        <f>Table1[[#This Row],[Indirect and Induced Land Through FY12]]+Table1[[#This Row],[Indirect and Induced Land FY13 and After]]</f>
        <v>682.15440000000001</v>
      </c>
      <c r="BG32" s="9">
        <v>145.31129999999999</v>
      </c>
      <c r="BH32" s="9">
        <v>821.71510000000001</v>
      </c>
      <c r="BI32" s="9">
        <v>445.14269999999999</v>
      </c>
      <c r="BJ32" s="24">
        <f>Table1[[#This Row],[Indirect and Induced Building Through FY12]]+Table1[[#This Row],[Indirect and Induced Building FY13 and After]]</f>
        <v>1266.8578</v>
      </c>
      <c r="BK32" s="9">
        <v>240.72479999999999</v>
      </c>
      <c r="BL32" s="9">
        <v>1293.2986000000001</v>
      </c>
      <c r="BM32" s="9">
        <v>737.42989999999998</v>
      </c>
      <c r="BN32" s="24">
        <f>Table1[[#This Row],[TOTAL Real Property Related Taxes Through FY12]]+Table1[[#This Row],[TOTAL Real Property Related Taxes FY13 and After]]</f>
        <v>2030.7285000000002</v>
      </c>
      <c r="BO32" s="9">
        <v>564.49749999999995</v>
      </c>
      <c r="BP32" s="9">
        <v>3594.5859</v>
      </c>
      <c r="BQ32" s="9">
        <v>1729.2666999999999</v>
      </c>
      <c r="BR32" s="24">
        <f>Table1[[#This Row],[Company Direct Through FY12]]+Table1[[#This Row],[Company Direct FY13 and After]]</f>
        <v>5323.8526000000002</v>
      </c>
      <c r="BS32" s="9">
        <v>0</v>
      </c>
      <c r="BT32" s="9">
        <v>0</v>
      </c>
      <c r="BU32" s="9">
        <v>0</v>
      </c>
      <c r="BV32" s="24">
        <f>Table1[[#This Row],[Sales Tax Exemption Through FY12]]+Table1[[#This Row],[Sales Tax Exemption FY13 and After]]</f>
        <v>0</v>
      </c>
      <c r="BW32" s="9">
        <v>0</v>
      </c>
      <c r="BX32" s="9">
        <v>0</v>
      </c>
      <c r="BY32" s="9">
        <v>0</v>
      </c>
      <c r="BZ32" s="24">
        <f>Table1[[#This Row],[Energy Tax Savings Through FY12]]+Table1[[#This Row],[Energy Tax Savings FY13 and After]]</f>
        <v>0</v>
      </c>
      <c r="CA32" s="9">
        <v>0</v>
      </c>
      <c r="CB32" s="9">
        <v>0</v>
      </c>
      <c r="CC32" s="9">
        <v>0</v>
      </c>
      <c r="CD32" s="24">
        <f>Table1[[#This Row],[Tax Exempt Bond Savings Through FY12]]+Table1[[#This Row],[Tax Exempt Bond Savings FY13 and After]]</f>
        <v>0</v>
      </c>
      <c r="CE32" s="9">
        <v>290.26350000000002</v>
      </c>
      <c r="CF32" s="9">
        <v>1878.7307000000001</v>
      </c>
      <c r="CG32" s="9">
        <v>889.18550000000005</v>
      </c>
      <c r="CH32" s="24">
        <f>Table1[[#This Row],[Indirect and Induced Through FY12]]+Table1[[#This Row],[Indirect and Induced FY13 and After]]</f>
        <v>2767.9162000000001</v>
      </c>
      <c r="CI32" s="9">
        <v>854.76099999999997</v>
      </c>
      <c r="CJ32" s="9">
        <v>5473.3166000000001</v>
      </c>
      <c r="CK32" s="9">
        <v>2618.4522000000002</v>
      </c>
      <c r="CL32" s="24">
        <f>Table1[[#This Row],[TOTAL Income Consumption Use Taxes Through FY12]]+Table1[[#This Row],[TOTAL Income Consumption Use Taxes FY13 and After]]</f>
        <v>8091.7687999999998</v>
      </c>
      <c r="CM32" s="9">
        <v>6.8049999999999997</v>
      </c>
      <c r="CN32" s="9">
        <v>139.16990000000001</v>
      </c>
      <c r="CO32" s="9">
        <v>20.846399999999999</v>
      </c>
      <c r="CP32" s="24">
        <f>Table1[[#This Row],[Assistance Provided Through FY12]]+Table1[[#This Row],[Assistance Provided FY13 and After]]</f>
        <v>160.0163</v>
      </c>
      <c r="CQ32" s="9">
        <v>0</v>
      </c>
      <c r="CR32" s="9">
        <v>0</v>
      </c>
      <c r="CS32" s="9">
        <v>0</v>
      </c>
      <c r="CT32" s="24">
        <f>Table1[[#This Row],[Recapture Cancellation Reduction Amount Through FY12]]+Table1[[#This Row],[Recapture Cancellation Reduction Amount FY13 and After]]</f>
        <v>0</v>
      </c>
      <c r="CU32" s="9">
        <v>0</v>
      </c>
      <c r="CV32" s="9">
        <v>0</v>
      </c>
      <c r="CW32" s="9">
        <v>0</v>
      </c>
      <c r="CX32" s="24">
        <f>Table1[[#This Row],[Penalty Paid Through FY12]]+Table1[[#This Row],[Penalty Paid FY13 and After]]</f>
        <v>0</v>
      </c>
      <c r="CY32" s="9">
        <v>6.8049999999999997</v>
      </c>
      <c r="CZ32" s="9">
        <v>139.16990000000001</v>
      </c>
      <c r="DA32" s="9">
        <v>20.846399999999999</v>
      </c>
      <c r="DB32" s="24">
        <f>Table1[[#This Row],[TOTAL Assistance Net of Recapture Penalties Through FY12]]+Table1[[#This Row],[TOTAL Assistance Net of Recapture Penalties FY13 and After]]</f>
        <v>160.0163</v>
      </c>
      <c r="DC32" s="9">
        <v>588.47149999999999</v>
      </c>
      <c r="DD32" s="9">
        <v>3762.8771999999999</v>
      </c>
      <c r="DE32" s="9">
        <v>1802.7080000000001</v>
      </c>
      <c r="DF32" s="24">
        <f>Table1[[#This Row],[Company Direct Tax Revenue Before Assistance Through FY12]]+Table1[[#This Row],[Company Direct Tax Revenue Before Assistance FY13 and After]]</f>
        <v>5565.5851999999995</v>
      </c>
      <c r="DG32" s="9">
        <v>513.8193</v>
      </c>
      <c r="DH32" s="9">
        <v>3142.9079000000002</v>
      </c>
      <c r="DI32" s="9">
        <v>1574.0205000000001</v>
      </c>
      <c r="DJ32" s="24">
        <f>Table1[[#This Row],[Indirect and Induced Tax Revenues Through FY12]]+Table1[[#This Row],[Indirect and Induced Tax Revenues FY13 and After]]</f>
        <v>4716.9284000000007</v>
      </c>
      <c r="DK32" s="9">
        <v>1102.2908</v>
      </c>
      <c r="DL32" s="9">
        <v>6905.7851000000001</v>
      </c>
      <c r="DM32" s="9">
        <v>3376.7285000000002</v>
      </c>
      <c r="DN32" s="24">
        <f>Table1[[#This Row],[TOTAL Tax Revenues Before Assistance Through FY12]]+Table1[[#This Row],[TOTAL Tax Revenues Before Assistance FY13 and After]]</f>
        <v>10282.5136</v>
      </c>
      <c r="DO32" s="9">
        <v>1095.4857999999999</v>
      </c>
      <c r="DP32" s="9">
        <v>6766.6152000000002</v>
      </c>
      <c r="DQ32" s="9">
        <v>3355.8820999999998</v>
      </c>
      <c r="DR32" s="24">
        <f>Table1[[#This Row],[TOTAL Tax Revenues Net of Assistance Recapture and Penalty Through FY12]]+Table1[[#This Row],[TOTAL Tax Revenues Net of Assistance Recapture and Penalty FY13 and After]]</f>
        <v>10122.497299999999</v>
      </c>
      <c r="DS32" s="9">
        <v>0</v>
      </c>
      <c r="DT32" s="9">
        <v>0</v>
      </c>
      <c r="DU32" s="9">
        <v>0</v>
      </c>
      <c r="DV32" s="9">
        <v>0</v>
      </c>
    </row>
    <row r="33" spans="1:126" x14ac:dyDescent="0.25">
      <c r="A33" s="10">
        <v>92000</v>
      </c>
      <c r="B33" s="10" t="s">
        <v>127</v>
      </c>
      <c r="C33" s="10" t="s">
        <v>129</v>
      </c>
      <c r="D33" s="10" t="s">
        <v>10</v>
      </c>
      <c r="E33" s="10">
        <v>17</v>
      </c>
      <c r="F33" s="10" t="s">
        <v>130</v>
      </c>
      <c r="G33" s="10" t="s">
        <v>131</v>
      </c>
      <c r="H33" s="13">
        <v>14000</v>
      </c>
      <c r="I33" s="13">
        <v>14000</v>
      </c>
      <c r="J33" s="10" t="s">
        <v>128</v>
      </c>
      <c r="K33" s="10" t="s">
        <v>5</v>
      </c>
      <c r="L33" s="8">
        <v>35690</v>
      </c>
      <c r="M33" s="8">
        <v>44805</v>
      </c>
      <c r="N33" s="9">
        <v>445</v>
      </c>
      <c r="O33" s="10" t="s">
        <v>11</v>
      </c>
      <c r="P33" s="7">
        <v>1</v>
      </c>
      <c r="Q33" s="7">
        <v>0</v>
      </c>
      <c r="R33" s="7">
        <v>46</v>
      </c>
      <c r="S33" s="7">
        <v>0</v>
      </c>
      <c r="T33" s="7">
        <v>0</v>
      </c>
      <c r="U33" s="7">
        <v>47</v>
      </c>
      <c r="V33" s="7">
        <v>46</v>
      </c>
      <c r="W33" s="7">
        <v>0</v>
      </c>
      <c r="X33" s="7">
        <v>0</v>
      </c>
      <c r="Y33" s="7">
        <v>0</v>
      </c>
      <c r="Z33" s="7">
        <v>0</v>
      </c>
      <c r="AA33" s="7">
        <v>0</v>
      </c>
      <c r="AB33" s="16">
        <v>0</v>
      </c>
      <c r="AC33" s="16">
        <v>0</v>
      </c>
      <c r="AD33" s="16">
        <v>0</v>
      </c>
      <c r="AE33" s="16">
        <v>0</v>
      </c>
      <c r="AF33" s="15">
        <v>65.957446808510639</v>
      </c>
      <c r="AG33" s="10" t="s">
        <v>28</v>
      </c>
      <c r="AH33" s="10" t="s">
        <v>1966</v>
      </c>
      <c r="AI33" s="9">
        <v>5.39</v>
      </c>
      <c r="AJ33" s="9">
        <v>54.044400000000003</v>
      </c>
      <c r="AK33" s="9">
        <v>16.512</v>
      </c>
      <c r="AL33" s="24">
        <f>Table1[[#This Row],[Company Direct Land Through FY12]]+Table1[[#This Row],[Company Direct Land FY13 and After]]</f>
        <v>70.556399999999996</v>
      </c>
      <c r="AM33" s="9">
        <v>18.259</v>
      </c>
      <c r="AN33" s="9">
        <v>107.9564</v>
      </c>
      <c r="AO33" s="9">
        <v>55.934100000000001</v>
      </c>
      <c r="AP33" s="24">
        <f>Table1[[#This Row],[Company Direct Building Through FY12]]+Table1[[#This Row],[Company Direct Building FY13 and After]]</f>
        <v>163.8905</v>
      </c>
      <c r="AQ33" s="9">
        <v>0</v>
      </c>
      <c r="AR33" s="9">
        <v>5.2634999999999996</v>
      </c>
      <c r="AS33" s="9">
        <v>0</v>
      </c>
      <c r="AT33" s="24">
        <f>Table1[[#This Row],[Mortgage Recording Tax Through FY12]]+Table1[[#This Row],[Mortgage Recording Tax FY13 and After]]</f>
        <v>5.2634999999999996</v>
      </c>
      <c r="AU33" s="9">
        <v>13.77</v>
      </c>
      <c r="AV33" s="9">
        <v>68.1721</v>
      </c>
      <c r="AW33" s="9">
        <v>42.182600000000001</v>
      </c>
      <c r="AX33" s="24">
        <f>Table1[[#This Row],[Pilot Savings  Through FY12]]+Table1[[#This Row],[Pilot Savings FY13 and After]]</f>
        <v>110.35470000000001</v>
      </c>
      <c r="AY33" s="9">
        <v>0</v>
      </c>
      <c r="AZ33" s="9">
        <v>5.2634999999999996</v>
      </c>
      <c r="BA33" s="9">
        <v>0</v>
      </c>
      <c r="BB33" s="24">
        <f>Table1[[#This Row],[Mortgage Recording Tax Exemption Through FY12]]+Table1[[#This Row],[Mortgage Recording Tax Exemption FY13 and After]]</f>
        <v>5.2634999999999996</v>
      </c>
      <c r="BC33" s="9">
        <v>57.524700000000003</v>
      </c>
      <c r="BD33" s="9">
        <v>343.7045</v>
      </c>
      <c r="BE33" s="9">
        <v>176.21969999999999</v>
      </c>
      <c r="BF33" s="24">
        <f>Table1[[#This Row],[Indirect and Induced Land Through FY12]]+Table1[[#This Row],[Indirect and Induced Land FY13 and After]]</f>
        <v>519.92419999999993</v>
      </c>
      <c r="BG33" s="9">
        <v>106.83150000000001</v>
      </c>
      <c r="BH33" s="9">
        <v>638.30809999999997</v>
      </c>
      <c r="BI33" s="9">
        <v>327.26479999999998</v>
      </c>
      <c r="BJ33" s="24">
        <f>Table1[[#This Row],[Indirect and Induced Building Through FY12]]+Table1[[#This Row],[Indirect and Induced Building FY13 and After]]</f>
        <v>965.57289999999989</v>
      </c>
      <c r="BK33" s="9">
        <v>174.23519999999999</v>
      </c>
      <c r="BL33" s="9">
        <v>1075.8413</v>
      </c>
      <c r="BM33" s="9">
        <v>533.74800000000005</v>
      </c>
      <c r="BN33" s="24">
        <f>Table1[[#This Row],[TOTAL Real Property Related Taxes Through FY12]]+Table1[[#This Row],[TOTAL Real Property Related Taxes FY13 and After]]</f>
        <v>1609.5893000000001</v>
      </c>
      <c r="BO33" s="9">
        <v>374.8408</v>
      </c>
      <c r="BP33" s="9">
        <v>2950.6140999999998</v>
      </c>
      <c r="BQ33" s="9">
        <v>1148.2773999999999</v>
      </c>
      <c r="BR33" s="24">
        <f>Table1[[#This Row],[Company Direct Through FY12]]+Table1[[#This Row],[Company Direct FY13 and After]]</f>
        <v>4098.8914999999997</v>
      </c>
      <c r="BS33" s="9">
        <v>0</v>
      </c>
      <c r="BT33" s="9">
        <v>0</v>
      </c>
      <c r="BU33" s="9">
        <v>0</v>
      </c>
      <c r="BV33" s="24">
        <f>Table1[[#This Row],[Sales Tax Exemption Through FY12]]+Table1[[#This Row],[Sales Tax Exemption FY13 and After]]</f>
        <v>0</v>
      </c>
      <c r="BW33" s="9">
        <v>0</v>
      </c>
      <c r="BX33" s="9">
        <v>0</v>
      </c>
      <c r="BY33" s="9">
        <v>0</v>
      </c>
      <c r="BZ33" s="24">
        <f>Table1[[#This Row],[Energy Tax Savings Through FY12]]+Table1[[#This Row],[Energy Tax Savings FY13 and After]]</f>
        <v>0</v>
      </c>
      <c r="CA33" s="9">
        <v>0</v>
      </c>
      <c r="CB33" s="9">
        <v>0</v>
      </c>
      <c r="CC33" s="9">
        <v>0</v>
      </c>
      <c r="CD33" s="24">
        <f>Table1[[#This Row],[Tax Exempt Bond Savings Through FY12]]+Table1[[#This Row],[Tax Exempt Bond Savings FY13 and After]]</f>
        <v>0</v>
      </c>
      <c r="CE33" s="9">
        <v>192.82470000000001</v>
      </c>
      <c r="CF33" s="9">
        <v>1301.0817</v>
      </c>
      <c r="CG33" s="9">
        <v>590.6943</v>
      </c>
      <c r="CH33" s="24">
        <f>Table1[[#This Row],[Indirect and Induced Through FY12]]+Table1[[#This Row],[Indirect and Induced FY13 and After]]</f>
        <v>1891.7759999999998</v>
      </c>
      <c r="CI33" s="9">
        <v>567.66549999999995</v>
      </c>
      <c r="CJ33" s="9">
        <v>4251.6958000000004</v>
      </c>
      <c r="CK33" s="9">
        <v>1738.9717000000001</v>
      </c>
      <c r="CL33" s="24">
        <f>Table1[[#This Row],[TOTAL Income Consumption Use Taxes Through FY12]]+Table1[[#This Row],[TOTAL Income Consumption Use Taxes FY13 and After]]</f>
        <v>5990.6675000000005</v>
      </c>
      <c r="CM33" s="9">
        <v>13.77</v>
      </c>
      <c r="CN33" s="9">
        <v>73.435599999999994</v>
      </c>
      <c r="CO33" s="9">
        <v>42.182600000000001</v>
      </c>
      <c r="CP33" s="24">
        <f>Table1[[#This Row],[Assistance Provided Through FY12]]+Table1[[#This Row],[Assistance Provided FY13 and After]]</f>
        <v>115.6182</v>
      </c>
      <c r="CQ33" s="9">
        <v>0</v>
      </c>
      <c r="CR33" s="9">
        <v>0</v>
      </c>
      <c r="CS33" s="9">
        <v>0</v>
      </c>
      <c r="CT33" s="24">
        <f>Table1[[#This Row],[Recapture Cancellation Reduction Amount Through FY12]]+Table1[[#This Row],[Recapture Cancellation Reduction Amount FY13 and After]]</f>
        <v>0</v>
      </c>
      <c r="CU33" s="9">
        <v>0</v>
      </c>
      <c r="CV33" s="9">
        <v>0</v>
      </c>
      <c r="CW33" s="9">
        <v>0</v>
      </c>
      <c r="CX33" s="24">
        <f>Table1[[#This Row],[Penalty Paid Through FY12]]+Table1[[#This Row],[Penalty Paid FY13 and After]]</f>
        <v>0</v>
      </c>
      <c r="CY33" s="9">
        <v>13.77</v>
      </c>
      <c r="CZ33" s="9">
        <v>73.435599999999994</v>
      </c>
      <c r="DA33" s="9">
        <v>42.182600000000001</v>
      </c>
      <c r="DB33" s="24">
        <f>Table1[[#This Row],[TOTAL Assistance Net of Recapture Penalties Through FY12]]+Table1[[#This Row],[TOTAL Assistance Net of Recapture Penalties FY13 and After]]</f>
        <v>115.6182</v>
      </c>
      <c r="DC33" s="9">
        <v>398.4898</v>
      </c>
      <c r="DD33" s="9">
        <v>3117.8784000000001</v>
      </c>
      <c r="DE33" s="9">
        <v>1220.7235000000001</v>
      </c>
      <c r="DF33" s="24">
        <f>Table1[[#This Row],[Company Direct Tax Revenue Before Assistance Through FY12]]+Table1[[#This Row],[Company Direct Tax Revenue Before Assistance FY13 and After]]</f>
        <v>4338.6018999999997</v>
      </c>
      <c r="DG33" s="9">
        <v>357.18090000000001</v>
      </c>
      <c r="DH33" s="9">
        <v>2283.0943000000002</v>
      </c>
      <c r="DI33" s="9">
        <v>1094.1787999999999</v>
      </c>
      <c r="DJ33" s="24">
        <f>Table1[[#This Row],[Indirect and Induced Tax Revenues Through FY12]]+Table1[[#This Row],[Indirect and Induced Tax Revenues FY13 and After]]</f>
        <v>3377.2731000000003</v>
      </c>
      <c r="DK33" s="9">
        <v>755.67070000000001</v>
      </c>
      <c r="DL33" s="9">
        <v>5400.9727000000003</v>
      </c>
      <c r="DM33" s="9">
        <v>2314.9023000000002</v>
      </c>
      <c r="DN33" s="24">
        <f>Table1[[#This Row],[TOTAL Tax Revenues Before Assistance Through FY12]]+Table1[[#This Row],[TOTAL Tax Revenues Before Assistance FY13 and After]]</f>
        <v>7715.875</v>
      </c>
      <c r="DO33" s="9">
        <v>741.90070000000003</v>
      </c>
      <c r="DP33" s="9">
        <v>5327.5370999999996</v>
      </c>
      <c r="DQ33" s="9">
        <v>2272.7197000000001</v>
      </c>
      <c r="DR33" s="24">
        <f>Table1[[#This Row],[TOTAL Tax Revenues Net of Assistance Recapture and Penalty Through FY12]]+Table1[[#This Row],[TOTAL Tax Revenues Net of Assistance Recapture and Penalty FY13 and After]]</f>
        <v>7600.2567999999992</v>
      </c>
      <c r="DS33" s="9">
        <v>0</v>
      </c>
      <c r="DT33" s="9">
        <v>0</v>
      </c>
      <c r="DU33" s="9">
        <v>0</v>
      </c>
      <c r="DV33" s="9">
        <v>0</v>
      </c>
    </row>
    <row r="34" spans="1:126" x14ac:dyDescent="0.25">
      <c r="A34" s="10">
        <v>92224</v>
      </c>
      <c r="B34" s="10" t="s">
        <v>92</v>
      </c>
      <c r="C34" s="10" t="s">
        <v>94</v>
      </c>
      <c r="D34" s="10" t="s">
        <v>24</v>
      </c>
      <c r="E34" s="10">
        <v>26</v>
      </c>
      <c r="F34" s="10" t="s">
        <v>95</v>
      </c>
      <c r="G34" s="10" t="s">
        <v>96</v>
      </c>
      <c r="H34" s="13">
        <v>20000</v>
      </c>
      <c r="I34" s="13">
        <v>40000</v>
      </c>
      <c r="J34" s="10" t="s">
        <v>93</v>
      </c>
      <c r="K34" s="10" t="s">
        <v>81</v>
      </c>
      <c r="L34" s="8">
        <v>35855</v>
      </c>
      <c r="M34" s="8">
        <v>45107</v>
      </c>
      <c r="N34" s="9">
        <v>1310</v>
      </c>
      <c r="O34" s="10" t="s">
        <v>97</v>
      </c>
      <c r="P34" s="7">
        <v>2</v>
      </c>
      <c r="Q34" s="7">
        <v>0</v>
      </c>
      <c r="R34" s="7">
        <v>33</v>
      </c>
      <c r="S34" s="7">
        <v>0</v>
      </c>
      <c r="T34" s="7">
        <v>0</v>
      </c>
      <c r="U34" s="7">
        <v>35</v>
      </c>
      <c r="V34" s="7">
        <v>34</v>
      </c>
      <c r="W34" s="7">
        <v>0</v>
      </c>
      <c r="X34" s="7">
        <v>0</v>
      </c>
      <c r="Y34" s="7">
        <v>0</v>
      </c>
      <c r="Z34" s="7">
        <v>17</v>
      </c>
      <c r="AA34" s="7">
        <v>0</v>
      </c>
      <c r="AB34" s="16">
        <v>0</v>
      </c>
      <c r="AC34" s="16">
        <v>0</v>
      </c>
      <c r="AD34" s="16">
        <v>0</v>
      </c>
      <c r="AE34" s="16">
        <v>0</v>
      </c>
      <c r="AF34" s="15">
        <v>88.571428571428569</v>
      </c>
      <c r="AG34" s="10" t="s">
        <v>28</v>
      </c>
      <c r="AH34" s="10" t="s">
        <v>28</v>
      </c>
      <c r="AI34" s="9">
        <v>30.456</v>
      </c>
      <c r="AJ34" s="9">
        <v>240.49160000000001</v>
      </c>
      <c r="AK34" s="9">
        <v>93.298599999999993</v>
      </c>
      <c r="AL34" s="24">
        <f>Table1[[#This Row],[Company Direct Land Through FY12]]+Table1[[#This Row],[Company Direct Land FY13 and After]]</f>
        <v>333.79020000000003</v>
      </c>
      <c r="AM34" s="9">
        <v>139.59</v>
      </c>
      <c r="AN34" s="9">
        <v>661.28909999999996</v>
      </c>
      <c r="AO34" s="9">
        <v>427.6164</v>
      </c>
      <c r="AP34" s="24">
        <f>Table1[[#This Row],[Company Direct Building Through FY12]]+Table1[[#This Row],[Company Direct Building FY13 and After]]</f>
        <v>1088.9054999999998</v>
      </c>
      <c r="AQ34" s="9">
        <v>0</v>
      </c>
      <c r="AR34" s="9">
        <v>10.6584</v>
      </c>
      <c r="AS34" s="9">
        <v>0</v>
      </c>
      <c r="AT34" s="24">
        <f>Table1[[#This Row],[Mortgage Recording Tax Through FY12]]+Table1[[#This Row],[Mortgage Recording Tax FY13 and After]]</f>
        <v>10.6584</v>
      </c>
      <c r="AU34" s="9">
        <v>148.01900000000001</v>
      </c>
      <c r="AV34" s="9">
        <v>618.91300000000001</v>
      </c>
      <c r="AW34" s="9">
        <v>453.43770000000001</v>
      </c>
      <c r="AX34" s="24">
        <f>Table1[[#This Row],[Pilot Savings  Through FY12]]+Table1[[#This Row],[Pilot Savings FY13 and After]]</f>
        <v>1072.3507</v>
      </c>
      <c r="AY34" s="9">
        <v>0</v>
      </c>
      <c r="AZ34" s="9">
        <v>10.6584</v>
      </c>
      <c r="BA34" s="9">
        <v>0</v>
      </c>
      <c r="BB34" s="24">
        <f>Table1[[#This Row],[Mortgage Recording Tax Exemption Through FY12]]+Table1[[#This Row],[Mortgage Recording Tax Exemption FY13 and After]]</f>
        <v>10.6584</v>
      </c>
      <c r="BC34" s="9">
        <v>130.1371</v>
      </c>
      <c r="BD34" s="9">
        <v>1925.7004999999999</v>
      </c>
      <c r="BE34" s="9">
        <v>398.6585</v>
      </c>
      <c r="BF34" s="24">
        <f>Table1[[#This Row],[Indirect and Induced Land Through FY12]]+Table1[[#This Row],[Indirect and Induced Land FY13 and After]]</f>
        <v>2324.3589999999999</v>
      </c>
      <c r="BG34" s="9">
        <v>241.6833</v>
      </c>
      <c r="BH34" s="9">
        <v>3576.3011999999999</v>
      </c>
      <c r="BI34" s="9">
        <v>740.36630000000002</v>
      </c>
      <c r="BJ34" s="24">
        <f>Table1[[#This Row],[Indirect and Induced Building Through FY12]]+Table1[[#This Row],[Indirect and Induced Building FY13 and After]]</f>
        <v>4316.6674999999996</v>
      </c>
      <c r="BK34" s="9">
        <v>393.84739999999999</v>
      </c>
      <c r="BL34" s="9">
        <v>5784.8693999999996</v>
      </c>
      <c r="BM34" s="9">
        <v>1206.5020999999999</v>
      </c>
      <c r="BN34" s="24">
        <f>Table1[[#This Row],[TOTAL Real Property Related Taxes Through FY12]]+Table1[[#This Row],[TOTAL Real Property Related Taxes FY13 and After]]</f>
        <v>6991.3714999999993</v>
      </c>
      <c r="BO34" s="9">
        <v>705.21320000000003</v>
      </c>
      <c r="BP34" s="9">
        <v>9136.5364000000009</v>
      </c>
      <c r="BQ34" s="9">
        <v>2160.3317000000002</v>
      </c>
      <c r="BR34" s="24">
        <f>Table1[[#This Row],[Company Direct Through FY12]]+Table1[[#This Row],[Company Direct FY13 and After]]</f>
        <v>11296.868100000002</v>
      </c>
      <c r="BS34" s="9">
        <v>0</v>
      </c>
      <c r="BT34" s="9">
        <v>0</v>
      </c>
      <c r="BU34" s="9">
        <v>0</v>
      </c>
      <c r="BV34" s="24">
        <f>Table1[[#This Row],[Sales Tax Exemption Through FY12]]+Table1[[#This Row],[Sales Tax Exemption FY13 and After]]</f>
        <v>0</v>
      </c>
      <c r="BW34" s="9">
        <v>0</v>
      </c>
      <c r="BX34" s="9">
        <v>0</v>
      </c>
      <c r="BY34" s="9">
        <v>0</v>
      </c>
      <c r="BZ34" s="24">
        <f>Table1[[#This Row],[Energy Tax Savings Through FY12]]+Table1[[#This Row],[Energy Tax Savings FY13 and After]]</f>
        <v>0</v>
      </c>
      <c r="CA34" s="9">
        <v>0</v>
      </c>
      <c r="CB34" s="9">
        <v>0</v>
      </c>
      <c r="CC34" s="9">
        <v>0</v>
      </c>
      <c r="CD34" s="24">
        <f>Table1[[#This Row],[Tax Exempt Bond Savings Through FY12]]+Table1[[#This Row],[Tax Exempt Bond Savings FY13 and After]]</f>
        <v>0</v>
      </c>
      <c r="CE34" s="9">
        <v>444.3426</v>
      </c>
      <c r="CF34" s="9">
        <v>7330.3095999999996</v>
      </c>
      <c r="CG34" s="9">
        <v>1361.1876999999999</v>
      </c>
      <c r="CH34" s="24">
        <f>Table1[[#This Row],[Indirect and Induced Through FY12]]+Table1[[#This Row],[Indirect and Induced FY13 and After]]</f>
        <v>8691.4972999999991</v>
      </c>
      <c r="CI34" s="9">
        <v>1149.5558000000001</v>
      </c>
      <c r="CJ34" s="9">
        <v>16466.846000000001</v>
      </c>
      <c r="CK34" s="9">
        <v>3521.5194000000001</v>
      </c>
      <c r="CL34" s="24">
        <f>Table1[[#This Row],[TOTAL Income Consumption Use Taxes Through FY12]]+Table1[[#This Row],[TOTAL Income Consumption Use Taxes FY13 and After]]</f>
        <v>19988.365400000002</v>
      </c>
      <c r="CM34" s="9">
        <v>148.01900000000001</v>
      </c>
      <c r="CN34" s="9">
        <v>629.57140000000004</v>
      </c>
      <c r="CO34" s="9">
        <v>453.43770000000001</v>
      </c>
      <c r="CP34" s="24">
        <f>Table1[[#This Row],[Assistance Provided Through FY12]]+Table1[[#This Row],[Assistance Provided FY13 and After]]</f>
        <v>1083.0091</v>
      </c>
      <c r="CQ34" s="9">
        <v>0</v>
      </c>
      <c r="CR34" s="9">
        <v>0</v>
      </c>
      <c r="CS34" s="9">
        <v>0</v>
      </c>
      <c r="CT34" s="24">
        <f>Table1[[#This Row],[Recapture Cancellation Reduction Amount Through FY12]]+Table1[[#This Row],[Recapture Cancellation Reduction Amount FY13 and After]]</f>
        <v>0</v>
      </c>
      <c r="CU34" s="9">
        <v>0</v>
      </c>
      <c r="CV34" s="9">
        <v>0</v>
      </c>
      <c r="CW34" s="9">
        <v>0</v>
      </c>
      <c r="CX34" s="24">
        <f>Table1[[#This Row],[Penalty Paid Through FY12]]+Table1[[#This Row],[Penalty Paid FY13 and After]]</f>
        <v>0</v>
      </c>
      <c r="CY34" s="9">
        <v>148.01900000000001</v>
      </c>
      <c r="CZ34" s="9">
        <v>629.57140000000004</v>
      </c>
      <c r="DA34" s="9">
        <v>453.43770000000001</v>
      </c>
      <c r="DB34" s="24">
        <f>Table1[[#This Row],[TOTAL Assistance Net of Recapture Penalties Through FY12]]+Table1[[#This Row],[TOTAL Assistance Net of Recapture Penalties FY13 and After]]</f>
        <v>1083.0091</v>
      </c>
      <c r="DC34" s="9">
        <v>875.25919999999996</v>
      </c>
      <c r="DD34" s="9">
        <v>10048.9755</v>
      </c>
      <c r="DE34" s="9">
        <v>2681.2467000000001</v>
      </c>
      <c r="DF34" s="24">
        <f>Table1[[#This Row],[Company Direct Tax Revenue Before Assistance Through FY12]]+Table1[[#This Row],[Company Direct Tax Revenue Before Assistance FY13 and After]]</f>
        <v>12730.2222</v>
      </c>
      <c r="DG34" s="9">
        <v>816.16300000000001</v>
      </c>
      <c r="DH34" s="9">
        <v>12832.311299999999</v>
      </c>
      <c r="DI34" s="9">
        <v>2500.2125000000001</v>
      </c>
      <c r="DJ34" s="24">
        <f>Table1[[#This Row],[Indirect and Induced Tax Revenues Through FY12]]+Table1[[#This Row],[Indirect and Induced Tax Revenues FY13 and After]]</f>
        <v>15332.523799999999</v>
      </c>
      <c r="DK34" s="9">
        <v>1691.4222</v>
      </c>
      <c r="DL34" s="9">
        <v>22881.286800000002</v>
      </c>
      <c r="DM34" s="9">
        <v>5181.4592000000002</v>
      </c>
      <c r="DN34" s="24">
        <f>Table1[[#This Row],[TOTAL Tax Revenues Before Assistance Through FY12]]+Table1[[#This Row],[TOTAL Tax Revenues Before Assistance FY13 and After]]</f>
        <v>28062.746000000003</v>
      </c>
      <c r="DO34" s="9">
        <v>1543.4032</v>
      </c>
      <c r="DP34" s="9">
        <v>22251.715400000001</v>
      </c>
      <c r="DQ34" s="9">
        <v>4728.0214999999998</v>
      </c>
      <c r="DR34" s="24">
        <f>Table1[[#This Row],[TOTAL Tax Revenues Net of Assistance Recapture and Penalty Through FY12]]+Table1[[#This Row],[TOTAL Tax Revenues Net of Assistance Recapture and Penalty FY13 and After]]</f>
        <v>26979.7369</v>
      </c>
      <c r="DS34" s="9">
        <v>0</v>
      </c>
      <c r="DT34" s="9">
        <v>0</v>
      </c>
      <c r="DU34" s="9">
        <v>0</v>
      </c>
      <c r="DV34" s="9">
        <v>0</v>
      </c>
    </row>
    <row r="35" spans="1:126" x14ac:dyDescent="0.25">
      <c r="A35" s="10">
        <v>92229</v>
      </c>
      <c r="B35" s="10" t="s">
        <v>397</v>
      </c>
      <c r="C35" s="10" t="s">
        <v>399</v>
      </c>
      <c r="D35" s="10" t="s">
        <v>10</v>
      </c>
      <c r="E35" s="10">
        <v>17</v>
      </c>
      <c r="F35" s="10" t="s">
        <v>400</v>
      </c>
      <c r="G35" s="10" t="s">
        <v>401</v>
      </c>
      <c r="H35" s="13">
        <v>48000</v>
      </c>
      <c r="I35" s="13">
        <v>85000</v>
      </c>
      <c r="J35" s="10" t="s">
        <v>398</v>
      </c>
      <c r="K35" s="10" t="s">
        <v>81</v>
      </c>
      <c r="L35" s="8">
        <v>36147</v>
      </c>
      <c r="M35" s="8">
        <v>45473</v>
      </c>
      <c r="N35" s="9">
        <v>2060</v>
      </c>
      <c r="O35" s="10" t="s">
        <v>40</v>
      </c>
      <c r="P35" s="7">
        <v>0</v>
      </c>
      <c r="Q35" s="7">
        <v>0</v>
      </c>
      <c r="R35" s="7">
        <v>134</v>
      </c>
      <c r="S35" s="7">
        <v>0</v>
      </c>
      <c r="T35" s="7">
        <v>0</v>
      </c>
      <c r="U35" s="7">
        <v>134</v>
      </c>
      <c r="V35" s="7">
        <v>134</v>
      </c>
      <c r="W35" s="7">
        <v>0</v>
      </c>
      <c r="X35" s="7">
        <v>0</v>
      </c>
      <c r="Y35" s="7">
        <v>0</v>
      </c>
      <c r="Z35" s="7">
        <v>8</v>
      </c>
      <c r="AA35" s="7">
        <v>0</v>
      </c>
      <c r="AB35" s="16">
        <v>0</v>
      </c>
      <c r="AC35" s="16">
        <v>0</v>
      </c>
      <c r="AD35" s="16">
        <v>0</v>
      </c>
      <c r="AE35" s="16">
        <v>0</v>
      </c>
      <c r="AF35" s="15">
        <v>88.805970149253739</v>
      </c>
      <c r="AG35" s="10" t="s">
        <v>28</v>
      </c>
      <c r="AH35" s="10" t="s">
        <v>1966</v>
      </c>
      <c r="AI35" s="9">
        <v>55.003</v>
      </c>
      <c r="AJ35" s="9">
        <v>342.87150000000003</v>
      </c>
      <c r="AK35" s="9">
        <v>194.41300000000001</v>
      </c>
      <c r="AL35" s="24">
        <f>Table1[[#This Row],[Company Direct Land Through FY12]]+Table1[[#This Row],[Company Direct Land FY13 and After]]</f>
        <v>537.28449999999998</v>
      </c>
      <c r="AM35" s="9">
        <v>130.29</v>
      </c>
      <c r="AN35" s="9">
        <v>653.30610000000001</v>
      </c>
      <c r="AO35" s="9">
        <v>460.5222</v>
      </c>
      <c r="AP35" s="24">
        <f>Table1[[#This Row],[Company Direct Building Through FY12]]+Table1[[#This Row],[Company Direct Building FY13 and After]]</f>
        <v>1113.8283000000001</v>
      </c>
      <c r="AQ35" s="9">
        <v>0</v>
      </c>
      <c r="AR35" s="9">
        <v>14.95</v>
      </c>
      <c r="AS35" s="9">
        <v>0</v>
      </c>
      <c r="AT35" s="24">
        <f>Table1[[#This Row],[Mortgage Recording Tax Through FY12]]+Table1[[#This Row],[Mortgage Recording Tax FY13 and After]]</f>
        <v>14.95</v>
      </c>
      <c r="AU35" s="9">
        <v>143.44200000000001</v>
      </c>
      <c r="AV35" s="9">
        <v>529.59749999999997</v>
      </c>
      <c r="AW35" s="9">
        <v>507.0086</v>
      </c>
      <c r="AX35" s="24">
        <f>Table1[[#This Row],[Pilot Savings  Through FY12]]+Table1[[#This Row],[Pilot Savings FY13 and After]]</f>
        <v>1036.6061</v>
      </c>
      <c r="AY35" s="9">
        <v>0</v>
      </c>
      <c r="AZ35" s="9">
        <v>0</v>
      </c>
      <c r="BA35" s="9">
        <v>0</v>
      </c>
      <c r="BB35" s="24">
        <f>Table1[[#This Row],[Mortgage Recording Tax Exemption Through FY12]]+Table1[[#This Row],[Mortgage Recording Tax Exemption FY13 and After]]</f>
        <v>0</v>
      </c>
      <c r="BC35" s="9">
        <v>227.2704</v>
      </c>
      <c r="BD35" s="9">
        <v>782.24210000000005</v>
      </c>
      <c r="BE35" s="9">
        <v>803.30769999999995</v>
      </c>
      <c r="BF35" s="24">
        <f>Table1[[#This Row],[Indirect and Induced Land Through FY12]]+Table1[[#This Row],[Indirect and Induced Land FY13 and After]]</f>
        <v>1585.5498</v>
      </c>
      <c r="BG35" s="9">
        <v>422.07369999999997</v>
      </c>
      <c r="BH35" s="9">
        <v>1452.7351000000001</v>
      </c>
      <c r="BI35" s="9">
        <v>1491.8574000000001</v>
      </c>
      <c r="BJ35" s="24">
        <f>Table1[[#This Row],[Indirect and Induced Building Through FY12]]+Table1[[#This Row],[Indirect and Induced Building FY13 and After]]</f>
        <v>2944.5925000000002</v>
      </c>
      <c r="BK35" s="9">
        <v>691.19510000000002</v>
      </c>
      <c r="BL35" s="9">
        <v>2716.5073000000002</v>
      </c>
      <c r="BM35" s="9">
        <v>2443.0916999999999</v>
      </c>
      <c r="BN35" s="24">
        <f>Table1[[#This Row],[TOTAL Real Property Related Taxes Through FY12]]+Table1[[#This Row],[TOTAL Real Property Related Taxes FY13 and After]]</f>
        <v>5159.5990000000002</v>
      </c>
      <c r="BO35" s="9">
        <v>1704.9403</v>
      </c>
      <c r="BP35" s="9">
        <v>6525.0095000000001</v>
      </c>
      <c r="BQ35" s="9">
        <v>6026.2635</v>
      </c>
      <c r="BR35" s="24">
        <f>Table1[[#This Row],[Company Direct Through FY12]]+Table1[[#This Row],[Company Direct FY13 and After]]</f>
        <v>12551.273000000001</v>
      </c>
      <c r="BS35" s="9">
        <v>0</v>
      </c>
      <c r="BT35" s="9">
        <v>0</v>
      </c>
      <c r="BU35" s="9">
        <v>0</v>
      </c>
      <c r="BV35" s="24">
        <f>Table1[[#This Row],[Sales Tax Exemption Through FY12]]+Table1[[#This Row],[Sales Tax Exemption FY13 and After]]</f>
        <v>0</v>
      </c>
      <c r="BW35" s="9">
        <v>0</v>
      </c>
      <c r="BX35" s="9">
        <v>0</v>
      </c>
      <c r="BY35" s="9">
        <v>0</v>
      </c>
      <c r="BZ35" s="24">
        <f>Table1[[#This Row],[Energy Tax Savings Through FY12]]+Table1[[#This Row],[Energy Tax Savings FY13 and After]]</f>
        <v>0</v>
      </c>
      <c r="CA35" s="9">
        <v>0</v>
      </c>
      <c r="CB35" s="9">
        <v>0</v>
      </c>
      <c r="CC35" s="9">
        <v>0</v>
      </c>
      <c r="CD35" s="24">
        <f>Table1[[#This Row],[Tax Exempt Bond Savings Through FY12]]+Table1[[#This Row],[Tax Exempt Bond Savings FY13 and After]]</f>
        <v>0</v>
      </c>
      <c r="CE35" s="9">
        <v>761.81849999999997</v>
      </c>
      <c r="CF35" s="9">
        <v>2918.2139000000002</v>
      </c>
      <c r="CG35" s="9">
        <v>2692.7154999999998</v>
      </c>
      <c r="CH35" s="24">
        <f>Table1[[#This Row],[Indirect and Induced Through FY12]]+Table1[[#This Row],[Indirect and Induced FY13 and After]]</f>
        <v>5610.9294</v>
      </c>
      <c r="CI35" s="9">
        <v>2466.7588000000001</v>
      </c>
      <c r="CJ35" s="9">
        <v>9443.2234000000008</v>
      </c>
      <c r="CK35" s="9">
        <v>8718.9789999999994</v>
      </c>
      <c r="CL35" s="24">
        <f>Table1[[#This Row],[TOTAL Income Consumption Use Taxes Through FY12]]+Table1[[#This Row],[TOTAL Income Consumption Use Taxes FY13 and After]]</f>
        <v>18162.202400000002</v>
      </c>
      <c r="CM35" s="9">
        <v>143.44200000000001</v>
      </c>
      <c r="CN35" s="9">
        <v>529.59749999999997</v>
      </c>
      <c r="CO35" s="9">
        <v>507.0086</v>
      </c>
      <c r="CP35" s="24">
        <f>Table1[[#This Row],[Assistance Provided Through FY12]]+Table1[[#This Row],[Assistance Provided FY13 and After]]</f>
        <v>1036.6061</v>
      </c>
      <c r="CQ35" s="9">
        <v>0</v>
      </c>
      <c r="CR35" s="9">
        <v>0</v>
      </c>
      <c r="CS35" s="9">
        <v>0</v>
      </c>
      <c r="CT35" s="24">
        <f>Table1[[#This Row],[Recapture Cancellation Reduction Amount Through FY12]]+Table1[[#This Row],[Recapture Cancellation Reduction Amount FY13 and After]]</f>
        <v>0</v>
      </c>
      <c r="CU35" s="9">
        <v>0</v>
      </c>
      <c r="CV35" s="9">
        <v>0</v>
      </c>
      <c r="CW35" s="9">
        <v>0</v>
      </c>
      <c r="CX35" s="24">
        <f>Table1[[#This Row],[Penalty Paid Through FY12]]+Table1[[#This Row],[Penalty Paid FY13 and After]]</f>
        <v>0</v>
      </c>
      <c r="CY35" s="9">
        <v>143.44200000000001</v>
      </c>
      <c r="CZ35" s="9">
        <v>529.59749999999997</v>
      </c>
      <c r="DA35" s="9">
        <v>507.0086</v>
      </c>
      <c r="DB35" s="24">
        <f>Table1[[#This Row],[TOTAL Assistance Net of Recapture Penalties Through FY12]]+Table1[[#This Row],[TOTAL Assistance Net of Recapture Penalties FY13 and After]]</f>
        <v>1036.6061</v>
      </c>
      <c r="DC35" s="9">
        <v>1890.2333000000001</v>
      </c>
      <c r="DD35" s="9">
        <v>7536.1370999999999</v>
      </c>
      <c r="DE35" s="9">
        <v>6681.1986999999999</v>
      </c>
      <c r="DF35" s="24">
        <f>Table1[[#This Row],[Company Direct Tax Revenue Before Assistance Through FY12]]+Table1[[#This Row],[Company Direct Tax Revenue Before Assistance FY13 and After]]</f>
        <v>14217.335800000001</v>
      </c>
      <c r="DG35" s="9">
        <v>1411.1626000000001</v>
      </c>
      <c r="DH35" s="9">
        <v>5153.1911</v>
      </c>
      <c r="DI35" s="9">
        <v>4987.8806000000004</v>
      </c>
      <c r="DJ35" s="24">
        <f>Table1[[#This Row],[Indirect and Induced Tax Revenues Through FY12]]+Table1[[#This Row],[Indirect and Induced Tax Revenues FY13 and After]]</f>
        <v>10141.0717</v>
      </c>
      <c r="DK35" s="9">
        <v>3301.3959</v>
      </c>
      <c r="DL35" s="9">
        <v>12689.3282</v>
      </c>
      <c r="DM35" s="9">
        <v>11669.079299999999</v>
      </c>
      <c r="DN35" s="24">
        <f>Table1[[#This Row],[TOTAL Tax Revenues Before Assistance Through FY12]]+Table1[[#This Row],[TOTAL Tax Revenues Before Assistance FY13 and After]]</f>
        <v>24358.407500000001</v>
      </c>
      <c r="DO35" s="9">
        <v>3157.9539</v>
      </c>
      <c r="DP35" s="9">
        <v>12159.7307</v>
      </c>
      <c r="DQ35" s="9">
        <v>11162.0707</v>
      </c>
      <c r="DR35" s="24">
        <f>Table1[[#This Row],[TOTAL Tax Revenues Net of Assistance Recapture and Penalty Through FY12]]+Table1[[#This Row],[TOTAL Tax Revenues Net of Assistance Recapture and Penalty FY13 and After]]</f>
        <v>23321.8014</v>
      </c>
      <c r="DS35" s="9">
        <v>0</v>
      </c>
      <c r="DT35" s="9">
        <v>0</v>
      </c>
      <c r="DU35" s="9">
        <v>0</v>
      </c>
      <c r="DV35" s="9">
        <v>0</v>
      </c>
    </row>
    <row r="36" spans="1:126" x14ac:dyDescent="0.25">
      <c r="A36" s="10">
        <v>92231</v>
      </c>
      <c r="B36" s="10" t="s">
        <v>372</v>
      </c>
      <c r="C36" s="10" t="s">
        <v>374</v>
      </c>
      <c r="D36" s="10" t="s">
        <v>10</v>
      </c>
      <c r="E36" s="10">
        <v>17</v>
      </c>
      <c r="F36" s="10" t="s">
        <v>375</v>
      </c>
      <c r="G36" s="10" t="s">
        <v>23</v>
      </c>
      <c r="H36" s="13">
        <v>15000</v>
      </c>
      <c r="I36" s="13">
        <v>35000</v>
      </c>
      <c r="J36" s="10" t="s">
        <v>373</v>
      </c>
      <c r="K36" s="10" t="s">
        <v>5</v>
      </c>
      <c r="L36" s="8">
        <v>36091</v>
      </c>
      <c r="M36" s="8">
        <v>45474</v>
      </c>
      <c r="N36" s="9">
        <v>2500</v>
      </c>
      <c r="O36" s="10" t="s">
        <v>11</v>
      </c>
      <c r="P36" s="7">
        <v>0</v>
      </c>
      <c r="Q36" s="7">
        <v>1</v>
      </c>
      <c r="R36" s="7">
        <v>27</v>
      </c>
      <c r="S36" s="7">
        <v>0</v>
      </c>
      <c r="T36" s="7">
        <v>3</v>
      </c>
      <c r="U36" s="7">
        <v>31</v>
      </c>
      <c r="V36" s="7">
        <v>27</v>
      </c>
      <c r="W36" s="7">
        <v>0</v>
      </c>
      <c r="X36" s="7">
        <v>0</v>
      </c>
      <c r="Y36" s="7">
        <v>28</v>
      </c>
      <c r="Z36" s="7">
        <v>9</v>
      </c>
      <c r="AA36" s="7">
        <v>0</v>
      </c>
      <c r="AB36" s="16">
        <v>0</v>
      </c>
      <c r="AC36" s="16">
        <v>0</v>
      </c>
      <c r="AD36" s="16">
        <v>0</v>
      </c>
      <c r="AE36" s="16">
        <v>0</v>
      </c>
      <c r="AF36" s="15">
        <v>78.571428571428569</v>
      </c>
      <c r="AG36" s="10" t="s">
        <v>1966</v>
      </c>
      <c r="AH36" s="10" t="s">
        <v>1966</v>
      </c>
      <c r="AI36" s="9">
        <v>14.343999999999999</v>
      </c>
      <c r="AJ36" s="9">
        <v>98.302899999999994</v>
      </c>
      <c r="AK36" s="9">
        <v>53.921399999999998</v>
      </c>
      <c r="AL36" s="24">
        <f>Table1[[#This Row],[Company Direct Land Through FY12]]+Table1[[#This Row],[Company Direct Land FY13 and After]]</f>
        <v>152.2243</v>
      </c>
      <c r="AM36" s="9">
        <v>43.462000000000003</v>
      </c>
      <c r="AN36" s="9">
        <v>289.98020000000002</v>
      </c>
      <c r="AO36" s="9">
        <v>163.38120000000001</v>
      </c>
      <c r="AP36" s="24">
        <f>Table1[[#This Row],[Company Direct Building Through FY12]]+Table1[[#This Row],[Company Direct Building FY13 and After]]</f>
        <v>453.3614</v>
      </c>
      <c r="AQ36" s="9">
        <v>0</v>
      </c>
      <c r="AR36" s="9">
        <v>9.2509999999999994</v>
      </c>
      <c r="AS36" s="9">
        <v>0</v>
      </c>
      <c r="AT36" s="24">
        <f>Table1[[#This Row],[Mortgage Recording Tax Through FY12]]+Table1[[#This Row],[Mortgage Recording Tax FY13 and After]]</f>
        <v>9.2509999999999994</v>
      </c>
      <c r="AU36" s="9">
        <v>20.390999999999998</v>
      </c>
      <c r="AV36" s="9">
        <v>99.188500000000005</v>
      </c>
      <c r="AW36" s="9">
        <v>76.653400000000005</v>
      </c>
      <c r="AX36" s="24">
        <f>Table1[[#This Row],[Pilot Savings  Through FY12]]+Table1[[#This Row],[Pilot Savings FY13 and After]]</f>
        <v>175.84190000000001</v>
      </c>
      <c r="AY36" s="9">
        <v>0</v>
      </c>
      <c r="AZ36" s="9">
        <v>9.2509999999999994</v>
      </c>
      <c r="BA36" s="9">
        <v>0</v>
      </c>
      <c r="BB36" s="24">
        <f>Table1[[#This Row],[Mortgage Recording Tax Exemption Through FY12]]+Table1[[#This Row],[Mortgage Recording Tax Exemption FY13 and After]]</f>
        <v>9.2509999999999994</v>
      </c>
      <c r="BC36" s="9">
        <v>36.008899999999997</v>
      </c>
      <c r="BD36" s="9">
        <v>149.3313</v>
      </c>
      <c r="BE36" s="9">
        <v>135.36340000000001</v>
      </c>
      <c r="BF36" s="24">
        <f>Table1[[#This Row],[Indirect and Induced Land Through FY12]]+Table1[[#This Row],[Indirect and Induced Land FY13 and After]]</f>
        <v>284.69470000000001</v>
      </c>
      <c r="BG36" s="9">
        <v>66.873699999999999</v>
      </c>
      <c r="BH36" s="9">
        <v>277.3297</v>
      </c>
      <c r="BI36" s="9">
        <v>251.38990000000001</v>
      </c>
      <c r="BJ36" s="24">
        <f>Table1[[#This Row],[Indirect and Induced Building Through FY12]]+Table1[[#This Row],[Indirect and Induced Building FY13 and After]]</f>
        <v>528.71960000000001</v>
      </c>
      <c r="BK36" s="9">
        <v>140.29759999999999</v>
      </c>
      <c r="BL36" s="9">
        <v>715.75559999999996</v>
      </c>
      <c r="BM36" s="9">
        <v>527.40250000000003</v>
      </c>
      <c r="BN36" s="24">
        <f>Table1[[#This Row],[TOTAL Real Property Related Taxes Through FY12]]+Table1[[#This Row],[TOTAL Real Property Related Taxes FY13 and After]]</f>
        <v>1243.1581000000001</v>
      </c>
      <c r="BO36" s="9">
        <v>147.221</v>
      </c>
      <c r="BP36" s="9">
        <v>748.27689999999996</v>
      </c>
      <c r="BQ36" s="9">
        <v>553.42870000000005</v>
      </c>
      <c r="BR36" s="24">
        <f>Table1[[#This Row],[Company Direct Through FY12]]+Table1[[#This Row],[Company Direct FY13 and After]]</f>
        <v>1301.7056</v>
      </c>
      <c r="BS36" s="9">
        <v>0</v>
      </c>
      <c r="BT36" s="9">
        <v>0</v>
      </c>
      <c r="BU36" s="9">
        <v>0</v>
      </c>
      <c r="BV36" s="24">
        <f>Table1[[#This Row],[Sales Tax Exemption Through FY12]]+Table1[[#This Row],[Sales Tax Exemption FY13 and After]]</f>
        <v>0</v>
      </c>
      <c r="BW36" s="9">
        <v>0</v>
      </c>
      <c r="BX36" s="9">
        <v>0</v>
      </c>
      <c r="BY36" s="9">
        <v>0</v>
      </c>
      <c r="BZ36" s="24">
        <f>Table1[[#This Row],[Energy Tax Savings Through FY12]]+Table1[[#This Row],[Energy Tax Savings FY13 and After]]</f>
        <v>0</v>
      </c>
      <c r="CA36" s="9">
        <v>0</v>
      </c>
      <c r="CB36" s="9">
        <v>0</v>
      </c>
      <c r="CC36" s="9">
        <v>0</v>
      </c>
      <c r="CD36" s="24">
        <f>Table1[[#This Row],[Tax Exempt Bond Savings Through FY12]]+Table1[[#This Row],[Tax Exempt Bond Savings FY13 and After]]</f>
        <v>0</v>
      </c>
      <c r="CE36" s="9">
        <v>120.70310000000001</v>
      </c>
      <c r="CF36" s="9">
        <v>564.16740000000004</v>
      </c>
      <c r="CG36" s="9">
        <v>453.74360000000001</v>
      </c>
      <c r="CH36" s="24">
        <f>Table1[[#This Row],[Indirect and Induced Through FY12]]+Table1[[#This Row],[Indirect and Induced FY13 and After]]</f>
        <v>1017.9110000000001</v>
      </c>
      <c r="CI36" s="9">
        <v>267.92410000000001</v>
      </c>
      <c r="CJ36" s="9">
        <v>1312.4443000000001</v>
      </c>
      <c r="CK36" s="9">
        <v>1007.1723</v>
      </c>
      <c r="CL36" s="24">
        <f>Table1[[#This Row],[TOTAL Income Consumption Use Taxes Through FY12]]+Table1[[#This Row],[TOTAL Income Consumption Use Taxes FY13 and After]]</f>
        <v>2319.6166000000003</v>
      </c>
      <c r="CM36" s="9">
        <v>20.390999999999998</v>
      </c>
      <c r="CN36" s="9">
        <v>108.4395</v>
      </c>
      <c r="CO36" s="9">
        <v>76.653400000000005</v>
      </c>
      <c r="CP36" s="24">
        <f>Table1[[#This Row],[Assistance Provided Through FY12]]+Table1[[#This Row],[Assistance Provided FY13 and After]]</f>
        <v>185.09289999999999</v>
      </c>
      <c r="CQ36" s="9">
        <v>0</v>
      </c>
      <c r="CR36" s="9">
        <v>0</v>
      </c>
      <c r="CS36" s="9">
        <v>0</v>
      </c>
      <c r="CT36" s="24">
        <f>Table1[[#This Row],[Recapture Cancellation Reduction Amount Through FY12]]+Table1[[#This Row],[Recapture Cancellation Reduction Amount FY13 and After]]</f>
        <v>0</v>
      </c>
      <c r="CU36" s="9">
        <v>0</v>
      </c>
      <c r="CV36" s="9">
        <v>0</v>
      </c>
      <c r="CW36" s="9">
        <v>0</v>
      </c>
      <c r="CX36" s="24">
        <f>Table1[[#This Row],[Penalty Paid Through FY12]]+Table1[[#This Row],[Penalty Paid FY13 and After]]</f>
        <v>0</v>
      </c>
      <c r="CY36" s="9">
        <v>20.390999999999998</v>
      </c>
      <c r="CZ36" s="9">
        <v>108.4395</v>
      </c>
      <c r="DA36" s="9">
        <v>76.653400000000005</v>
      </c>
      <c r="DB36" s="24">
        <f>Table1[[#This Row],[TOTAL Assistance Net of Recapture Penalties Through FY12]]+Table1[[#This Row],[TOTAL Assistance Net of Recapture Penalties FY13 and After]]</f>
        <v>185.09289999999999</v>
      </c>
      <c r="DC36" s="9">
        <v>205.02699999999999</v>
      </c>
      <c r="DD36" s="9">
        <v>1145.8109999999999</v>
      </c>
      <c r="DE36" s="9">
        <v>770.73130000000003</v>
      </c>
      <c r="DF36" s="24">
        <f>Table1[[#This Row],[Company Direct Tax Revenue Before Assistance Through FY12]]+Table1[[#This Row],[Company Direct Tax Revenue Before Assistance FY13 and After]]</f>
        <v>1916.5423000000001</v>
      </c>
      <c r="DG36" s="9">
        <v>223.5857</v>
      </c>
      <c r="DH36" s="9">
        <v>990.82839999999999</v>
      </c>
      <c r="DI36" s="9">
        <v>840.49689999999998</v>
      </c>
      <c r="DJ36" s="24">
        <f>Table1[[#This Row],[Indirect and Induced Tax Revenues Through FY12]]+Table1[[#This Row],[Indirect and Induced Tax Revenues FY13 and After]]</f>
        <v>1831.3253</v>
      </c>
      <c r="DK36" s="9">
        <v>428.61270000000002</v>
      </c>
      <c r="DL36" s="9">
        <v>2136.6394</v>
      </c>
      <c r="DM36" s="9">
        <v>1611.2282</v>
      </c>
      <c r="DN36" s="24">
        <f>Table1[[#This Row],[TOTAL Tax Revenues Before Assistance Through FY12]]+Table1[[#This Row],[TOTAL Tax Revenues Before Assistance FY13 and After]]</f>
        <v>3747.8676</v>
      </c>
      <c r="DO36" s="9">
        <v>408.2217</v>
      </c>
      <c r="DP36" s="9">
        <v>2028.1999000000001</v>
      </c>
      <c r="DQ36" s="9">
        <v>1534.5748000000001</v>
      </c>
      <c r="DR36" s="24">
        <f>Table1[[#This Row],[TOTAL Tax Revenues Net of Assistance Recapture and Penalty Through FY12]]+Table1[[#This Row],[TOTAL Tax Revenues Net of Assistance Recapture and Penalty FY13 and After]]</f>
        <v>3562.7746999999999</v>
      </c>
      <c r="DS36" s="9">
        <v>0</v>
      </c>
      <c r="DT36" s="9">
        <v>0</v>
      </c>
      <c r="DU36" s="9">
        <v>0</v>
      </c>
      <c r="DV36" s="9">
        <v>0</v>
      </c>
    </row>
    <row r="37" spans="1:126" x14ac:dyDescent="0.25">
      <c r="A37" s="10">
        <v>92232</v>
      </c>
      <c r="B37" s="10" t="s">
        <v>162</v>
      </c>
      <c r="C37" s="10" t="s">
        <v>164</v>
      </c>
      <c r="D37" s="10" t="s">
        <v>10</v>
      </c>
      <c r="E37" s="10">
        <v>17</v>
      </c>
      <c r="F37" s="10" t="s">
        <v>31</v>
      </c>
      <c r="G37" s="10" t="s">
        <v>165</v>
      </c>
      <c r="H37" s="13">
        <v>318500</v>
      </c>
      <c r="I37" s="13">
        <v>296000</v>
      </c>
      <c r="J37" s="10" t="s">
        <v>163</v>
      </c>
      <c r="K37" s="10" t="s">
        <v>27</v>
      </c>
      <c r="L37" s="8">
        <v>36077</v>
      </c>
      <c r="M37" s="8">
        <v>45473</v>
      </c>
      <c r="N37" s="9">
        <v>6400</v>
      </c>
      <c r="O37" s="10" t="s">
        <v>33</v>
      </c>
      <c r="P37" s="7">
        <v>0</v>
      </c>
      <c r="Q37" s="7">
        <v>0</v>
      </c>
      <c r="R37" s="7">
        <v>630</v>
      </c>
      <c r="S37" s="7">
        <v>0</v>
      </c>
      <c r="T37" s="7">
        <v>0</v>
      </c>
      <c r="U37" s="7">
        <v>630</v>
      </c>
      <c r="V37" s="7">
        <v>630</v>
      </c>
      <c r="W37" s="7">
        <v>0</v>
      </c>
      <c r="X37" s="7">
        <v>0</v>
      </c>
      <c r="Y37" s="7">
        <v>0</v>
      </c>
      <c r="Z37" s="7">
        <v>40</v>
      </c>
      <c r="AA37" s="7">
        <v>14.126984126984127</v>
      </c>
      <c r="AB37" s="16">
        <v>78.412698412698418</v>
      </c>
      <c r="AC37" s="16">
        <v>6.5079365079365088</v>
      </c>
      <c r="AD37" s="16">
        <v>0.95238095238095244</v>
      </c>
      <c r="AE37" s="16">
        <v>0</v>
      </c>
      <c r="AF37" s="15">
        <v>90.317460317460316</v>
      </c>
      <c r="AG37" s="10" t="s">
        <v>28</v>
      </c>
      <c r="AH37" s="10" t="s">
        <v>1966</v>
      </c>
      <c r="AI37" s="9">
        <v>88.635999999999996</v>
      </c>
      <c r="AJ37" s="9">
        <v>886.99080000000004</v>
      </c>
      <c r="AK37" s="9">
        <v>313.29169999999999</v>
      </c>
      <c r="AL37" s="24">
        <f>Table1[[#This Row],[Company Direct Land Through FY12]]+Table1[[#This Row],[Company Direct Land FY13 and After]]</f>
        <v>1200.2825</v>
      </c>
      <c r="AM37" s="9">
        <v>505.91300000000001</v>
      </c>
      <c r="AN37" s="9">
        <v>1767.8161</v>
      </c>
      <c r="AO37" s="9">
        <v>1788.1948</v>
      </c>
      <c r="AP37" s="24">
        <f>Table1[[#This Row],[Company Direct Building Through FY12]]+Table1[[#This Row],[Company Direct Building FY13 and After]]</f>
        <v>3556.0109000000002</v>
      </c>
      <c r="AQ37" s="9">
        <v>0</v>
      </c>
      <c r="AR37" s="9">
        <v>112.288</v>
      </c>
      <c r="AS37" s="9">
        <v>0</v>
      </c>
      <c r="AT37" s="24">
        <f>Table1[[#This Row],[Mortgage Recording Tax Through FY12]]+Table1[[#This Row],[Mortgage Recording Tax FY13 and After]]</f>
        <v>112.288</v>
      </c>
      <c r="AU37" s="9">
        <v>500.73700000000002</v>
      </c>
      <c r="AV37" s="9">
        <v>1454.64</v>
      </c>
      <c r="AW37" s="9">
        <v>1769.8997999999999</v>
      </c>
      <c r="AX37" s="24">
        <f>Table1[[#This Row],[Pilot Savings  Through FY12]]+Table1[[#This Row],[Pilot Savings FY13 and After]]</f>
        <v>3224.5398</v>
      </c>
      <c r="AY37" s="9">
        <v>0</v>
      </c>
      <c r="AZ37" s="9">
        <v>112.288</v>
      </c>
      <c r="BA37" s="9">
        <v>0</v>
      </c>
      <c r="BB37" s="24">
        <f>Table1[[#This Row],[Mortgage Recording Tax Exemption Through FY12]]+Table1[[#This Row],[Mortgage Recording Tax Exemption FY13 and After]]</f>
        <v>112.288</v>
      </c>
      <c r="BC37" s="9">
        <v>727.1046</v>
      </c>
      <c r="BD37" s="9">
        <v>3137.7334000000001</v>
      </c>
      <c r="BE37" s="9">
        <v>2570.0160999999998</v>
      </c>
      <c r="BF37" s="24">
        <f>Table1[[#This Row],[Indirect and Induced Land Through FY12]]+Table1[[#This Row],[Indirect and Induced Land FY13 and After]]</f>
        <v>5707.7494999999999</v>
      </c>
      <c r="BG37" s="9">
        <v>1350.337</v>
      </c>
      <c r="BH37" s="9">
        <v>5827.2187999999996</v>
      </c>
      <c r="BI37" s="9">
        <v>4772.8868000000002</v>
      </c>
      <c r="BJ37" s="24">
        <f>Table1[[#This Row],[Indirect and Induced Building Through FY12]]+Table1[[#This Row],[Indirect and Induced Building FY13 and After]]</f>
        <v>10600.105599999999</v>
      </c>
      <c r="BK37" s="9">
        <v>2171.2536</v>
      </c>
      <c r="BL37" s="9">
        <v>10165.1191</v>
      </c>
      <c r="BM37" s="9">
        <v>7674.4895999999999</v>
      </c>
      <c r="BN37" s="24">
        <f>Table1[[#This Row],[TOTAL Real Property Related Taxes Through FY12]]+Table1[[#This Row],[TOTAL Real Property Related Taxes FY13 and After]]</f>
        <v>17839.608700000001</v>
      </c>
      <c r="BO37" s="9">
        <v>5611.9745999999996</v>
      </c>
      <c r="BP37" s="9">
        <v>28080.637500000001</v>
      </c>
      <c r="BQ37" s="9">
        <v>19836.025600000001</v>
      </c>
      <c r="BR37" s="24">
        <f>Table1[[#This Row],[Company Direct Through FY12]]+Table1[[#This Row],[Company Direct FY13 and After]]</f>
        <v>47916.663100000005</v>
      </c>
      <c r="BS37" s="9">
        <v>0</v>
      </c>
      <c r="BT37" s="9">
        <v>0</v>
      </c>
      <c r="BU37" s="9">
        <v>0</v>
      </c>
      <c r="BV37" s="24">
        <f>Table1[[#This Row],[Sales Tax Exemption Through FY12]]+Table1[[#This Row],[Sales Tax Exemption FY13 and After]]</f>
        <v>0</v>
      </c>
      <c r="BW37" s="9">
        <v>3.6158000000000001</v>
      </c>
      <c r="BX37" s="9">
        <v>13.1928</v>
      </c>
      <c r="BY37" s="9">
        <v>12.780799999999999</v>
      </c>
      <c r="BZ37" s="24">
        <f>Table1[[#This Row],[Energy Tax Savings Through FY12]]+Table1[[#This Row],[Energy Tax Savings FY13 and After]]</f>
        <v>25.973599999999998</v>
      </c>
      <c r="CA37" s="9">
        <v>1.9E-3</v>
      </c>
      <c r="CB37" s="9">
        <v>9.0609000000000002</v>
      </c>
      <c r="CC37" s="9">
        <v>4.1999999999999997E-3</v>
      </c>
      <c r="CD37" s="24">
        <f>Table1[[#This Row],[Tax Exempt Bond Savings Through FY12]]+Table1[[#This Row],[Tax Exempt Bond Savings FY13 and After]]</f>
        <v>9.065100000000001</v>
      </c>
      <c r="CE37" s="9">
        <v>2437.2800999999999</v>
      </c>
      <c r="CF37" s="9">
        <v>11899.7646</v>
      </c>
      <c r="CG37" s="9">
        <v>8614.7841000000008</v>
      </c>
      <c r="CH37" s="24">
        <f>Table1[[#This Row],[Indirect and Induced Through FY12]]+Table1[[#This Row],[Indirect and Induced FY13 and After]]</f>
        <v>20514.548699999999</v>
      </c>
      <c r="CI37" s="9">
        <v>8045.6369999999997</v>
      </c>
      <c r="CJ37" s="9">
        <v>39958.148399999998</v>
      </c>
      <c r="CK37" s="9">
        <v>28438.024700000002</v>
      </c>
      <c r="CL37" s="24">
        <f>Table1[[#This Row],[TOTAL Income Consumption Use Taxes Through FY12]]+Table1[[#This Row],[TOTAL Income Consumption Use Taxes FY13 and After]]</f>
        <v>68396.1731</v>
      </c>
      <c r="CM37" s="9">
        <v>504.35469999999998</v>
      </c>
      <c r="CN37" s="9">
        <v>1589.1817000000001</v>
      </c>
      <c r="CO37" s="9">
        <v>1782.6848</v>
      </c>
      <c r="CP37" s="24">
        <f>Table1[[#This Row],[Assistance Provided Through FY12]]+Table1[[#This Row],[Assistance Provided FY13 and After]]</f>
        <v>3371.8665000000001</v>
      </c>
      <c r="CQ37" s="9">
        <v>0</v>
      </c>
      <c r="CR37" s="9">
        <v>0</v>
      </c>
      <c r="CS37" s="9">
        <v>0</v>
      </c>
      <c r="CT37" s="24">
        <f>Table1[[#This Row],[Recapture Cancellation Reduction Amount Through FY12]]+Table1[[#This Row],[Recapture Cancellation Reduction Amount FY13 and After]]</f>
        <v>0</v>
      </c>
      <c r="CU37" s="9">
        <v>0</v>
      </c>
      <c r="CV37" s="9">
        <v>0</v>
      </c>
      <c r="CW37" s="9">
        <v>0</v>
      </c>
      <c r="CX37" s="24">
        <f>Table1[[#This Row],[Penalty Paid Through FY12]]+Table1[[#This Row],[Penalty Paid FY13 and After]]</f>
        <v>0</v>
      </c>
      <c r="CY37" s="9">
        <v>504.35469999999998</v>
      </c>
      <c r="CZ37" s="9">
        <v>1589.1817000000001</v>
      </c>
      <c r="DA37" s="9">
        <v>1782.6848</v>
      </c>
      <c r="DB37" s="24">
        <f>Table1[[#This Row],[TOTAL Assistance Net of Recapture Penalties Through FY12]]+Table1[[#This Row],[TOTAL Assistance Net of Recapture Penalties FY13 and After]]</f>
        <v>3371.8665000000001</v>
      </c>
      <c r="DC37" s="9">
        <v>6206.5236000000004</v>
      </c>
      <c r="DD37" s="9">
        <v>30847.732400000001</v>
      </c>
      <c r="DE37" s="9">
        <v>21937.5121</v>
      </c>
      <c r="DF37" s="24">
        <f>Table1[[#This Row],[Company Direct Tax Revenue Before Assistance Through FY12]]+Table1[[#This Row],[Company Direct Tax Revenue Before Assistance FY13 and After]]</f>
        <v>52785.244500000001</v>
      </c>
      <c r="DG37" s="9">
        <v>4514.7217000000001</v>
      </c>
      <c r="DH37" s="9">
        <v>20864.716799999998</v>
      </c>
      <c r="DI37" s="9">
        <v>15957.687</v>
      </c>
      <c r="DJ37" s="24">
        <f>Table1[[#This Row],[Indirect and Induced Tax Revenues Through FY12]]+Table1[[#This Row],[Indirect and Induced Tax Revenues FY13 and After]]</f>
        <v>36822.4038</v>
      </c>
      <c r="DK37" s="9">
        <v>10721.2453</v>
      </c>
      <c r="DL37" s="9">
        <v>51712.449200000003</v>
      </c>
      <c r="DM37" s="9">
        <v>37895.199099999998</v>
      </c>
      <c r="DN37" s="24">
        <f>Table1[[#This Row],[TOTAL Tax Revenues Before Assistance Through FY12]]+Table1[[#This Row],[TOTAL Tax Revenues Before Assistance FY13 and After]]</f>
        <v>89607.648300000001</v>
      </c>
      <c r="DO37" s="9">
        <v>10216.890600000001</v>
      </c>
      <c r="DP37" s="9">
        <v>50123.267500000002</v>
      </c>
      <c r="DQ37" s="9">
        <v>36112.514300000003</v>
      </c>
      <c r="DR37" s="24">
        <f>Table1[[#This Row],[TOTAL Tax Revenues Net of Assistance Recapture and Penalty Through FY12]]+Table1[[#This Row],[TOTAL Tax Revenues Net of Assistance Recapture and Penalty FY13 and After]]</f>
        <v>86235.781799999997</v>
      </c>
      <c r="DS37" s="9">
        <v>0</v>
      </c>
      <c r="DT37" s="9">
        <v>52.0794</v>
      </c>
      <c r="DU37" s="9">
        <v>0</v>
      </c>
      <c r="DV37" s="9">
        <v>0</v>
      </c>
    </row>
    <row r="38" spans="1:126" x14ac:dyDescent="0.25">
      <c r="A38" s="10">
        <v>92235</v>
      </c>
      <c r="B38" s="10" t="s">
        <v>495</v>
      </c>
      <c r="C38" s="10" t="s">
        <v>496</v>
      </c>
      <c r="D38" s="10" t="s">
        <v>17</v>
      </c>
      <c r="E38" s="10">
        <v>42</v>
      </c>
      <c r="F38" s="10" t="s">
        <v>497</v>
      </c>
      <c r="G38" s="10" t="s">
        <v>23</v>
      </c>
      <c r="H38" s="13">
        <v>28200</v>
      </c>
      <c r="I38" s="13">
        <v>27300</v>
      </c>
      <c r="J38" s="10" t="s">
        <v>205</v>
      </c>
      <c r="K38" s="10" t="s">
        <v>491</v>
      </c>
      <c r="L38" s="8">
        <v>36161</v>
      </c>
      <c r="M38" s="8">
        <v>45108</v>
      </c>
      <c r="N38" s="9">
        <v>4023.6</v>
      </c>
      <c r="O38" s="10" t="s">
        <v>108</v>
      </c>
      <c r="P38" s="7">
        <v>29</v>
      </c>
      <c r="Q38" s="7">
        <v>0</v>
      </c>
      <c r="R38" s="7">
        <v>55</v>
      </c>
      <c r="S38" s="7">
        <v>0</v>
      </c>
      <c r="T38" s="7">
        <v>0</v>
      </c>
      <c r="U38" s="7">
        <v>84</v>
      </c>
      <c r="V38" s="7">
        <v>69</v>
      </c>
      <c r="W38" s="7">
        <v>0</v>
      </c>
      <c r="X38" s="7">
        <v>0</v>
      </c>
      <c r="Y38" s="7">
        <v>87</v>
      </c>
      <c r="Z38" s="7">
        <v>0</v>
      </c>
      <c r="AA38" s="7">
        <v>0</v>
      </c>
      <c r="AB38" s="16">
        <v>0</v>
      </c>
      <c r="AC38" s="16">
        <v>0</v>
      </c>
      <c r="AD38" s="16">
        <v>0</v>
      </c>
      <c r="AE38" s="16">
        <v>0</v>
      </c>
      <c r="AF38" s="15">
        <v>96.428571428571431</v>
      </c>
      <c r="AG38" s="10" t="s">
        <v>28</v>
      </c>
      <c r="AH38" s="10" t="s">
        <v>28</v>
      </c>
      <c r="AI38" s="9">
        <v>0</v>
      </c>
      <c r="AJ38" s="9">
        <v>0</v>
      </c>
      <c r="AK38" s="9">
        <v>0</v>
      </c>
      <c r="AL38" s="24">
        <f>Table1[[#This Row],[Company Direct Land Through FY12]]+Table1[[#This Row],[Company Direct Land FY13 and After]]</f>
        <v>0</v>
      </c>
      <c r="AM38" s="9">
        <v>0</v>
      </c>
      <c r="AN38" s="9">
        <v>0</v>
      </c>
      <c r="AO38" s="9">
        <v>0</v>
      </c>
      <c r="AP38" s="24">
        <f>Table1[[#This Row],[Company Direct Building Through FY12]]+Table1[[#This Row],[Company Direct Building FY13 and After]]</f>
        <v>0</v>
      </c>
      <c r="AQ38" s="9">
        <v>0</v>
      </c>
      <c r="AR38" s="9">
        <v>49.968800000000002</v>
      </c>
      <c r="AS38" s="9">
        <v>0</v>
      </c>
      <c r="AT38" s="24">
        <f>Table1[[#This Row],[Mortgage Recording Tax Through FY12]]+Table1[[#This Row],[Mortgage Recording Tax FY13 and After]]</f>
        <v>49.968800000000002</v>
      </c>
      <c r="AU38" s="9">
        <v>0</v>
      </c>
      <c r="AV38" s="9">
        <v>0</v>
      </c>
      <c r="AW38" s="9">
        <v>0</v>
      </c>
      <c r="AX38" s="24">
        <f>Table1[[#This Row],[Pilot Savings  Through FY12]]+Table1[[#This Row],[Pilot Savings FY13 and After]]</f>
        <v>0</v>
      </c>
      <c r="AY38" s="9">
        <v>0</v>
      </c>
      <c r="AZ38" s="9">
        <v>0</v>
      </c>
      <c r="BA38" s="9">
        <v>0</v>
      </c>
      <c r="BB38" s="24">
        <f>Table1[[#This Row],[Mortgage Recording Tax Exemption Through FY12]]+Table1[[#This Row],[Mortgage Recording Tax Exemption FY13 and After]]</f>
        <v>0</v>
      </c>
      <c r="BC38" s="9">
        <v>50.744999999999997</v>
      </c>
      <c r="BD38" s="9">
        <v>512.16</v>
      </c>
      <c r="BE38" s="9">
        <v>179.363</v>
      </c>
      <c r="BF38" s="24">
        <f>Table1[[#This Row],[Indirect and Induced Land Through FY12]]+Table1[[#This Row],[Indirect and Induced Land FY13 and After]]</f>
        <v>691.52299999999991</v>
      </c>
      <c r="BG38" s="9">
        <v>94.240600000000001</v>
      </c>
      <c r="BH38" s="9">
        <v>951.1549</v>
      </c>
      <c r="BI38" s="9">
        <v>333.10169999999999</v>
      </c>
      <c r="BJ38" s="24">
        <f>Table1[[#This Row],[Indirect and Induced Building Through FY12]]+Table1[[#This Row],[Indirect and Induced Building FY13 and After]]</f>
        <v>1284.2565999999999</v>
      </c>
      <c r="BK38" s="9">
        <v>144.98560000000001</v>
      </c>
      <c r="BL38" s="9">
        <v>1513.2837</v>
      </c>
      <c r="BM38" s="9">
        <v>512.46469999999999</v>
      </c>
      <c r="BN38" s="24">
        <f>Table1[[#This Row],[TOTAL Real Property Related Taxes Through FY12]]+Table1[[#This Row],[TOTAL Real Property Related Taxes FY13 and After]]</f>
        <v>2025.7483999999999</v>
      </c>
      <c r="BO38" s="9">
        <v>158.25790000000001</v>
      </c>
      <c r="BP38" s="9">
        <v>1811.1094000000001</v>
      </c>
      <c r="BQ38" s="9">
        <v>559.37649999999996</v>
      </c>
      <c r="BR38" s="24">
        <f>Table1[[#This Row],[Company Direct Through FY12]]+Table1[[#This Row],[Company Direct FY13 and After]]</f>
        <v>2370.4859000000001</v>
      </c>
      <c r="BS38" s="9">
        <v>0</v>
      </c>
      <c r="BT38" s="9">
        <v>0</v>
      </c>
      <c r="BU38" s="9">
        <v>0</v>
      </c>
      <c r="BV38" s="24">
        <f>Table1[[#This Row],[Sales Tax Exemption Through FY12]]+Table1[[#This Row],[Sales Tax Exemption FY13 and After]]</f>
        <v>0</v>
      </c>
      <c r="BW38" s="9">
        <v>0</v>
      </c>
      <c r="BX38" s="9">
        <v>0</v>
      </c>
      <c r="BY38" s="9">
        <v>0</v>
      </c>
      <c r="BZ38" s="24">
        <f>Table1[[#This Row],[Energy Tax Savings Through FY12]]+Table1[[#This Row],[Energy Tax Savings FY13 and After]]</f>
        <v>0</v>
      </c>
      <c r="CA38" s="9">
        <v>1.9205000000000001</v>
      </c>
      <c r="CB38" s="9">
        <v>29.619599999999998</v>
      </c>
      <c r="CC38" s="9">
        <v>4.2221000000000002</v>
      </c>
      <c r="CD38" s="24">
        <f>Table1[[#This Row],[Tax Exempt Bond Savings Through FY12]]+Table1[[#This Row],[Tax Exempt Bond Savings FY13 and After]]</f>
        <v>33.841699999999996</v>
      </c>
      <c r="CE38" s="9">
        <v>188.2484</v>
      </c>
      <c r="CF38" s="9">
        <v>2171.1282000000001</v>
      </c>
      <c r="CG38" s="9">
        <v>665.3809</v>
      </c>
      <c r="CH38" s="24">
        <f>Table1[[#This Row],[Indirect and Induced Through FY12]]+Table1[[#This Row],[Indirect and Induced FY13 and After]]</f>
        <v>2836.5091000000002</v>
      </c>
      <c r="CI38" s="9">
        <v>344.58580000000001</v>
      </c>
      <c r="CJ38" s="9">
        <v>3952.6179999999999</v>
      </c>
      <c r="CK38" s="9">
        <v>1220.5353</v>
      </c>
      <c r="CL38" s="24">
        <f>Table1[[#This Row],[TOTAL Income Consumption Use Taxes Through FY12]]+Table1[[#This Row],[TOTAL Income Consumption Use Taxes FY13 and After]]</f>
        <v>5173.1532999999999</v>
      </c>
      <c r="CM38" s="9">
        <v>1.9205000000000001</v>
      </c>
      <c r="CN38" s="9">
        <v>29.619599999999998</v>
      </c>
      <c r="CO38" s="9">
        <v>4.2221000000000002</v>
      </c>
      <c r="CP38" s="24">
        <f>Table1[[#This Row],[Assistance Provided Through FY12]]+Table1[[#This Row],[Assistance Provided FY13 and After]]</f>
        <v>33.841699999999996</v>
      </c>
      <c r="CQ38" s="9">
        <v>0</v>
      </c>
      <c r="CR38" s="9">
        <v>0</v>
      </c>
      <c r="CS38" s="9">
        <v>0</v>
      </c>
      <c r="CT38" s="24">
        <f>Table1[[#This Row],[Recapture Cancellation Reduction Amount Through FY12]]+Table1[[#This Row],[Recapture Cancellation Reduction Amount FY13 and After]]</f>
        <v>0</v>
      </c>
      <c r="CU38" s="9">
        <v>0</v>
      </c>
      <c r="CV38" s="9">
        <v>0</v>
      </c>
      <c r="CW38" s="9">
        <v>0</v>
      </c>
      <c r="CX38" s="24">
        <f>Table1[[#This Row],[Penalty Paid Through FY12]]+Table1[[#This Row],[Penalty Paid FY13 and After]]</f>
        <v>0</v>
      </c>
      <c r="CY38" s="9">
        <v>1.9205000000000001</v>
      </c>
      <c r="CZ38" s="9">
        <v>29.619599999999998</v>
      </c>
      <c r="DA38" s="9">
        <v>4.2221000000000002</v>
      </c>
      <c r="DB38" s="24">
        <f>Table1[[#This Row],[TOTAL Assistance Net of Recapture Penalties Through FY12]]+Table1[[#This Row],[TOTAL Assistance Net of Recapture Penalties FY13 and After]]</f>
        <v>33.841699999999996</v>
      </c>
      <c r="DC38" s="9">
        <v>158.25790000000001</v>
      </c>
      <c r="DD38" s="9">
        <v>1861.0781999999999</v>
      </c>
      <c r="DE38" s="9">
        <v>559.37649999999996</v>
      </c>
      <c r="DF38" s="24">
        <f>Table1[[#This Row],[Company Direct Tax Revenue Before Assistance Through FY12]]+Table1[[#This Row],[Company Direct Tax Revenue Before Assistance FY13 and After]]</f>
        <v>2420.4546999999998</v>
      </c>
      <c r="DG38" s="9">
        <v>333.23399999999998</v>
      </c>
      <c r="DH38" s="9">
        <v>3634.4431</v>
      </c>
      <c r="DI38" s="9">
        <v>1177.8456000000001</v>
      </c>
      <c r="DJ38" s="24">
        <f>Table1[[#This Row],[Indirect and Induced Tax Revenues Through FY12]]+Table1[[#This Row],[Indirect and Induced Tax Revenues FY13 and After]]</f>
        <v>4812.2887000000001</v>
      </c>
      <c r="DK38" s="9">
        <v>491.49189999999999</v>
      </c>
      <c r="DL38" s="9">
        <v>5495.5213000000003</v>
      </c>
      <c r="DM38" s="9">
        <v>1737.2221</v>
      </c>
      <c r="DN38" s="24">
        <f>Table1[[#This Row],[TOTAL Tax Revenues Before Assistance Through FY12]]+Table1[[#This Row],[TOTAL Tax Revenues Before Assistance FY13 and After]]</f>
        <v>7232.7434000000003</v>
      </c>
      <c r="DO38" s="9">
        <v>489.57139999999998</v>
      </c>
      <c r="DP38" s="9">
        <v>5465.9017000000003</v>
      </c>
      <c r="DQ38" s="9">
        <v>1733</v>
      </c>
      <c r="DR38" s="24">
        <f>Table1[[#This Row],[TOTAL Tax Revenues Net of Assistance Recapture and Penalty Through FY12]]+Table1[[#This Row],[TOTAL Tax Revenues Net of Assistance Recapture and Penalty FY13 and After]]</f>
        <v>7198.9017000000003</v>
      </c>
      <c r="DS38" s="9">
        <v>0</v>
      </c>
      <c r="DT38" s="9">
        <v>0</v>
      </c>
      <c r="DU38" s="9">
        <v>0</v>
      </c>
      <c r="DV38" s="9">
        <v>0</v>
      </c>
    </row>
    <row r="39" spans="1:126" x14ac:dyDescent="0.25">
      <c r="A39" s="10">
        <v>92239</v>
      </c>
      <c r="B39" s="10" t="s">
        <v>170</v>
      </c>
      <c r="C39" s="10" t="s">
        <v>172</v>
      </c>
      <c r="D39" s="10" t="s">
        <v>17</v>
      </c>
      <c r="E39" s="10">
        <v>33</v>
      </c>
      <c r="F39" s="10" t="s">
        <v>173</v>
      </c>
      <c r="G39" s="10" t="s">
        <v>174</v>
      </c>
      <c r="H39" s="13">
        <v>20500</v>
      </c>
      <c r="I39" s="13">
        <v>85000</v>
      </c>
      <c r="J39" s="10" t="s">
        <v>171</v>
      </c>
      <c r="K39" s="10" t="s">
        <v>81</v>
      </c>
      <c r="L39" s="8">
        <v>36056</v>
      </c>
      <c r="M39" s="8">
        <v>45473</v>
      </c>
      <c r="N39" s="9">
        <v>2013</v>
      </c>
      <c r="O39" s="10" t="s">
        <v>11</v>
      </c>
      <c r="P39" s="7">
        <v>0</v>
      </c>
      <c r="Q39" s="7">
        <v>0</v>
      </c>
      <c r="R39" s="7">
        <v>4</v>
      </c>
      <c r="S39" s="7">
        <v>0</v>
      </c>
      <c r="T39" s="7">
        <v>0</v>
      </c>
      <c r="U39" s="7">
        <v>4</v>
      </c>
      <c r="V39" s="7">
        <v>4</v>
      </c>
      <c r="W39" s="7">
        <v>0</v>
      </c>
      <c r="X39" s="7">
        <v>0</v>
      </c>
      <c r="Y39" s="7">
        <v>0</v>
      </c>
      <c r="Z39" s="7">
        <v>4</v>
      </c>
      <c r="AA39" s="7">
        <v>0</v>
      </c>
      <c r="AB39" s="16">
        <v>0</v>
      </c>
      <c r="AC39" s="16">
        <v>0</v>
      </c>
      <c r="AD39" s="16">
        <v>0</v>
      </c>
      <c r="AE39" s="16">
        <v>0</v>
      </c>
      <c r="AF39" s="15">
        <v>100</v>
      </c>
      <c r="AG39" s="10" t="s">
        <v>28</v>
      </c>
      <c r="AH39" s="10" t="s">
        <v>1966</v>
      </c>
      <c r="AI39" s="9">
        <v>34.536999999999999</v>
      </c>
      <c r="AJ39" s="9">
        <v>253.65190000000001</v>
      </c>
      <c r="AK39" s="9">
        <v>122.0741</v>
      </c>
      <c r="AL39" s="24">
        <f>Table1[[#This Row],[Company Direct Land Through FY12]]+Table1[[#This Row],[Company Direct Land FY13 and After]]</f>
        <v>375.726</v>
      </c>
      <c r="AM39" s="9">
        <v>303.67</v>
      </c>
      <c r="AN39" s="9">
        <v>654.16120000000001</v>
      </c>
      <c r="AO39" s="9">
        <v>1073.3489999999999</v>
      </c>
      <c r="AP39" s="24">
        <f>Table1[[#This Row],[Company Direct Building Through FY12]]+Table1[[#This Row],[Company Direct Building FY13 and After]]</f>
        <v>1727.5101999999999</v>
      </c>
      <c r="AQ39" s="9">
        <v>0</v>
      </c>
      <c r="AR39" s="9">
        <v>15.7905</v>
      </c>
      <c r="AS39" s="9">
        <v>0</v>
      </c>
      <c r="AT39" s="24">
        <f>Table1[[#This Row],[Mortgage Recording Tax Through FY12]]+Table1[[#This Row],[Mortgage Recording Tax FY13 and After]]</f>
        <v>15.7905</v>
      </c>
      <c r="AU39" s="9">
        <v>0</v>
      </c>
      <c r="AV39" s="9">
        <v>340.39640000000003</v>
      </c>
      <c r="AW39" s="9">
        <v>0</v>
      </c>
      <c r="AX39" s="24">
        <f>Table1[[#This Row],[Pilot Savings  Through FY12]]+Table1[[#This Row],[Pilot Savings FY13 and After]]</f>
        <v>340.39640000000003</v>
      </c>
      <c r="AY39" s="9">
        <v>0</v>
      </c>
      <c r="AZ39" s="9">
        <v>15.7905</v>
      </c>
      <c r="BA39" s="9">
        <v>0</v>
      </c>
      <c r="BB39" s="24">
        <f>Table1[[#This Row],[Mortgage Recording Tax Exemption Through FY12]]+Table1[[#This Row],[Mortgage Recording Tax Exemption FY13 and After]]</f>
        <v>15.7905</v>
      </c>
      <c r="BC39" s="9">
        <v>6.9701000000000004</v>
      </c>
      <c r="BD39" s="9">
        <v>595.70420000000001</v>
      </c>
      <c r="BE39" s="9">
        <v>24.636500000000002</v>
      </c>
      <c r="BF39" s="24">
        <f>Table1[[#This Row],[Indirect and Induced Land Through FY12]]+Table1[[#This Row],[Indirect and Induced Land FY13 and After]]</f>
        <v>620.34069999999997</v>
      </c>
      <c r="BG39" s="9">
        <v>12.9444</v>
      </c>
      <c r="BH39" s="9">
        <v>1106.3078</v>
      </c>
      <c r="BI39" s="9">
        <v>45.7532</v>
      </c>
      <c r="BJ39" s="24">
        <f>Table1[[#This Row],[Indirect and Induced Building Through FY12]]+Table1[[#This Row],[Indirect and Induced Building FY13 and After]]</f>
        <v>1152.0610000000001</v>
      </c>
      <c r="BK39" s="9">
        <v>358.12150000000003</v>
      </c>
      <c r="BL39" s="9">
        <v>2269.4286999999999</v>
      </c>
      <c r="BM39" s="9">
        <v>1265.8127999999999</v>
      </c>
      <c r="BN39" s="24">
        <f>Table1[[#This Row],[TOTAL Real Property Related Taxes Through FY12]]+Table1[[#This Row],[TOTAL Real Property Related Taxes FY13 and After]]</f>
        <v>3535.2415000000001</v>
      </c>
      <c r="BO39" s="9">
        <v>47.832099999999997</v>
      </c>
      <c r="BP39" s="9">
        <v>4671.1356999999998</v>
      </c>
      <c r="BQ39" s="9">
        <v>169.06659999999999</v>
      </c>
      <c r="BR39" s="24">
        <f>Table1[[#This Row],[Company Direct Through FY12]]+Table1[[#This Row],[Company Direct FY13 and After]]</f>
        <v>4840.2022999999999</v>
      </c>
      <c r="BS39" s="9">
        <v>0</v>
      </c>
      <c r="BT39" s="9">
        <v>0</v>
      </c>
      <c r="BU39" s="9">
        <v>0</v>
      </c>
      <c r="BV39" s="24">
        <f>Table1[[#This Row],[Sales Tax Exemption Through FY12]]+Table1[[#This Row],[Sales Tax Exemption FY13 and After]]</f>
        <v>0</v>
      </c>
      <c r="BW39" s="9">
        <v>0</v>
      </c>
      <c r="BX39" s="9">
        <v>0</v>
      </c>
      <c r="BY39" s="9">
        <v>0</v>
      </c>
      <c r="BZ39" s="24">
        <f>Table1[[#This Row],[Energy Tax Savings Through FY12]]+Table1[[#This Row],[Energy Tax Savings FY13 and After]]</f>
        <v>0</v>
      </c>
      <c r="CA39" s="9">
        <v>0</v>
      </c>
      <c r="CB39" s="9">
        <v>0</v>
      </c>
      <c r="CC39" s="9">
        <v>0</v>
      </c>
      <c r="CD39" s="24">
        <f>Table1[[#This Row],[Tax Exempt Bond Savings Through FY12]]+Table1[[#This Row],[Tax Exempt Bond Savings FY13 and After]]</f>
        <v>0</v>
      </c>
      <c r="CE39" s="9">
        <v>25.8569</v>
      </c>
      <c r="CF39" s="9">
        <v>2594.4423000000002</v>
      </c>
      <c r="CG39" s="9">
        <v>91.393900000000002</v>
      </c>
      <c r="CH39" s="24">
        <f>Table1[[#This Row],[Indirect and Induced Through FY12]]+Table1[[#This Row],[Indirect and Induced FY13 and After]]</f>
        <v>2685.8362000000002</v>
      </c>
      <c r="CI39" s="9">
        <v>73.688999999999993</v>
      </c>
      <c r="CJ39" s="9">
        <v>7265.5780000000004</v>
      </c>
      <c r="CK39" s="9">
        <v>260.46050000000002</v>
      </c>
      <c r="CL39" s="24">
        <f>Table1[[#This Row],[TOTAL Income Consumption Use Taxes Through FY12]]+Table1[[#This Row],[TOTAL Income Consumption Use Taxes FY13 and After]]</f>
        <v>7526.0385000000006</v>
      </c>
      <c r="CM39" s="9">
        <v>0</v>
      </c>
      <c r="CN39" s="9">
        <v>356.18689999999998</v>
      </c>
      <c r="CO39" s="9">
        <v>0</v>
      </c>
      <c r="CP39" s="24">
        <f>Table1[[#This Row],[Assistance Provided Through FY12]]+Table1[[#This Row],[Assistance Provided FY13 and After]]</f>
        <v>356.18689999999998</v>
      </c>
      <c r="CQ39" s="9">
        <v>0</v>
      </c>
      <c r="CR39" s="9">
        <v>0</v>
      </c>
      <c r="CS39" s="9">
        <v>0</v>
      </c>
      <c r="CT39" s="24">
        <f>Table1[[#This Row],[Recapture Cancellation Reduction Amount Through FY12]]+Table1[[#This Row],[Recapture Cancellation Reduction Amount FY13 and After]]</f>
        <v>0</v>
      </c>
      <c r="CU39" s="9">
        <v>0</v>
      </c>
      <c r="CV39" s="9">
        <v>0</v>
      </c>
      <c r="CW39" s="9">
        <v>0</v>
      </c>
      <c r="CX39" s="24">
        <f>Table1[[#This Row],[Penalty Paid Through FY12]]+Table1[[#This Row],[Penalty Paid FY13 and After]]</f>
        <v>0</v>
      </c>
      <c r="CY39" s="9">
        <v>0</v>
      </c>
      <c r="CZ39" s="9">
        <v>356.18689999999998</v>
      </c>
      <c r="DA39" s="9">
        <v>0</v>
      </c>
      <c r="DB39" s="24">
        <f>Table1[[#This Row],[TOTAL Assistance Net of Recapture Penalties Through FY12]]+Table1[[#This Row],[TOTAL Assistance Net of Recapture Penalties FY13 and After]]</f>
        <v>356.18689999999998</v>
      </c>
      <c r="DC39" s="9">
        <v>386.03910000000002</v>
      </c>
      <c r="DD39" s="9">
        <v>5594.7393000000002</v>
      </c>
      <c r="DE39" s="9">
        <v>1364.4897000000001</v>
      </c>
      <c r="DF39" s="24">
        <f>Table1[[#This Row],[Company Direct Tax Revenue Before Assistance Through FY12]]+Table1[[#This Row],[Company Direct Tax Revenue Before Assistance FY13 and After]]</f>
        <v>6959.2290000000003</v>
      </c>
      <c r="DG39" s="9">
        <v>45.7714</v>
      </c>
      <c r="DH39" s="9">
        <v>4296.4543000000003</v>
      </c>
      <c r="DI39" s="9">
        <v>161.78360000000001</v>
      </c>
      <c r="DJ39" s="24">
        <f>Table1[[#This Row],[Indirect and Induced Tax Revenues Through FY12]]+Table1[[#This Row],[Indirect and Induced Tax Revenues FY13 and After]]</f>
        <v>4458.2379000000001</v>
      </c>
      <c r="DK39" s="9">
        <v>431.81049999999999</v>
      </c>
      <c r="DL39" s="9">
        <v>9891.1936000000005</v>
      </c>
      <c r="DM39" s="9">
        <v>1526.2733000000001</v>
      </c>
      <c r="DN39" s="24">
        <f>Table1[[#This Row],[TOTAL Tax Revenues Before Assistance Through FY12]]+Table1[[#This Row],[TOTAL Tax Revenues Before Assistance FY13 and After]]</f>
        <v>11417.466900000001</v>
      </c>
      <c r="DO39" s="9">
        <v>431.81049999999999</v>
      </c>
      <c r="DP39" s="9">
        <v>9535.0066999999999</v>
      </c>
      <c r="DQ39" s="9">
        <v>1526.2733000000001</v>
      </c>
      <c r="DR39" s="24">
        <f>Table1[[#This Row],[TOTAL Tax Revenues Net of Assistance Recapture and Penalty Through FY12]]+Table1[[#This Row],[TOTAL Tax Revenues Net of Assistance Recapture and Penalty FY13 and After]]</f>
        <v>11061.28</v>
      </c>
      <c r="DS39" s="9">
        <v>0</v>
      </c>
      <c r="DT39" s="9">
        <v>0</v>
      </c>
      <c r="DU39" s="9">
        <v>0</v>
      </c>
      <c r="DV39" s="9">
        <v>0</v>
      </c>
    </row>
    <row r="40" spans="1:126" x14ac:dyDescent="0.25">
      <c r="A40" s="10">
        <v>92244</v>
      </c>
      <c r="B40" s="10" t="s">
        <v>141</v>
      </c>
      <c r="C40" s="10" t="s">
        <v>143</v>
      </c>
      <c r="D40" s="10" t="s">
        <v>47</v>
      </c>
      <c r="E40" s="10">
        <v>1</v>
      </c>
      <c r="F40" s="10" t="s">
        <v>107</v>
      </c>
      <c r="G40" s="10" t="s">
        <v>134</v>
      </c>
      <c r="H40" s="13">
        <v>0</v>
      </c>
      <c r="I40" s="13">
        <v>206775</v>
      </c>
      <c r="J40" s="10" t="s">
        <v>142</v>
      </c>
      <c r="K40" s="10" t="s">
        <v>42</v>
      </c>
      <c r="L40" s="8">
        <v>35854</v>
      </c>
      <c r="M40" s="8">
        <v>41547</v>
      </c>
      <c r="N40" s="9">
        <v>0</v>
      </c>
      <c r="O40" s="10" t="s">
        <v>144</v>
      </c>
      <c r="P40" s="7">
        <v>0</v>
      </c>
      <c r="Q40" s="7">
        <v>30</v>
      </c>
      <c r="R40" s="7">
        <v>562</v>
      </c>
      <c r="S40" s="7">
        <v>0</v>
      </c>
      <c r="T40" s="7">
        <v>0</v>
      </c>
      <c r="U40" s="7">
        <v>592</v>
      </c>
      <c r="V40" s="7">
        <v>650</v>
      </c>
      <c r="W40" s="7">
        <v>0</v>
      </c>
      <c r="X40" s="7">
        <v>398</v>
      </c>
      <c r="Y40" s="7">
        <v>398</v>
      </c>
      <c r="Z40" s="7">
        <v>125</v>
      </c>
      <c r="AA40" s="7">
        <v>52.195945945945944</v>
      </c>
      <c r="AB40" s="16">
        <v>9.4594594594594597</v>
      </c>
      <c r="AC40" s="16">
        <v>22.466216216216218</v>
      </c>
      <c r="AD40" s="16">
        <v>10.472972972972974</v>
      </c>
      <c r="AE40" s="16">
        <v>5.4054054054054053</v>
      </c>
      <c r="AF40" s="15">
        <v>65.202702702702695</v>
      </c>
      <c r="AG40" s="10" t="s">
        <v>28</v>
      </c>
      <c r="AH40" s="10" t="s">
        <v>1966</v>
      </c>
      <c r="AI40" s="9">
        <v>784.74779999999998</v>
      </c>
      <c r="AJ40" s="9">
        <v>4854.8473000000004</v>
      </c>
      <c r="AK40" s="9">
        <v>519.74549999999999</v>
      </c>
      <c r="AL40" s="24">
        <f>Table1[[#This Row],[Company Direct Land Through FY12]]+Table1[[#This Row],[Company Direct Land FY13 and After]]</f>
        <v>5374.5928000000004</v>
      </c>
      <c r="AM40" s="9">
        <v>1457.3888999999999</v>
      </c>
      <c r="AN40" s="9">
        <v>9016.1453000000001</v>
      </c>
      <c r="AO40" s="9">
        <v>965.24170000000004</v>
      </c>
      <c r="AP40" s="24">
        <f>Table1[[#This Row],[Company Direct Building Through FY12]]+Table1[[#This Row],[Company Direct Building FY13 and After]]</f>
        <v>9981.3870000000006</v>
      </c>
      <c r="AQ40" s="9">
        <v>0</v>
      </c>
      <c r="AR40" s="9">
        <v>251.875</v>
      </c>
      <c r="AS40" s="9">
        <v>0</v>
      </c>
      <c r="AT40" s="24">
        <f>Table1[[#This Row],[Mortgage Recording Tax Through FY12]]+Table1[[#This Row],[Mortgage Recording Tax FY13 and After]]</f>
        <v>251.875</v>
      </c>
      <c r="AU40" s="9">
        <v>0</v>
      </c>
      <c r="AV40" s="9">
        <v>0</v>
      </c>
      <c r="AW40" s="9">
        <v>0</v>
      </c>
      <c r="AX40" s="24">
        <f>Table1[[#This Row],[Pilot Savings  Through FY12]]+Table1[[#This Row],[Pilot Savings FY13 and After]]</f>
        <v>0</v>
      </c>
      <c r="AY40" s="9">
        <v>0</v>
      </c>
      <c r="AZ40" s="9">
        <v>0</v>
      </c>
      <c r="BA40" s="9">
        <v>0</v>
      </c>
      <c r="BB40" s="24">
        <f>Table1[[#This Row],[Mortgage Recording Tax Exemption Through FY12]]+Table1[[#This Row],[Mortgage Recording Tax Exemption FY13 and After]]</f>
        <v>0</v>
      </c>
      <c r="BC40" s="9">
        <v>1091.5954999999999</v>
      </c>
      <c r="BD40" s="9">
        <v>10917.386500000001</v>
      </c>
      <c r="BE40" s="9">
        <v>722.97339999999997</v>
      </c>
      <c r="BF40" s="24">
        <f>Table1[[#This Row],[Indirect and Induced Land Through FY12]]+Table1[[#This Row],[Indirect and Induced Land FY13 and After]]</f>
        <v>11640.359900000001</v>
      </c>
      <c r="BG40" s="9">
        <v>2027.2488000000001</v>
      </c>
      <c r="BH40" s="9">
        <v>20275.146000000001</v>
      </c>
      <c r="BI40" s="9">
        <v>1342.665</v>
      </c>
      <c r="BJ40" s="24">
        <f>Table1[[#This Row],[Indirect and Induced Building Through FY12]]+Table1[[#This Row],[Indirect and Induced Building FY13 and After]]</f>
        <v>21617.811000000002</v>
      </c>
      <c r="BK40" s="9">
        <v>5360.9809999999998</v>
      </c>
      <c r="BL40" s="9">
        <v>45315.400099999999</v>
      </c>
      <c r="BM40" s="9">
        <v>3550.6255999999998</v>
      </c>
      <c r="BN40" s="24">
        <f>Table1[[#This Row],[TOTAL Real Property Related Taxes Through FY12]]+Table1[[#This Row],[TOTAL Real Property Related Taxes FY13 and After]]</f>
        <v>48866.025699999998</v>
      </c>
      <c r="BO40" s="9">
        <v>3849.1491999999998</v>
      </c>
      <c r="BP40" s="9">
        <v>42450.672400000003</v>
      </c>
      <c r="BQ40" s="9">
        <v>2549.3258000000001</v>
      </c>
      <c r="BR40" s="24">
        <f>Table1[[#This Row],[Company Direct Through FY12]]+Table1[[#This Row],[Company Direct FY13 and After]]</f>
        <v>44999.998200000002</v>
      </c>
      <c r="BS40" s="9">
        <v>0</v>
      </c>
      <c r="BT40" s="9">
        <v>318.68709999999999</v>
      </c>
      <c r="BU40" s="9">
        <v>431.31290000000001</v>
      </c>
      <c r="BV40" s="24">
        <f>Table1[[#This Row],[Sales Tax Exemption Through FY12]]+Table1[[#This Row],[Sales Tax Exemption FY13 and After]]</f>
        <v>750</v>
      </c>
      <c r="BW40" s="9">
        <v>0.68079999999999996</v>
      </c>
      <c r="BX40" s="9">
        <v>4.8929</v>
      </c>
      <c r="BY40" s="9">
        <v>0.45090000000000002</v>
      </c>
      <c r="BZ40" s="24">
        <f>Table1[[#This Row],[Energy Tax Savings Through FY12]]+Table1[[#This Row],[Energy Tax Savings FY13 and After]]</f>
        <v>5.3437999999999999</v>
      </c>
      <c r="CA40" s="9">
        <v>0</v>
      </c>
      <c r="CB40" s="9">
        <v>0</v>
      </c>
      <c r="CC40" s="9">
        <v>0</v>
      </c>
      <c r="CD40" s="24">
        <f>Table1[[#This Row],[Tax Exempt Bond Savings Through FY12]]+Table1[[#This Row],[Tax Exempt Bond Savings FY13 and After]]</f>
        <v>0</v>
      </c>
      <c r="CE40" s="9">
        <v>3363.9807000000001</v>
      </c>
      <c r="CF40" s="9">
        <v>37917.5553</v>
      </c>
      <c r="CG40" s="9">
        <v>2227.9944</v>
      </c>
      <c r="CH40" s="24">
        <f>Table1[[#This Row],[Indirect and Induced Through FY12]]+Table1[[#This Row],[Indirect and Induced FY13 and After]]</f>
        <v>40145.549700000003</v>
      </c>
      <c r="CI40" s="9">
        <v>7212.4490999999998</v>
      </c>
      <c r="CJ40" s="9">
        <v>80044.647700000001</v>
      </c>
      <c r="CK40" s="9">
        <v>4345.5564000000004</v>
      </c>
      <c r="CL40" s="24">
        <f>Table1[[#This Row],[TOTAL Income Consumption Use Taxes Through FY12]]+Table1[[#This Row],[TOTAL Income Consumption Use Taxes FY13 and After]]</f>
        <v>84390.204100000003</v>
      </c>
      <c r="CM40" s="9">
        <v>0.68079999999999996</v>
      </c>
      <c r="CN40" s="9">
        <v>323.58</v>
      </c>
      <c r="CO40" s="9">
        <v>431.7638</v>
      </c>
      <c r="CP40" s="24">
        <f>Table1[[#This Row],[Assistance Provided Through FY12]]+Table1[[#This Row],[Assistance Provided FY13 and After]]</f>
        <v>755.34379999999999</v>
      </c>
      <c r="CQ40" s="9">
        <v>0</v>
      </c>
      <c r="CR40" s="9">
        <v>0</v>
      </c>
      <c r="CS40" s="9">
        <v>0</v>
      </c>
      <c r="CT40" s="24">
        <f>Table1[[#This Row],[Recapture Cancellation Reduction Amount Through FY12]]+Table1[[#This Row],[Recapture Cancellation Reduction Amount FY13 and After]]</f>
        <v>0</v>
      </c>
      <c r="CU40" s="9">
        <v>0</v>
      </c>
      <c r="CV40" s="9">
        <v>0</v>
      </c>
      <c r="CW40" s="9">
        <v>0</v>
      </c>
      <c r="CX40" s="24">
        <f>Table1[[#This Row],[Penalty Paid Through FY12]]+Table1[[#This Row],[Penalty Paid FY13 and After]]</f>
        <v>0</v>
      </c>
      <c r="CY40" s="9">
        <v>0.68079999999999996</v>
      </c>
      <c r="CZ40" s="9">
        <v>323.58</v>
      </c>
      <c r="DA40" s="9">
        <v>431.7638</v>
      </c>
      <c r="DB40" s="24">
        <f>Table1[[#This Row],[TOTAL Assistance Net of Recapture Penalties Through FY12]]+Table1[[#This Row],[TOTAL Assistance Net of Recapture Penalties FY13 and After]]</f>
        <v>755.34379999999999</v>
      </c>
      <c r="DC40" s="9">
        <v>6091.2858999999999</v>
      </c>
      <c r="DD40" s="9">
        <v>56573.54</v>
      </c>
      <c r="DE40" s="9">
        <v>4034.3130000000001</v>
      </c>
      <c r="DF40" s="24">
        <f>Table1[[#This Row],[Company Direct Tax Revenue Before Assistance Through FY12]]+Table1[[#This Row],[Company Direct Tax Revenue Before Assistance FY13 and After]]</f>
        <v>60607.853000000003</v>
      </c>
      <c r="DG40" s="9">
        <v>6482.8249999999998</v>
      </c>
      <c r="DH40" s="9">
        <v>69110.087799999994</v>
      </c>
      <c r="DI40" s="9">
        <v>4293.6328000000003</v>
      </c>
      <c r="DJ40" s="24">
        <f>Table1[[#This Row],[Indirect and Induced Tax Revenues Through FY12]]+Table1[[#This Row],[Indirect and Induced Tax Revenues FY13 and After]]</f>
        <v>73403.720600000001</v>
      </c>
      <c r="DK40" s="9">
        <v>12574.1109</v>
      </c>
      <c r="DL40" s="9">
        <v>125683.6278</v>
      </c>
      <c r="DM40" s="9">
        <v>8327.9457999999995</v>
      </c>
      <c r="DN40" s="24">
        <f>Table1[[#This Row],[TOTAL Tax Revenues Before Assistance Through FY12]]+Table1[[#This Row],[TOTAL Tax Revenues Before Assistance FY13 and After]]</f>
        <v>134011.5736</v>
      </c>
      <c r="DO40" s="9">
        <v>12573.4301</v>
      </c>
      <c r="DP40" s="9">
        <v>125360.0478</v>
      </c>
      <c r="DQ40" s="9">
        <v>7896.1819999999998</v>
      </c>
      <c r="DR40" s="24">
        <f>Table1[[#This Row],[TOTAL Tax Revenues Net of Assistance Recapture and Penalty Through FY12]]+Table1[[#This Row],[TOTAL Tax Revenues Net of Assistance Recapture and Penalty FY13 and After]]</f>
        <v>133256.2298</v>
      </c>
      <c r="DS40" s="9">
        <v>0</v>
      </c>
      <c r="DT40" s="9">
        <v>9.8057999999999996</v>
      </c>
      <c r="DU40" s="9">
        <v>0</v>
      </c>
      <c r="DV40" s="9">
        <v>0</v>
      </c>
    </row>
    <row r="41" spans="1:126" x14ac:dyDescent="0.25">
      <c r="A41" s="10">
        <v>92245</v>
      </c>
      <c r="B41" s="10" t="s">
        <v>393</v>
      </c>
      <c r="C41" s="10" t="s">
        <v>395</v>
      </c>
      <c r="D41" s="10" t="s">
        <v>10</v>
      </c>
      <c r="E41" s="10">
        <v>17</v>
      </c>
      <c r="F41" s="10" t="s">
        <v>396</v>
      </c>
      <c r="G41" s="10" t="s">
        <v>154</v>
      </c>
      <c r="H41" s="13">
        <v>6000</v>
      </c>
      <c r="I41" s="13">
        <v>14000</v>
      </c>
      <c r="J41" s="10" t="s">
        <v>394</v>
      </c>
      <c r="K41" s="10" t="s">
        <v>5</v>
      </c>
      <c r="L41" s="8">
        <v>36147</v>
      </c>
      <c r="M41" s="8">
        <v>45473</v>
      </c>
      <c r="N41" s="9">
        <v>850</v>
      </c>
      <c r="O41" s="10" t="s">
        <v>11</v>
      </c>
      <c r="P41" s="7">
        <v>0</v>
      </c>
      <c r="Q41" s="7">
        <v>0</v>
      </c>
      <c r="R41" s="7">
        <v>12</v>
      </c>
      <c r="S41" s="7">
        <v>0</v>
      </c>
      <c r="T41" s="7">
        <v>8</v>
      </c>
      <c r="U41" s="7">
        <v>20</v>
      </c>
      <c r="V41" s="7">
        <v>12</v>
      </c>
      <c r="W41" s="7">
        <v>10</v>
      </c>
      <c r="X41" s="7">
        <v>0</v>
      </c>
      <c r="Y41" s="7">
        <v>0</v>
      </c>
      <c r="Z41" s="7">
        <v>12</v>
      </c>
      <c r="AA41" s="7">
        <v>0</v>
      </c>
      <c r="AB41" s="16">
        <v>0</v>
      </c>
      <c r="AC41" s="16">
        <v>0</v>
      </c>
      <c r="AD41" s="16">
        <v>0</v>
      </c>
      <c r="AE41" s="16">
        <v>0</v>
      </c>
      <c r="AF41" s="15">
        <v>50</v>
      </c>
      <c r="AG41" s="10" t="s">
        <v>28</v>
      </c>
      <c r="AH41" s="10" t="s">
        <v>1966</v>
      </c>
      <c r="AI41" s="9">
        <v>17.861999999999998</v>
      </c>
      <c r="AJ41" s="9">
        <v>70.769099999999995</v>
      </c>
      <c r="AK41" s="9">
        <v>63.134900000000002</v>
      </c>
      <c r="AL41" s="24">
        <f>Table1[[#This Row],[Company Direct Land Through FY12]]+Table1[[#This Row],[Company Direct Land FY13 and After]]</f>
        <v>133.904</v>
      </c>
      <c r="AM41" s="9">
        <v>4.202</v>
      </c>
      <c r="AN41" s="9">
        <v>91.382499999999993</v>
      </c>
      <c r="AO41" s="9">
        <v>14.852399999999999</v>
      </c>
      <c r="AP41" s="24">
        <f>Table1[[#This Row],[Company Direct Building Through FY12]]+Table1[[#This Row],[Company Direct Building FY13 and After]]</f>
        <v>106.2349</v>
      </c>
      <c r="AQ41" s="9">
        <v>0</v>
      </c>
      <c r="AR41" s="9">
        <v>6.6352000000000002</v>
      </c>
      <c r="AS41" s="9">
        <v>0</v>
      </c>
      <c r="AT41" s="24">
        <f>Table1[[#This Row],[Mortgage Recording Tax Through FY12]]+Table1[[#This Row],[Mortgage Recording Tax FY13 and After]]</f>
        <v>6.6352000000000002</v>
      </c>
      <c r="AU41" s="9">
        <v>14</v>
      </c>
      <c r="AV41" s="9">
        <v>84.512200000000007</v>
      </c>
      <c r="AW41" s="9">
        <v>49.484499999999997</v>
      </c>
      <c r="AX41" s="24">
        <f>Table1[[#This Row],[Pilot Savings  Through FY12]]+Table1[[#This Row],[Pilot Savings FY13 and After]]</f>
        <v>133.9967</v>
      </c>
      <c r="AY41" s="9">
        <v>0</v>
      </c>
      <c r="AZ41" s="9">
        <v>6.6352000000000002</v>
      </c>
      <c r="BA41" s="9">
        <v>0</v>
      </c>
      <c r="BB41" s="24">
        <f>Table1[[#This Row],[Mortgage Recording Tax Exemption Through FY12]]+Table1[[#This Row],[Mortgage Recording Tax Exemption FY13 and After]]</f>
        <v>6.6352000000000002</v>
      </c>
      <c r="BC41" s="9">
        <v>21.7895</v>
      </c>
      <c r="BD41" s="9">
        <v>201.70500000000001</v>
      </c>
      <c r="BE41" s="9">
        <v>42.009</v>
      </c>
      <c r="BF41" s="24">
        <f>Table1[[#This Row],[Indirect and Induced Land Through FY12]]+Table1[[#This Row],[Indirect and Induced Land FY13 and After]]</f>
        <v>243.714</v>
      </c>
      <c r="BG41" s="9">
        <v>40.466299999999997</v>
      </c>
      <c r="BH41" s="9">
        <v>374.59480000000002</v>
      </c>
      <c r="BI41" s="9">
        <v>78.016800000000003</v>
      </c>
      <c r="BJ41" s="24">
        <f>Table1[[#This Row],[Indirect and Induced Building Through FY12]]+Table1[[#This Row],[Indirect and Induced Building FY13 and After]]</f>
        <v>452.61160000000001</v>
      </c>
      <c r="BK41" s="9">
        <v>70.319800000000001</v>
      </c>
      <c r="BL41" s="9">
        <v>653.93920000000003</v>
      </c>
      <c r="BM41" s="9">
        <v>148.52860000000001</v>
      </c>
      <c r="BN41" s="24">
        <f>Table1[[#This Row],[TOTAL Real Property Related Taxes Through FY12]]+Table1[[#This Row],[TOTAL Real Property Related Taxes FY13 and After]]</f>
        <v>802.46780000000001</v>
      </c>
      <c r="BO41" s="9">
        <v>142.04560000000001</v>
      </c>
      <c r="BP41" s="9">
        <v>1496.6010000000001</v>
      </c>
      <c r="BQ41" s="9">
        <v>273.85750000000002</v>
      </c>
      <c r="BR41" s="24">
        <f>Table1[[#This Row],[Company Direct Through FY12]]+Table1[[#This Row],[Company Direct FY13 and After]]</f>
        <v>1770.4585000000002</v>
      </c>
      <c r="BS41" s="9">
        <v>0</v>
      </c>
      <c r="BT41" s="9">
        <v>1.6993</v>
      </c>
      <c r="BU41" s="9">
        <v>0</v>
      </c>
      <c r="BV41" s="24">
        <f>Table1[[#This Row],[Sales Tax Exemption Through FY12]]+Table1[[#This Row],[Sales Tax Exemption FY13 and After]]</f>
        <v>1.6993</v>
      </c>
      <c r="BW41" s="9">
        <v>0</v>
      </c>
      <c r="BX41" s="9">
        <v>0</v>
      </c>
      <c r="BY41" s="9">
        <v>0</v>
      </c>
      <c r="BZ41" s="24">
        <f>Table1[[#This Row],[Energy Tax Savings Through FY12]]+Table1[[#This Row],[Energy Tax Savings FY13 and After]]</f>
        <v>0</v>
      </c>
      <c r="CA41" s="9">
        <v>0</v>
      </c>
      <c r="CB41" s="9">
        <v>0</v>
      </c>
      <c r="CC41" s="9">
        <v>0</v>
      </c>
      <c r="CD41" s="24">
        <f>Table1[[#This Row],[Tax Exempt Bond Savings Through FY12]]+Table1[[#This Row],[Tax Exempt Bond Savings FY13 and After]]</f>
        <v>0</v>
      </c>
      <c r="CE41" s="9">
        <v>73.039299999999997</v>
      </c>
      <c r="CF41" s="9">
        <v>783.1807</v>
      </c>
      <c r="CG41" s="9">
        <v>258.16390000000001</v>
      </c>
      <c r="CH41" s="24">
        <f>Table1[[#This Row],[Indirect and Induced Through FY12]]+Table1[[#This Row],[Indirect and Induced FY13 and After]]</f>
        <v>1041.3445999999999</v>
      </c>
      <c r="CI41" s="9">
        <v>215.0849</v>
      </c>
      <c r="CJ41" s="9">
        <v>2278.0823999999998</v>
      </c>
      <c r="CK41" s="9">
        <v>532.02139999999997</v>
      </c>
      <c r="CL41" s="24">
        <f>Table1[[#This Row],[TOTAL Income Consumption Use Taxes Through FY12]]+Table1[[#This Row],[TOTAL Income Consumption Use Taxes FY13 and After]]</f>
        <v>2810.1037999999999</v>
      </c>
      <c r="CM41" s="9">
        <v>14</v>
      </c>
      <c r="CN41" s="9">
        <v>92.846699999999998</v>
      </c>
      <c r="CO41" s="9">
        <v>49.484499999999997</v>
      </c>
      <c r="CP41" s="24">
        <f>Table1[[#This Row],[Assistance Provided Through FY12]]+Table1[[#This Row],[Assistance Provided FY13 and After]]</f>
        <v>142.3312</v>
      </c>
      <c r="CQ41" s="9">
        <v>0</v>
      </c>
      <c r="CR41" s="9">
        <v>0</v>
      </c>
      <c r="CS41" s="9">
        <v>0</v>
      </c>
      <c r="CT41" s="24">
        <f>Table1[[#This Row],[Recapture Cancellation Reduction Amount Through FY12]]+Table1[[#This Row],[Recapture Cancellation Reduction Amount FY13 and After]]</f>
        <v>0</v>
      </c>
      <c r="CU41" s="9">
        <v>0</v>
      </c>
      <c r="CV41" s="9">
        <v>0</v>
      </c>
      <c r="CW41" s="9">
        <v>0</v>
      </c>
      <c r="CX41" s="24">
        <f>Table1[[#This Row],[Penalty Paid Through FY12]]+Table1[[#This Row],[Penalty Paid FY13 and After]]</f>
        <v>0</v>
      </c>
      <c r="CY41" s="9">
        <v>14</v>
      </c>
      <c r="CZ41" s="9">
        <v>92.846699999999998</v>
      </c>
      <c r="DA41" s="9">
        <v>49.484499999999997</v>
      </c>
      <c r="DB41" s="24">
        <f>Table1[[#This Row],[TOTAL Assistance Net of Recapture Penalties Through FY12]]+Table1[[#This Row],[TOTAL Assistance Net of Recapture Penalties FY13 and After]]</f>
        <v>142.3312</v>
      </c>
      <c r="DC41" s="9">
        <v>164.1096</v>
      </c>
      <c r="DD41" s="9">
        <v>1665.3878</v>
      </c>
      <c r="DE41" s="9">
        <v>351.84480000000002</v>
      </c>
      <c r="DF41" s="24">
        <f>Table1[[#This Row],[Company Direct Tax Revenue Before Assistance Through FY12]]+Table1[[#This Row],[Company Direct Tax Revenue Before Assistance FY13 and After]]</f>
        <v>2017.2326</v>
      </c>
      <c r="DG41" s="9">
        <v>135.29509999999999</v>
      </c>
      <c r="DH41" s="9">
        <v>1359.4804999999999</v>
      </c>
      <c r="DI41" s="9">
        <v>378.18970000000002</v>
      </c>
      <c r="DJ41" s="24">
        <f>Table1[[#This Row],[Indirect and Induced Tax Revenues Through FY12]]+Table1[[#This Row],[Indirect and Induced Tax Revenues FY13 and After]]</f>
        <v>1737.6702</v>
      </c>
      <c r="DK41" s="9">
        <v>299.40469999999999</v>
      </c>
      <c r="DL41" s="9">
        <v>3024.8683000000001</v>
      </c>
      <c r="DM41" s="9">
        <v>730.03449999999998</v>
      </c>
      <c r="DN41" s="24">
        <f>Table1[[#This Row],[TOTAL Tax Revenues Before Assistance Through FY12]]+Table1[[#This Row],[TOTAL Tax Revenues Before Assistance FY13 and After]]</f>
        <v>3754.9027999999998</v>
      </c>
      <c r="DO41" s="9">
        <v>285.40469999999999</v>
      </c>
      <c r="DP41" s="9">
        <v>2932.0216</v>
      </c>
      <c r="DQ41" s="9">
        <v>680.55</v>
      </c>
      <c r="DR41" s="24">
        <f>Table1[[#This Row],[TOTAL Tax Revenues Net of Assistance Recapture and Penalty Through FY12]]+Table1[[#This Row],[TOTAL Tax Revenues Net of Assistance Recapture and Penalty FY13 and After]]</f>
        <v>3612.5716000000002</v>
      </c>
      <c r="DS41" s="9">
        <v>0</v>
      </c>
      <c r="DT41" s="9">
        <v>0</v>
      </c>
      <c r="DU41" s="9">
        <v>0</v>
      </c>
      <c r="DV41" s="9">
        <v>0</v>
      </c>
    </row>
    <row r="42" spans="1:126" x14ac:dyDescent="0.25">
      <c r="A42" s="10">
        <v>92247</v>
      </c>
      <c r="B42" s="10" t="s">
        <v>416</v>
      </c>
      <c r="C42" s="10" t="s">
        <v>418</v>
      </c>
      <c r="D42" s="10" t="s">
        <v>24</v>
      </c>
      <c r="E42" s="10">
        <v>26</v>
      </c>
      <c r="F42" s="10" t="s">
        <v>419</v>
      </c>
      <c r="G42" s="10" t="s">
        <v>107</v>
      </c>
      <c r="H42" s="13">
        <v>76500</v>
      </c>
      <c r="I42" s="13">
        <v>76500</v>
      </c>
      <c r="J42" s="10" t="s">
        <v>417</v>
      </c>
      <c r="K42" s="10" t="s">
        <v>27</v>
      </c>
      <c r="L42" s="8">
        <v>36294</v>
      </c>
      <c r="M42" s="8">
        <v>41731</v>
      </c>
      <c r="N42" s="9">
        <v>7000</v>
      </c>
      <c r="O42" s="10" t="s">
        <v>242</v>
      </c>
      <c r="P42" s="7">
        <v>0</v>
      </c>
      <c r="Q42" s="7">
        <v>0</v>
      </c>
      <c r="R42" s="7">
        <v>118</v>
      </c>
      <c r="S42" s="7">
        <v>0</v>
      </c>
      <c r="T42" s="7">
        <v>0</v>
      </c>
      <c r="U42" s="7">
        <v>118</v>
      </c>
      <c r="V42" s="7">
        <v>118</v>
      </c>
      <c r="W42" s="7">
        <v>0</v>
      </c>
      <c r="X42" s="7">
        <v>0</v>
      </c>
      <c r="Y42" s="7">
        <v>0</v>
      </c>
      <c r="Z42" s="7">
        <v>25</v>
      </c>
      <c r="AA42" s="7">
        <v>0</v>
      </c>
      <c r="AB42" s="16">
        <v>0</v>
      </c>
      <c r="AC42" s="16">
        <v>0</v>
      </c>
      <c r="AD42" s="16">
        <v>0</v>
      </c>
      <c r="AE42" s="16">
        <v>0</v>
      </c>
      <c r="AF42" s="15">
        <v>83.050847457627114</v>
      </c>
      <c r="AG42" s="10" t="s">
        <v>28</v>
      </c>
      <c r="AH42" s="10" t="s">
        <v>1966</v>
      </c>
      <c r="AI42" s="9">
        <v>62.494999999999997</v>
      </c>
      <c r="AJ42" s="9">
        <v>571.26390000000004</v>
      </c>
      <c r="AK42" s="9">
        <v>44.598799999999997</v>
      </c>
      <c r="AL42" s="24">
        <f>Table1[[#This Row],[Company Direct Land Through FY12]]+Table1[[#This Row],[Company Direct Land FY13 and After]]</f>
        <v>615.86270000000002</v>
      </c>
      <c r="AM42" s="9">
        <v>142.41399999999999</v>
      </c>
      <c r="AN42" s="9">
        <v>763.79300000000001</v>
      </c>
      <c r="AO42" s="9">
        <v>101.63200000000001</v>
      </c>
      <c r="AP42" s="24">
        <f>Table1[[#This Row],[Company Direct Building Through FY12]]+Table1[[#This Row],[Company Direct Building FY13 and After]]</f>
        <v>865.42499999999995</v>
      </c>
      <c r="AQ42" s="9">
        <v>0</v>
      </c>
      <c r="AR42" s="9">
        <v>122.815</v>
      </c>
      <c r="AS42" s="9">
        <v>0</v>
      </c>
      <c r="AT42" s="24">
        <f>Table1[[#This Row],[Mortgage Recording Tax Through FY12]]+Table1[[#This Row],[Mortgage Recording Tax FY13 and After]]</f>
        <v>122.815</v>
      </c>
      <c r="AU42" s="9">
        <v>172.29</v>
      </c>
      <c r="AV42" s="9">
        <v>868.40980000000002</v>
      </c>
      <c r="AW42" s="9">
        <v>122.95269999999999</v>
      </c>
      <c r="AX42" s="24">
        <f>Table1[[#This Row],[Pilot Savings  Through FY12]]+Table1[[#This Row],[Pilot Savings FY13 and After]]</f>
        <v>991.36249999999995</v>
      </c>
      <c r="AY42" s="9">
        <v>0</v>
      </c>
      <c r="AZ42" s="9">
        <v>122.815</v>
      </c>
      <c r="BA42" s="9">
        <v>0</v>
      </c>
      <c r="BB42" s="24">
        <f>Table1[[#This Row],[Mortgage Recording Tax Exemption Through FY12]]+Table1[[#This Row],[Mortgage Recording Tax Exemption FY13 and After]]</f>
        <v>122.815</v>
      </c>
      <c r="BC42" s="9">
        <v>200.1344</v>
      </c>
      <c r="BD42" s="9">
        <v>1536.1487</v>
      </c>
      <c r="BE42" s="9">
        <v>142.8235</v>
      </c>
      <c r="BF42" s="24">
        <f>Table1[[#This Row],[Indirect and Induced Land Through FY12]]+Table1[[#This Row],[Indirect and Induced Land FY13 and After]]</f>
        <v>1678.9721999999999</v>
      </c>
      <c r="BG42" s="9">
        <v>371.67809999999997</v>
      </c>
      <c r="BH42" s="9">
        <v>2852.8474000000001</v>
      </c>
      <c r="BI42" s="9">
        <v>265.24349999999998</v>
      </c>
      <c r="BJ42" s="24">
        <f>Table1[[#This Row],[Indirect and Induced Building Through FY12]]+Table1[[#This Row],[Indirect and Induced Building FY13 and After]]</f>
        <v>3118.0909000000001</v>
      </c>
      <c r="BK42" s="9">
        <v>604.43150000000003</v>
      </c>
      <c r="BL42" s="9">
        <v>4855.6432000000004</v>
      </c>
      <c r="BM42" s="9">
        <v>431.3451</v>
      </c>
      <c r="BN42" s="24">
        <f>Table1[[#This Row],[TOTAL Real Property Related Taxes Through FY12]]+Table1[[#This Row],[TOTAL Real Property Related Taxes FY13 and After]]</f>
        <v>5286.9883000000009</v>
      </c>
      <c r="BO42" s="9">
        <v>1529.3063999999999</v>
      </c>
      <c r="BP42" s="9">
        <v>13297.249900000001</v>
      </c>
      <c r="BQ42" s="9">
        <v>1091.3710000000001</v>
      </c>
      <c r="BR42" s="24">
        <f>Table1[[#This Row],[Company Direct Through FY12]]+Table1[[#This Row],[Company Direct FY13 and After]]</f>
        <v>14388.620900000002</v>
      </c>
      <c r="BS42" s="9">
        <v>0</v>
      </c>
      <c r="BT42" s="9">
        <v>0</v>
      </c>
      <c r="BU42" s="9">
        <v>0</v>
      </c>
      <c r="BV42" s="24">
        <f>Table1[[#This Row],[Sales Tax Exemption Through FY12]]+Table1[[#This Row],[Sales Tax Exemption FY13 and After]]</f>
        <v>0</v>
      </c>
      <c r="BW42" s="9">
        <v>0</v>
      </c>
      <c r="BX42" s="9">
        <v>0</v>
      </c>
      <c r="BY42" s="9">
        <v>0</v>
      </c>
      <c r="BZ42" s="24">
        <f>Table1[[#This Row],[Energy Tax Savings Through FY12]]+Table1[[#This Row],[Energy Tax Savings FY13 and After]]</f>
        <v>0</v>
      </c>
      <c r="CA42" s="9">
        <v>1E-3</v>
      </c>
      <c r="CB42" s="9">
        <v>3.2568999999999999</v>
      </c>
      <c r="CC42" s="9">
        <v>6.9999999999999999E-4</v>
      </c>
      <c r="CD42" s="24">
        <f>Table1[[#This Row],[Tax Exempt Bond Savings Through FY12]]+Table1[[#This Row],[Tax Exempt Bond Savings FY13 and After]]</f>
        <v>3.2576000000000001</v>
      </c>
      <c r="CE42" s="9">
        <v>683.34230000000002</v>
      </c>
      <c r="CF42" s="9">
        <v>5902.6543000000001</v>
      </c>
      <c r="CG42" s="9">
        <v>487.65890000000002</v>
      </c>
      <c r="CH42" s="24">
        <f>Table1[[#This Row],[Indirect and Induced Through FY12]]+Table1[[#This Row],[Indirect and Induced FY13 and After]]</f>
        <v>6390.3132000000005</v>
      </c>
      <c r="CI42" s="9">
        <v>2212.6477</v>
      </c>
      <c r="CJ42" s="9">
        <v>19196.647300000001</v>
      </c>
      <c r="CK42" s="9">
        <v>1579.0291999999999</v>
      </c>
      <c r="CL42" s="24">
        <f>Table1[[#This Row],[TOTAL Income Consumption Use Taxes Through FY12]]+Table1[[#This Row],[TOTAL Income Consumption Use Taxes FY13 and After]]</f>
        <v>20775.676500000001</v>
      </c>
      <c r="CM42" s="9">
        <v>172.291</v>
      </c>
      <c r="CN42" s="9">
        <v>994.48170000000005</v>
      </c>
      <c r="CO42" s="9">
        <v>122.9534</v>
      </c>
      <c r="CP42" s="24">
        <f>Table1[[#This Row],[Assistance Provided Through FY12]]+Table1[[#This Row],[Assistance Provided FY13 and After]]</f>
        <v>1117.4351000000001</v>
      </c>
      <c r="CQ42" s="9">
        <v>0</v>
      </c>
      <c r="CR42" s="9">
        <v>0</v>
      </c>
      <c r="CS42" s="9">
        <v>0</v>
      </c>
      <c r="CT42" s="24">
        <f>Table1[[#This Row],[Recapture Cancellation Reduction Amount Through FY12]]+Table1[[#This Row],[Recapture Cancellation Reduction Amount FY13 and After]]</f>
        <v>0</v>
      </c>
      <c r="CU42" s="9">
        <v>0</v>
      </c>
      <c r="CV42" s="9">
        <v>0</v>
      </c>
      <c r="CW42" s="9">
        <v>0</v>
      </c>
      <c r="CX42" s="24">
        <f>Table1[[#This Row],[Penalty Paid Through FY12]]+Table1[[#This Row],[Penalty Paid FY13 and After]]</f>
        <v>0</v>
      </c>
      <c r="CY42" s="9">
        <v>172.291</v>
      </c>
      <c r="CZ42" s="9">
        <v>994.48170000000005</v>
      </c>
      <c r="DA42" s="9">
        <v>122.9534</v>
      </c>
      <c r="DB42" s="24">
        <f>Table1[[#This Row],[TOTAL Assistance Net of Recapture Penalties Through FY12]]+Table1[[#This Row],[TOTAL Assistance Net of Recapture Penalties FY13 and After]]</f>
        <v>1117.4351000000001</v>
      </c>
      <c r="DC42" s="9">
        <v>1734.2154</v>
      </c>
      <c r="DD42" s="9">
        <v>14755.121800000001</v>
      </c>
      <c r="DE42" s="9">
        <v>1237.6017999999999</v>
      </c>
      <c r="DF42" s="24">
        <f>Table1[[#This Row],[Company Direct Tax Revenue Before Assistance Through FY12]]+Table1[[#This Row],[Company Direct Tax Revenue Before Assistance FY13 and After]]</f>
        <v>15992.723600000001</v>
      </c>
      <c r="DG42" s="9">
        <v>1255.1548</v>
      </c>
      <c r="DH42" s="9">
        <v>10291.6504</v>
      </c>
      <c r="DI42" s="9">
        <v>895.72590000000002</v>
      </c>
      <c r="DJ42" s="24">
        <f>Table1[[#This Row],[Indirect and Induced Tax Revenues Through FY12]]+Table1[[#This Row],[Indirect and Induced Tax Revenues FY13 and After]]</f>
        <v>11187.3763</v>
      </c>
      <c r="DK42" s="9">
        <v>2989.3701999999998</v>
      </c>
      <c r="DL42" s="9">
        <v>25046.772199999999</v>
      </c>
      <c r="DM42" s="9">
        <v>2133.3276999999998</v>
      </c>
      <c r="DN42" s="24">
        <f>Table1[[#This Row],[TOTAL Tax Revenues Before Assistance Through FY12]]+Table1[[#This Row],[TOTAL Tax Revenues Before Assistance FY13 and After]]</f>
        <v>27180.099900000001</v>
      </c>
      <c r="DO42" s="9">
        <v>2817.0792000000001</v>
      </c>
      <c r="DP42" s="9">
        <v>24052.290499999999</v>
      </c>
      <c r="DQ42" s="9">
        <v>2010.3742999999999</v>
      </c>
      <c r="DR42" s="24">
        <f>Table1[[#This Row],[TOTAL Tax Revenues Net of Assistance Recapture and Penalty Through FY12]]+Table1[[#This Row],[TOTAL Tax Revenues Net of Assistance Recapture and Penalty FY13 and After]]</f>
        <v>26062.664799999999</v>
      </c>
      <c r="DS42" s="9">
        <v>0</v>
      </c>
      <c r="DT42" s="9">
        <v>0</v>
      </c>
      <c r="DU42" s="9">
        <v>0</v>
      </c>
      <c r="DV42" s="9">
        <v>0</v>
      </c>
    </row>
    <row r="43" spans="1:126" x14ac:dyDescent="0.25">
      <c r="A43" s="10">
        <v>92249</v>
      </c>
      <c r="B43" s="10" t="s">
        <v>391</v>
      </c>
      <c r="C43" s="10" t="s">
        <v>392</v>
      </c>
      <c r="D43" s="10" t="s">
        <v>24</v>
      </c>
      <c r="E43" s="10">
        <v>31</v>
      </c>
      <c r="F43" s="10" t="s">
        <v>22</v>
      </c>
      <c r="G43" s="10" t="s">
        <v>23</v>
      </c>
      <c r="H43" s="13">
        <v>87210</v>
      </c>
      <c r="I43" s="13">
        <v>535000</v>
      </c>
      <c r="J43" s="10" t="s">
        <v>266</v>
      </c>
      <c r="K43" s="10" t="s">
        <v>19</v>
      </c>
      <c r="L43" s="8">
        <v>36137</v>
      </c>
      <c r="M43" s="8">
        <v>48549</v>
      </c>
      <c r="N43" s="9">
        <v>200000</v>
      </c>
      <c r="O43" s="10" t="s">
        <v>25</v>
      </c>
      <c r="P43" s="7">
        <v>393</v>
      </c>
      <c r="Q43" s="7">
        <v>0</v>
      </c>
      <c r="R43" s="7">
        <v>819</v>
      </c>
      <c r="S43" s="7">
        <v>0</v>
      </c>
      <c r="T43" s="7">
        <v>554</v>
      </c>
      <c r="U43" s="7">
        <v>1766</v>
      </c>
      <c r="V43" s="7">
        <v>1015</v>
      </c>
      <c r="W43" s="7">
        <v>0</v>
      </c>
      <c r="X43" s="7">
        <v>0</v>
      </c>
      <c r="Y43" s="7">
        <v>312</v>
      </c>
      <c r="Z43" s="7">
        <v>40</v>
      </c>
      <c r="AA43" s="7">
        <v>8.4</v>
      </c>
      <c r="AB43" s="16">
        <v>39.4</v>
      </c>
      <c r="AC43" s="16">
        <v>8</v>
      </c>
      <c r="AD43" s="16">
        <v>5</v>
      </c>
      <c r="AE43" s="16">
        <v>39.200000000000003</v>
      </c>
      <c r="AF43" s="15">
        <v>100</v>
      </c>
      <c r="AG43" s="10" t="s">
        <v>28</v>
      </c>
      <c r="AH43" s="10" t="s">
        <v>28</v>
      </c>
      <c r="AI43" s="9">
        <v>0</v>
      </c>
      <c r="AJ43" s="9">
        <v>0</v>
      </c>
      <c r="AK43" s="9">
        <v>0</v>
      </c>
      <c r="AL43" s="24">
        <f>Table1[[#This Row],[Company Direct Land Through FY12]]+Table1[[#This Row],[Company Direct Land FY13 and After]]</f>
        <v>0</v>
      </c>
      <c r="AM43" s="9">
        <v>0</v>
      </c>
      <c r="AN43" s="9">
        <v>0</v>
      </c>
      <c r="AO43" s="9">
        <v>0</v>
      </c>
      <c r="AP43" s="24">
        <f>Table1[[#This Row],[Company Direct Building Through FY12]]+Table1[[#This Row],[Company Direct Building FY13 and After]]</f>
        <v>0</v>
      </c>
      <c r="AQ43" s="9">
        <v>0</v>
      </c>
      <c r="AR43" s="9">
        <v>1742</v>
      </c>
      <c r="AS43" s="9">
        <v>0</v>
      </c>
      <c r="AT43" s="24">
        <f>Table1[[#This Row],[Mortgage Recording Tax Through FY12]]+Table1[[#This Row],[Mortgage Recording Tax FY13 and After]]</f>
        <v>1742</v>
      </c>
      <c r="AU43" s="9">
        <v>0</v>
      </c>
      <c r="AV43" s="9">
        <v>0</v>
      </c>
      <c r="AW43" s="9">
        <v>0</v>
      </c>
      <c r="AX43" s="24">
        <f>Table1[[#This Row],[Pilot Savings  Through FY12]]+Table1[[#This Row],[Pilot Savings FY13 and After]]</f>
        <v>0</v>
      </c>
      <c r="AY43" s="9">
        <v>0</v>
      </c>
      <c r="AZ43" s="9">
        <v>0</v>
      </c>
      <c r="BA43" s="9">
        <v>0</v>
      </c>
      <c r="BB43" s="24">
        <f>Table1[[#This Row],[Mortgage Recording Tax Exemption Through FY12]]+Table1[[#This Row],[Mortgage Recording Tax Exemption FY13 and After]]</f>
        <v>0</v>
      </c>
      <c r="BC43" s="9">
        <v>1615.5135</v>
      </c>
      <c r="BD43" s="9">
        <v>13557.952300000001</v>
      </c>
      <c r="BE43" s="9">
        <v>8505.0527999999995</v>
      </c>
      <c r="BF43" s="24">
        <f>Table1[[#This Row],[Indirect and Induced Land Through FY12]]+Table1[[#This Row],[Indirect and Induced Land FY13 and After]]</f>
        <v>22063.005100000002</v>
      </c>
      <c r="BG43" s="9">
        <v>3000.2393999999999</v>
      </c>
      <c r="BH43" s="9">
        <v>25179.0543</v>
      </c>
      <c r="BI43" s="9">
        <v>15795.0975</v>
      </c>
      <c r="BJ43" s="24">
        <f>Table1[[#This Row],[Indirect and Induced Building Through FY12]]+Table1[[#This Row],[Indirect and Induced Building FY13 and After]]</f>
        <v>40974.1518</v>
      </c>
      <c r="BK43" s="9">
        <v>4615.7529000000004</v>
      </c>
      <c r="BL43" s="9">
        <v>40479.006600000001</v>
      </c>
      <c r="BM43" s="9">
        <v>24300.150300000001</v>
      </c>
      <c r="BN43" s="24">
        <f>Table1[[#This Row],[TOTAL Real Property Related Taxes Through FY12]]+Table1[[#This Row],[TOTAL Real Property Related Taxes FY13 and After]]</f>
        <v>64779.156900000002</v>
      </c>
      <c r="BO43" s="9">
        <v>9364.0980999999992</v>
      </c>
      <c r="BP43" s="9">
        <v>81975.137199999997</v>
      </c>
      <c r="BQ43" s="9">
        <v>49298.3459</v>
      </c>
      <c r="BR43" s="24">
        <f>Table1[[#This Row],[Company Direct Through FY12]]+Table1[[#This Row],[Company Direct FY13 and After]]</f>
        <v>131273.48310000001</v>
      </c>
      <c r="BS43" s="9">
        <v>0</v>
      </c>
      <c r="BT43" s="9">
        <v>1901.8572999999999</v>
      </c>
      <c r="BU43" s="9">
        <v>0</v>
      </c>
      <c r="BV43" s="24">
        <f>Table1[[#This Row],[Sales Tax Exemption Through FY12]]+Table1[[#This Row],[Sales Tax Exemption FY13 and After]]</f>
        <v>1901.8572999999999</v>
      </c>
      <c r="BW43" s="9">
        <v>0</v>
      </c>
      <c r="BX43" s="9">
        <v>0</v>
      </c>
      <c r="BY43" s="9">
        <v>0</v>
      </c>
      <c r="BZ43" s="24">
        <f>Table1[[#This Row],[Energy Tax Savings Through FY12]]+Table1[[#This Row],[Energy Tax Savings FY13 and After]]</f>
        <v>0</v>
      </c>
      <c r="CA43" s="9">
        <v>210.87729999999999</v>
      </c>
      <c r="CB43" s="9">
        <v>1564.4095</v>
      </c>
      <c r="CC43" s="9">
        <v>463.60719999999998</v>
      </c>
      <c r="CD43" s="24">
        <f>Table1[[#This Row],[Tax Exempt Bond Savings Through FY12]]+Table1[[#This Row],[Tax Exempt Bond Savings FY13 and After]]</f>
        <v>2028.0166999999999</v>
      </c>
      <c r="CE43" s="9">
        <v>5516.0385999999999</v>
      </c>
      <c r="CF43" s="9">
        <v>52277.155500000001</v>
      </c>
      <c r="CG43" s="9">
        <v>29039.804499999998</v>
      </c>
      <c r="CH43" s="24">
        <f>Table1[[#This Row],[Indirect and Induced Through FY12]]+Table1[[#This Row],[Indirect and Induced FY13 and After]]</f>
        <v>81316.959999999992</v>
      </c>
      <c r="CI43" s="9">
        <v>14669.259400000001</v>
      </c>
      <c r="CJ43" s="9">
        <v>130786.02589999999</v>
      </c>
      <c r="CK43" s="9">
        <v>77874.5432</v>
      </c>
      <c r="CL43" s="24">
        <f>Table1[[#This Row],[TOTAL Income Consumption Use Taxes Through FY12]]+Table1[[#This Row],[TOTAL Income Consumption Use Taxes FY13 and After]]</f>
        <v>208660.56909999999</v>
      </c>
      <c r="CM43" s="9">
        <v>210.87729999999999</v>
      </c>
      <c r="CN43" s="9">
        <v>3466.2667999999999</v>
      </c>
      <c r="CO43" s="9">
        <v>463.60719999999998</v>
      </c>
      <c r="CP43" s="24">
        <f>Table1[[#This Row],[Assistance Provided Through FY12]]+Table1[[#This Row],[Assistance Provided FY13 and After]]</f>
        <v>3929.8739999999998</v>
      </c>
      <c r="CQ43" s="9">
        <v>0</v>
      </c>
      <c r="CR43" s="9">
        <v>0</v>
      </c>
      <c r="CS43" s="9">
        <v>0</v>
      </c>
      <c r="CT43" s="24">
        <f>Table1[[#This Row],[Recapture Cancellation Reduction Amount Through FY12]]+Table1[[#This Row],[Recapture Cancellation Reduction Amount FY13 and After]]</f>
        <v>0</v>
      </c>
      <c r="CU43" s="9">
        <v>0</v>
      </c>
      <c r="CV43" s="9">
        <v>0</v>
      </c>
      <c r="CW43" s="9">
        <v>0</v>
      </c>
      <c r="CX43" s="24">
        <f>Table1[[#This Row],[Penalty Paid Through FY12]]+Table1[[#This Row],[Penalty Paid FY13 and After]]</f>
        <v>0</v>
      </c>
      <c r="CY43" s="9">
        <v>210.87729999999999</v>
      </c>
      <c r="CZ43" s="9">
        <v>3466.2667999999999</v>
      </c>
      <c r="DA43" s="9">
        <v>463.60719999999998</v>
      </c>
      <c r="DB43" s="24">
        <f>Table1[[#This Row],[TOTAL Assistance Net of Recapture Penalties Through FY12]]+Table1[[#This Row],[TOTAL Assistance Net of Recapture Penalties FY13 and After]]</f>
        <v>3929.8739999999998</v>
      </c>
      <c r="DC43" s="9">
        <v>9364.0980999999992</v>
      </c>
      <c r="DD43" s="9">
        <v>83717.137199999997</v>
      </c>
      <c r="DE43" s="9">
        <v>49298.3459</v>
      </c>
      <c r="DF43" s="24">
        <f>Table1[[#This Row],[Company Direct Tax Revenue Before Assistance Through FY12]]+Table1[[#This Row],[Company Direct Tax Revenue Before Assistance FY13 and After]]</f>
        <v>133015.48310000001</v>
      </c>
      <c r="DG43" s="9">
        <v>10131.791499999999</v>
      </c>
      <c r="DH43" s="9">
        <v>91014.162100000001</v>
      </c>
      <c r="DI43" s="9">
        <v>53339.9548</v>
      </c>
      <c r="DJ43" s="24">
        <f>Table1[[#This Row],[Indirect and Induced Tax Revenues Through FY12]]+Table1[[#This Row],[Indirect and Induced Tax Revenues FY13 and After]]</f>
        <v>144354.11689999999</v>
      </c>
      <c r="DK43" s="9">
        <v>19495.889599999999</v>
      </c>
      <c r="DL43" s="9">
        <v>174731.29930000001</v>
      </c>
      <c r="DM43" s="9">
        <v>102638.30070000001</v>
      </c>
      <c r="DN43" s="24">
        <f>Table1[[#This Row],[TOTAL Tax Revenues Before Assistance Through FY12]]+Table1[[#This Row],[TOTAL Tax Revenues Before Assistance FY13 and After]]</f>
        <v>277369.60000000003</v>
      </c>
      <c r="DO43" s="9">
        <v>19285.012299999999</v>
      </c>
      <c r="DP43" s="9">
        <v>171265.0325</v>
      </c>
      <c r="DQ43" s="9">
        <v>102174.69349999999</v>
      </c>
      <c r="DR43" s="24">
        <f>Table1[[#This Row],[TOTAL Tax Revenues Net of Assistance Recapture and Penalty Through FY12]]+Table1[[#This Row],[TOTAL Tax Revenues Net of Assistance Recapture and Penalty FY13 and After]]</f>
        <v>273439.72600000002</v>
      </c>
      <c r="DS43" s="9">
        <v>0</v>
      </c>
      <c r="DT43" s="9">
        <v>0</v>
      </c>
      <c r="DU43" s="9">
        <v>0</v>
      </c>
      <c r="DV43" s="9">
        <v>0</v>
      </c>
    </row>
    <row r="44" spans="1:126" x14ac:dyDescent="0.25">
      <c r="A44" s="10">
        <v>92255</v>
      </c>
      <c r="B44" s="10" t="s">
        <v>109</v>
      </c>
      <c r="C44" s="10" t="s">
        <v>110</v>
      </c>
      <c r="D44" s="10" t="s">
        <v>24</v>
      </c>
      <c r="E44" s="10">
        <v>26</v>
      </c>
      <c r="F44" s="10" t="s">
        <v>111</v>
      </c>
      <c r="G44" s="10" t="s">
        <v>112</v>
      </c>
      <c r="H44" s="13">
        <v>10000</v>
      </c>
      <c r="I44" s="13">
        <v>2500</v>
      </c>
      <c r="J44" s="10" t="s">
        <v>82</v>
      </c>
      <c r="K44" s="10" t="s">
        <v>5</v>
      </c>
      <c r="L44" s="8">
        <v>36026</v>
      </c>
      <c r="M44" s="8">
        <v>45473</v>
      </c>
      <c r="N44" s="9">
        <v>545</v>
      </c>
      <c r="O44" s="10" t="s">
        <v>11</v>
      </c>
      <c r="P44" s="7">
        <v>0</v>
      </c>
      <c r="Q44" s="7">
        <v>0</v>
      </c>
      <c r="R44" s="7">
        <v>70</v>
      </c>
      <c r="S44" s="7">
        <v>0</v>
      </c>
      <c r="T44" s="7">
        <v>0</v>
      </c>
      <c r="U44" s="7">
        <v>70</v>
      </c>
      <c r="V44" s="7">
        <v>70</v>
      </c>
      <c r="W44" s="7">
        <v>0</v>
      </c>
      <c r="X44" s="7">
        <v>0</v>
      </c>
      <c r="Y44" s="7">
        <v>0</v>
      </c>
      <c r="Z44" s="7">
        <v>14</v>
      </c>
      <c r="AA44" s="7">
        <v>0</v>
      </c>
      <c r="AB44" s="16">
        <v>0</v>
      </c>
      <c r="AC44" s="16">
        <v>0</v>
      </c>
      <c r="AD44" s="16">
        <v>0</v>
      </c>
      <c r="AE44" s="16">
        <v>0</v>
      </c>
      <c r="AF44" s="15">
        <v>52.857142857142861</v>
      </c>
      <c r="AG44" s="10" t="s">
        <v>28</v>
      </c>
      <c r="AH44" s="10" t="s">
        <v>1966</v>
      </c>
      <c r="AI44" s="9">
        <v>6.9889999999999999</v>
      </c>
      <c r="AJ44" s="9">
        <v>64.087800000000001</v>
      </c>
      <c r="AK44" s="9">
        <v>24.702999999999999</v>
      </c>
      <c r="AL44" s="24">
        <f>Table1[[#This Row],[Company Direct Land Through FY12]]+Table1[[#This Row],[Company Direct Land FY13 and After]]</f>
        <v>88.790800000000004</v>
      </c>
      <c r="AM44" s="9">
        <v>17.510000000000002</v>
      </c>
      <c r="AN44" s="9">
        <v>89.046099999999996</v>
      </c>
      <c r="AO44" s="9">
        <v>61.891100000000002</v>
      </c>
      <c r="AP44" s="24">
        <f>Table1[[#This Row],[Company Direct Building Through FY12]]+Table1[[#This Row],[Company Direct Building FY13 and After]]</f>
        <v>150.93719999999999</v>
      </c>
      <c r="AQ44" s="9">
        <v>0</v>
      </c>
      <c r="AR44" s="9">
        <v>6.3735999999999997</v>
      </c>
      <c r="AS44" s="9">
        <v>0</v>
      </c>
      <c r="AT44" s="24">
        <f>Table1[[#This Row],[Mortgage Recording Tax Through FY12]]+Table1[[#This Row],[Mortgage Recording Tax FY13 and After]]</f>
        <v>6.3735999999999997</v>
      </c>
      <c r="AU44" s="9">
        <v>17.181999999999999</v>
      </c>
      <c r="AV44" s="9">
        <v>93.914599999999993</v>
      </c>
      <c r="AW44" s="9">
        <v>60.731299999999997</v>
      </c>
      <c r="AX44" s="24">
        <f>Table1[[#This Row],[Pilot Savings  Through FY12]]+Table1[[#This Row],[Pilot Savings FY13 and After]]</f>
        <v>154.64589999999998</v>
      </c>
      <c r="AY44" s="9">
        <v>0</v>
      </c>
      <c r="AZ44" s="9">
        <v>6.3735999999999997</v>
      </c>
      <c r="BA44" s="9">
        <v>0</v>
      </c>
      <c r="BB44" s="24">
        <f>Table1[[#This Row],[Mortgage Recording Tax Exemption Through FY12]]+Table1[[#This Row],[Mortgage Recording Tax Exemption FY13 and After]]</f>
        <v>6.3735999999999997</v>
      </c>
      <c r="BC44" s="9">
        <v>69.33</v>
      </c>
      <c r="BD44" s="9">
        <v>404.60930000000002</v>
      </c>
      <c r="BE44" s="9">
        <v>245.05359999999999</v>
      </c>
      <c r="BF44" s="24">
        <f>Table1[[#This Row],[Indirect and Induced Land Through FY12]]+Table1[[#This Row],[Indirect and Induced Land FY13 and After]]</f>
        <v>649.66290000000004</v>
      </c>
      <c r="BG44" s="9">
        <v>128.75579999999999</v>
      </c>
      <c r="BH44" s="9">
        <v>751.41690000000006</v>
      </c>
      <c r="BI44" s="9">
        <v>455.0992</v>
      </c>
      <c r="BJ44" s="24">
        <f>Table1[[#This Row],[Indirect and Induced Building Through FY12]]+Table1[[#This Row],[Indirect and Induced Building FY13 and After]]</f>
        <v>1206.5161000000001</v>
      </c>
      <c r="BK44" s="9">
        <v>205.40280000000001</v>
      </c>
      <c r="BL44" s="9">
        <v>1215.2455</v>
      </c>
      <c r="BM44" s="9">
        <v>726.01559999999995</v>
      </c>
      <c r="BN44" s="24">
        <f>Table1[[#This Row],[TOTAL Real Property Related Taxes Through FY12]]+Table1[[#This Row],[TOTAL Real Property Related Taxes FY13 and After]]</f>
        <v>1941.2610999999999</v>
      </c>
      <c r="BO44" s="9">
        <v>460.37450000000001</v>
      </c>
      <c r="BP44" s="9">
        <v>2958.2829999999999</v>
      </c>
      <c r="BQ44" s="9">
        <v>1627.2352000000001</v>
      </c>
      <c r="BR44" s="24">
        <f>Table1[[#This Row],[Company Direct Through FY12]]+Table1[[#This Row],[Company Direct FY13 and After]]</f>
        <v>4585.5182000000004</v>
      </c>
      <c r="BS44" s="9">
        <v>0</v>
      </c>
      <c r="BT44" s="9">
        <v>0</v>
      </c>
      <c r="BU44" s="9">
        <v>0</v>
      </c>
      <c r="BV44" s="24">
        <f>Table1[[#This Row],[Sales Tax Exemption Through FY12]]+Table1[[#This Row],[Sales Tax Exemption FY13 and After]]</f>
        <v>0</v>
      </c>
      <c r="BW44" s="9">
        <v>0</v>
      </c>
      <c r="BX44" s="9">
        <v>0</v>
      </c>
      <c r="BY44" s="9">
        <v>0</v>
      </c>
      <c r="BZ44" s="24">
        <f>Table1[[#This Row],[Energy Tax Savings Through FY12]]+Table1[[#This Row],[Energy Tax Savings FY13 and After]]</f>
        <v>0</v>
      </c>
      <c r="CA44" s="9">
        <v>0</v>
      </c>
      <c r="CB44" s="9">
        <v>0</v>
      </c>
      <c r="CC44" s="9">
        <v>0</v>
      </c>
      <c r="CD44" s="24">
        <f>Table1[[#This Row],[Tax Exempt Bond Savings Through FY12]]+Table1[[#This Row],[Tax Exempt Bond Savings FY13 and After]]</f>
        <v>0</v>
      </c>
      <c r="CE44" s="9">
        <v>236.7217</v>
      </c>
      <c r="CF44" s="9">
        <v>1553.7541000000001</v>
      </c>
      <c r="CG44" s="9">
        <v>836.71400000000006</v>
      </c>
      <c r="CH44" s="24">
        <f>Table1[[#This Row],[Indirect and Induced Through FY12]]+Table1[[#This Row],[Indirect and Induced FY13 and After]]</f>
        <v>2390.4681</v>
      </c>
      <c r="CI44" s="9">
        <v>697.09619999999995</v>
      </c>
      <c r="CJ44" s="9">
        <v>4512.0370999999996</v>
      </c>
      <c r="CK44" s="9">
        <v>2463.9492</v>
      </c>
      <c r="CL44" s="24">
        <f>Table1[[#This Row],[TOTAL Income Consumption Use Taxes Through FY12]]+Table1[[#This Row],[TOTAL Income Consumption Use Taxes FY13 and After]]</f>
        <v>6975.9862999999996</v>
      </c>
      <c r="CM44" s="9">
        <v>17.181999999999999</v>
      </c>
      <c r="CN44" s="9">
        <v>100.2882</v>
      </c>
      <c r="CO44" s="9">
        <v>60.731299999999997</v>
      </c>
      <c r="CP44" s="24">
        <f>Table1[[#This Row],[Assistance Provided Through FY12]]+Table1[[#This Row],[Assistance Provided FY13 and After]]</f>
        <v>161.01949999999999</v>
      </c>
      <c r="CQ44" s="9">
        <v>0</v>
      </c>
      <c r="CR44" s="9">
        <v>0</v>
      </c>
      <c r="CS44" s="9">
        <v>0</v>
      </c>
      <c r="CT44" s="24">
        <f>Table1[[#This Row],[Recapture Cancellation Reduction Amount Through FY12]]+Table1[[#This Row],[Recapture Cancellation Reduction Amount FY13 and After]]</f>
        <v>0</v>
      </c>
      <c r="CU44" s="9">
        <v>0</v>
      </c>
      <c r="CV44" s="9">
        <v>0</v>
      </c>
      <c r="CW44" s="9">
        <v>0</v>
      </c>
      <c r="CX44" s="24">
        <f>Table1[[#This Row],[Penalty Paid Through FY12]]+Table1[[#This Row],[Penalty Paid FY13 and After]]</f>
        <v>0</v>
      </c>
      <c r="CY44" s="9">
        <v>17.181999999999999</v>
      </c>
      <c r="CZ44" s="9">
        <v>100.2882</v>
      </c>
      <c r="DA44" s="9">
        <v>60.731299999999997</v>
      </c>
      <c r="DB44" s="24">
        <f>Table1[[#This Row],[TOTAL Assistance Net of Recapture Penalties Through FY12]]+Table1[[#This Row],[TOTAL Assistance Net of Recapture Penalties FY13 and After]]</f>
        <v>161.01949999999999</v>
      </c>
      <c r="DC44" s="9">
        <v>484.87349999999998</v>
      </c>
      <c r="DD44" s="9">
        <v>3117.7905000000001</v>
      </c>
      <c r="DE44" s="9">
        <v>1713.8293000000001</v>
      </c>
      <c r="DF44" s="24">
        <f>Table1[[#This Row],[Company Direct Tax Revenue Before Assistance Through FY12]]+Table1[[#This Row],[Company Direct Tax Revenue Before Assistance FY13 and After]]</f>
        <v>4831.6198000000004</v>
      </c>
      <c r="DG44" s="9">
        <v>434.8075</v>
      </c>
      <c r="DH44" s="9">
        <v>2709.7802999999999</v>
      </c>
      <c r="DI44" s="9">
        <v>1536.8668</v>
      </c>
      <c r="DJ44" s="24">
        <f>Table1[[#This Row],[Indirect and Induced Tax Revenues Through FY12]]+Table1[[#This Row],[Indirect and Induced Tax Revenues FY13 and After]]</f>
        <v>4246.6471000000001</v>
      </c>
      <c r="DK44" s="9">
        <v>919.68100000000004</v>
      </c>
      <c r="DL44" s="9">
        <v>5827.5708000000004</v>
      </c>
      <c r="DM44" s="9">
        <v>3250.6961000000001</v>
      </c>
      <c r="DN44" s="24">
        <f>Table1[[#This Row],[TOTAL Tax Revenues Before Assistance Through FY12]]+Table1[[#This Row],[TOTAL Tax Revenues Before Assistance FY13 and After]]</f>
        <v>9078.2669000000005</v>
      </c>
      <c r="DO44" s="9">
        <v>902.49900000000002</v>
      </c>
      <c r="DP44" s="9">
        <v>5727.2825999999995</v>
      </c>
      <c r="DQ44" s="9">
        <v>3189.9648000000002</v>
      </c>
      <c r="DR44" s="24">
        <f>Table1[[#This Row],[TOTAL Tax Revenues Net of Assistance Recapture and Penalty Through FY12]]+Table1[[#This Row],[TOTAL Tax Revenues Net of Assistance Recapture and Penalty FY13 and After]]</f>
        <v>8917.2474000000002</v>
      </c>
      <c r="DS44" s="9">
        <v>0</v>
      </c>
      <c r="DT44" s="9">
        <v>0</v>
      </c>
      <c r="DU44" s="9">
        <v>0</v>
      </c>
      <c r="DV44" s="9">
        <v>0</v>
      </c>
    </row>
    <row r="45" spans="1:126" x14ac:dyDescent="0.25">
      <c r="A45" s="10">
        <v>92268</v>
      </c>
      <c r="B45" s="10" t="s">
        <v>420</v>
      </c>
      <c r="C45" s="10" t="s">
        <v>422</v>
      </c>
      <c r="D45" s="10" t="s">
        <v>24</v>
      </c>
      <c r="E45" s="10">
        <v>26</v>
      </c>
      <c r="F45" s="10" t="s">
        <v>423</v>
      </c>
      <c r="G45" s="10" t="s">
        <v>424</v>
      </c>
      <c r="H45" s="13">
        <v>12000</v>
      </c>
      <c r="I45" s="13">
        <v>12000</v>
      </c>
      <c r="J45" s="10" t="s">
        <v>421</v>
      </c>
      <c r="K45" s="10" t="s">
        <v>5</v>
      </c>
      <c r="L45" s="8">
        <v>36214</v>
      </c>
      <c r="M45" s="8">
        <v>45838</v>
      </c>
      <c r="N45" s="9">
        <v>1077</v>
      </c>
      <c r="O45" s="10" t="s">
        <v>11</v>
      </c>
      <c r="P45" s="7">
        <v>1</v>
      </c>
      <c r="Q45" s="7">
        <v>0</v>
      </c>
      <c r="R45" s="7">
        <v>10</v>
      </c>
      <c r="S45" s="7">
        <v>0</v>
      </c>
      <c r="T45" s="7">
        <v>0</v>
      </c>
      <c r="U45" s="7">
        <v>11</v>
      </c>
      <c r="V45" s="7">
        <v>10</v>
      </c>
      <c r="W45" s="7">
        <v>0</v>
      </c>
      <c r="X45" s="7">
        <v>0</v>
      </c>
      <c r="Y45" s="7">
        <v>0</v>
      </c>
      <c r="Z45" s="7">
        <v>3</v>
      </c>
      <c r="AA45" s="7">
        <v>0</v>
      </c>
      <c r="AB45" s="16">
        <v>0</v>
      </c>
      <c r="AC45" s="16">
        <v>0</v>
      </c>
      <c r="AD45" s="16">
        <v>0</v>
      </c>
      <c r="AE45" s="16">
        <v>0</v>
      </c>
      <c r="AF45" s="15">
        <v>9.0909090909090917</v>
      </c>
      <c r="AG45" s="10" t="s">
        <v>28</v>
      </c>
      <c r="AH45" s="10" t="s">
        <v>1966</v>
      </c>
      <c r="AI45" s="9">
        <v>16.446000000000002</v>
      </c>
      <c r="AJ45" s="9">
        <v>120.25960000000001</v>
      </c>
      <c r="AK45" s="9">
        <v>61.823399999999999</v>
      </c>
      <c r="AL45" s="24">
        <f>Table1[[#This Row],[Company Direct Land Through FY12]]+Table1[[#This Row],[Company Direct Land FY13 and After]]</f>
        <v>182.083</v>
      </c>
      <c r="AM45" s="9">
        <v>15.441000000000001</v>
      </c>
      <c r="AN45" s="9">
        <v>77.063800000000001</v>
      </c>
      <c r="AO45" s="9">
        <v>58.045299999999997</v>
      </c>
      <c r="AP45" s="24">
        <f>Table1[[#This Row],[Company Direct Building Through FY12]]+Table1[[#This Row],[Company Direct Building FY13 and After]]</f>
        <v>135.10910000000001</v>
      </c>
      <c r="AQ45" s="9">
        <v>0</v>
      </c>
      <c r="AR45" s="9">
        <v>15.178000000000001</v>
      </c>
      <c r="AS45" s="9">
        <v>0</v>
      </c>
      <c r="AT45" s="24">
        <f>Table1[[#This Row],[Mortgage Recording Tax Through FY12]]+Table1[[#This Row],[Mortgage Recording Tax FY13 and After]]</f>
        <v>15.178000000000001</v>
      </c>
      <c r="AU45" s="9">
        <v>18.065000000000001</v>
      </c>
      <c r="AV45" s="9">
        <v>73.908699999999996</v>
      </c>
      <c r="AW45" s="9">
        <v>67.909400000000005</v>
      </c>
      <c r="AX45" s="24">
        <f>Table1[[#This Row],[Pilot Savings  Through FY12]]+Table1[[#This Row],[Pilot Savings FY13 and After]]</f>
        <v>141.81810000000002</v>
      </c>
      <c r="AY45" s="9">
        <v>0</v>
      </c>
      <c r="AZ45" s="9">
        <v>15.178000000000001</v>
      </c>
      <c r="BA45" s="9">
        <v>0</v>
      </c>
      <c r="BB45" s="24">
        <f>Table1[[#This Row],[Mortgage Recording Tax Exemption Through FY12]]+Table1[[#This Row],[Mortgage Recording Tax Exemption FY13 and After]]</f>
        <v>15.178000000000001</v>
      </c>
      <c r="BC45" s="9">
        <v>11.2986</v>
      </c>
      <c r="BD45" s="9">
        <v>81.270300000000006</v>
      </c>
      <c r="BE45" s="9">
        <v>42.473500000000001</v>
      </c>
      <c r="BF45" s="24">
        <f>Table1[[#This Row],[Indirect and Induced Land Through FY12]]+Table1[[#This Row],[Indirect and Induced Land FY13 and After]]</f>
        <v>123.74380000000001</v>
      </c>
      <c r="BG45" s="9">
        <v>20.9831</v>
      </c>
      <c r="BH45" s="9">
        <v>150.9306</v>
      </c>
      <c r="BI45" s="9">
        <v>78.879199999999997</v>
      </c>
      <c r="BJ45" s="24">
        <f>Table1[[#This Row],[Indirect and Induced Building Through FY12]]+Table1[[#This Row],[Indirect and Induced Building FY13 and After]]</f>
        <v>229.8098</v>
      </c>
      <c r="BK45" s="9">
        <v>46.103700000000003</v>
      </c>
      <c r="BL45" s="9">
        <v>355.61559999999997</v>
      </c>
      <c r="BM45" s="9">
        <v>173.31200000000001</v>
      </c>
      <c r="BN45" s="24">
        <f>Table1[[#This Row],[TOTAL Real Property Related Taxes Through FY12]]+Table1[[#This Row],[TOTAL Real Property Related Taxes FY13 and After]]</f>
        <v>528.92759999999998</v>
      </c>
      <c r="BO45" s="9">
        <v>56.6143</v>
      </c>
      <c r="BP45" s="9">
        <v>521.37030000000004</v>
      </c>
      <c r="BQ45" s="9">
        <v>212.82300000000001</v>
      </c>
      <c r="BR45" s="24">
        <f>Table1[[#This Row],[Company Direct Through FY12]]+Table1[[#This Row],[Company Direct FY13 and After]]</f>
        <v>734.19330000000002</v>
      </c>
      <c r="BS45" s="9">
        <v>0</v>
      </c>
      <c r="BT45" s="9">
        <v>0</v>
      </c>
      <c r="BU45" s="9">
        <v>0</v>
      </c>
      <c r="BV45" s="24">
        <f>Table1[[#This Row],[Sales Tax Exemption Through FY12]]+Table1[[#This Row],[Sales Tax Exemption FY13 and After]]</f>
        <v>0</v>
      </c>
      <c r="BW45" s="9">
        <v>0</v>
      </c>
      <c r="BX45" s="9">
        <v>0</v>
      </c>
      <c r="BY45" s="9">
        <v>0</v>
      </c>
      <c r="BZ45" s="24">
        <f>Table1[[#This Row],[Energy Tax Savings Through FY12]]+Table1[[#This Row],[Energy Tax Savings FY13 and After]]</f>
        <v>0</v>
      </c>
      <c r="CA45" s="9">
        <v>0</v>
      </c>
      <c r="CB45" s="9">
        <v>0</v>
      </c>
      <c r="CC45" s="9">
        <v>0</v>
      </c>
      <c r="CD45" s="24">
        <f>Table1[[#This Row],[Tax Exempt Bond Savings Through FY12]]+Table1[[#This Row],[Tax Exempt Bond Savings FY13 and After]]</f>
        <v>0</v>
      </c>
      <c r="CE45" s="9">
        <v>38.578200000000002</v>
      </c>
      <c r="CF45" s="9">
        <v>312.41120000000001</v>
      </c>
      <c r="CG45" s="9">
        <v>145.02199999999999</v>
      </c>
      <c r="CH45" s="24">
        <f>Table1[[#This Row],[Indirect and Induced Through FY12]]+Table1[[#This Row],[Indirect and Induced FY13 and After]]</f>
        <v>457.4332</v>
      </c>
      <c r="CI45" s="9">
        <v>95.192499999999995</v>
      </c>
      <c r="CJ45" s="9">
        <v>833.78150000000005</v>
      </c>
      <c r="CK45" s="9">
        <v>357.84500000000003</v>
      </c>
      <c r="CL45" s="24">
        <f>Table1[[#This Row],[TOTAL Income Consumption Use Taxes Through FY12]]+Table1[[#This Row],[TOTAL Income Consumption Use Taxes FY13 and After]]</f>
        <v>1191.6265000000001</v>
      </c>
      <c r="CM45" s="9">
        <v>18.065000000000001</v>
      </c>
      <c r="CN45" s="9">
        <v>89.086699999999993</v>
      </c>
      <c r="CO45" s="9">
        <v>67.909400000000005</v>
      </c>
      <c r="CP45" s="24">
        <f>Table1[[#This Row],[Assistance Provided Through FY12]]+Table1[[#This Row],[Assistance Provided FY13 and After]]</f>
        <v>156.99610000000001</v>
      </c>
      <c r="CQ45" s="9">
        <v>0</v>
      </c>
      <c r="CR45" s="9">
        <v>0</v>
      </c>
      <c r="CS45" s="9">
        <v>0</v>
      </c>
      <c r="CT45" s="24">
        <f>Table1[[#This Row],[Recapture Cancellation Reduction Amount Through FY12]]+Table1[[#This Row],[Recapture Cancellation Reduction Amount FY13 and After]]</f>
        <v>0</v>
      </c>
      <c r="CU45" s="9">
        <v>0</v>
      </c>
      <c r="CV45" s="9">
        <v>0</v>
      </c>
      <c r="CW45" s="9">
        <v>0</v>
      </c>
      <c r="CX45" s="24">
        <f>Table1[[#This Row],[Penalty Paid Through FY12]]+Table1[[#This Row],[Penalty Paid FY13 and After]]</f>
        <v>0</v>
      </c>
      <c r="CY45" s="9">
        <v>18.065000000000001</v>
      </c>
      <c r="CZ45" s="9">
        <v>89.086699999999993</v>
      </c>
      <c r="DA45" s="9">
        <v>67.909400000000005</v>
      </c>
      <c r="DB45" s="24">
        <f>Table1[[#This Row],[TOTAL Assistance Net of Recapture Penalties Through FY12]]+Table1[[#This Row],[TOTAL Assistance Net of Recapture Penalties FY13 and After]]</f>
        <v>156.99610000000001</v>
      </c>
      <c r="DC45" s="9">
        <v>88.501300000000001</v>
      </c>
      <c r="DD45" s="9">
        <v>733.87170000000003</v>
      </c>
      <c r="DE45" s="9">
        <v>332.69170000000003</v>
      </c>
      <c r="DF45" s="24">
        <f>Table1[[#This Row],[Company Direct Tax Revenue Before Assistance Through FY12]]+Table1[[#This Row],[Company Direct Tax Revenue Before Assistance FY13 and After]]</f>
        <v>1066.5634</v>
      </c>
      <c r="DG45" s="9">
        <v>70.859899999999996</v>
      </c>
      <c r="DH45" s="9">
        <v>544.61210000000005</v>
      </c>
      <c r="DI45" s="9">
        <v>266.37470000000002</v>
      </c>
      <c r="DJ45" s="24">
        <f>Table1[[#This Row],[Indirect and Induced Tax Revenues Through FY12]]+Table1[[#This Row],[Indirect and Induced Tax Revenues FY13 and After]]</f>
        <v>810.98680000000013</v>
      </c>
      <c r="DK45" s="9">
        <v>159.3612</v>
      </c>
      <c r="DL45" s="9">
        <v>1278.4838</v>
      </c>
      <c r="DM45" s="9">
        <v>599.06640000000004</v>
      </c>
      <c r="DN45" s="24">
        <f>Table1[[#This Row],[TOTAL Tax Revenues Before Assistance Through FY12]]+Table1[[#This Row],[TOTAL Tax Revenues Before Assistance FY13 and After]]</f>
        <v>1877.5502000000001</v>
      </c>
      <c r="DO45" s="9">
        <v>141.2962</v>
      </c>
      <c r="DP45" s="9">
        <v>1189.3970999999999</v>
      </c>
      <c r="DQ45" s="9">
        <v>531.15700000000004</v>
      </c>
      <c r="DR45" s="24">
        <f>Table1[[#This Row],[TOTAL Tax Revenues Net of Assistance Recapture and Penalty Through FY12]]+Table1[[#This Row],[TOTAL Tax Revenues Net of Assistance Recapture and Penalty FY13 and After]]</f>
        <v>1720.5540999999998</v>
      </c>
      <c r="DS45" s="9">
        <v>0</v>
      </c>
      <c r="DT45" s="9">
        <v>0</v>
      </c>
      <c r="DU45" s="9">
        <v>0</v>
      </c>
      <c r="DV45" s="9">
        <v>0</v>
      </c>
    </row>
    <row r="46" spans="1:126" x14ac:dyDescent="0.25">
      <c r="A46" s="10">
        <v>92272</v>
      </c>
      <c r="B46" s="10" t="s">
        <v>322</v>
      </c>
      <c r="C46" s="10" t="s">
        <v>324</v>
      </c>
      <c r="D46" s="10" t="s">
        <v>10</v>
      </c>
      <c r="E46" s="10">
        <v>11</v>
      </c>
      <c r="F46" s="10" t="s">
        <v>325</v>
      </c>
      <c r="G46" s="10" t="s">
        <v>326</v>
      </c>
      <c r="H46" s="13">
        <v>0</v>
      </c>
      <c r="I46" s="13">
        <v>53000</v>
      </c>
      <c r="J46" s="10" t="s">
        <v>323</v>
      </c>
      <c r="K46" s="10" t="s">
        <v>50</v>
      </c>
      <c r="L46" s="8">
        <v>36341</v>
      </c>
      <c r="M46" s="8">
        <v>47058</v>
      </c>
      <c r="N46" s="9">
        <v>12300</v>
      </c>
      <c r="O46" s="10" t="s">
        <v>327</v>
      </c>
      <c r="P46" s="7">
        <v>0</v>
      </c>
      <c r="Q46" s="7">
        <v>0</v>
      </c>
      <c r="R46" s="7">
        <v>0</v>
      </c>
      <c r="S46" s="7">
        <v>0</v>
      </c>
      <c r="T46" s="7">
        <v>0</v>
      </c>
      <c r="U46" s="7">
        <v>0</v>
      </c>
      <c r="V46" s="7">
        <v>0</v>
      </c>
      <c r="W46" s="7">
        <v>0</v>
      </c>
      <c r="X46" s="7">
        <v>0</v>
      </c>
      <c r="Y46" s="7">
        <v>0</v>
      </c>
      <c r="Z46" s="7">
        <v>7</v>
      </c>
      <c r="AA46" s="7">
        <v>0</v>
      </c>
      <c r="AB46" s="16">
        <v>0</v>
      </c>
      <c r="AC46" s="16">
        <v>0</v>
      </c>
      <c r="AD46" s="16">
        <v>0</v>
      </c>
      <c r="AE46" s="16">
        <v>0</v>
      </c>
      <c r="AF46" s="15">
        <v>0</v>
      </c>
      <c r="AG46" s="10" t="s">
        <v>58</v>
      </c>
      <c r="AH46" s="10" t="s">
        <v>58</v>
      </c>
      <c r="AI46" s="9">
        <v>0</v>
      </c>
      <c r="AJ46" s="9">
        <v>0</v>
      </c>
      <c r="AK46" s="9">
        <v>0</v>
      </c>
      <c r="AL46" s="24">
        <f>Table1[[#This Row],[Company Direct Land Through FY12]]+Table1[[#This Row],[Company Direct Land FY13 and After]]</f>
        <v>0</v>
      </c>
      <c r="AM46" s="9">
        <v>0</v>
      </c>
      <c r="AN46" s="9">
        <v>0</v>
      </c>
      <c r="AO46" s="9">
        <v>0</v>
      </c>
      <c r="AP46" s="24">
        <f>Table1[[#This Row],[Company Direct Building Through FY12]]+Table1[[#This Row],[Company Direct Building FY13 and After]]</f>
        <v>0</v>
      </c>
      <c r="AQ46" s="9">
        <v>0</v>
      </c>
      <c r="AR46" s="9">
        <v>215.80350000000001</v>
      </c>
      <c r="AS46" s="9">
        <v>0</v>
      </c>
      <c r="AT46" s="24">
        <f>Table1[[#This Row],[Mortgage Recording Tax Through FY12]]+Table1[[#This Row],[Mortgage Recording Tax FY13 and After]]</f>
        <v>215.80350000000001</v>
      </c>
      <c r="AU46" s="9">
        <v>0</v>
      </c>
      <c r="AV46" s="9">
        <v>0</v>
      </c>
      <c r="AW46" s="9">
        <v>0</v>
      </c>
      <c r="AX46" s="24">
        <f>Table1[[#This Row],[Pilot Savings  Through FY12]]+Table1[[#This Row],[Pilot Savings FY13 and After]]</f>
        <v>0</v>
      </c>
      <c r="AY46" s="9">
        <v>0</v>
      </c>
      <c r="AZ46" s="9">
        <v>215.80350000000001</v>
      </c>
      <c r="BA46" s="9">
        <v>0</v>
      </c>
      <c r="BB46" s="24">
        <f>Table1[[#This Row],[Mortgage Recording Tax Exemption Through FY12]]+Table1[[#This Row],[Mortgage Recording Tax Exemption FY13 and After]]</f>
        <v>215.80350000000001</v>
      </c>
      <c r="BC46" s="9">
        <v>0</v>
      </c>
      <c r="BD46" s="9">
        <v>115.9903</v>
      </c>
      <c r="BE46" s="9">
        <v>0</v>
      </c>
      <c r="BF46" s="24">
        <f>Table1[[#This Row],[Indirect and Induced Land Through FY12]]+Table1[[#This Row],[Indirect and Induced Land FY13 and After]]</f>
        <v>115.9903</v>
      </c>
      <c r="BG46" s="9">
        <v>0</v>
      </c>
      <c r="BH46" s="9">
        <v>215.4109</v>
      </c>
      <c r="BI46" s="9">
        <v>0</v>
      </c>
      <c r="BJ46" s="24">
        <f>Table1[[#This Row],[Indirect and Induced Building Through FY12]]+Table1[[#This Row],[Indirect and Induced Building FY13 and After]]</f>
        <v>215.4109</v>
      </c>
      <c r="BK46" s="9">
        <v>0</v>
      </c>
      <c r="BL46" s="9">
        <v>331.40120000000002</v>
      </c>
      <c r="BM46" s="9">
        <v>0</v>
      </c>
      <c r="BN46" s="24">
        <f>Table1[[#This Row],[TOTAL Real Property Related Taxes Through FY12]]+Table1[[#This Row],[TOTAL Real Property Related Taxes FY13 and After]]</f>
        <v>331.40120000000002</v>
      </c>
      <c r="BO46" s="9">
        <v>0</v>
      </c>
      <c r="BP46" s="9">
        <v>844.4502</v>
      </c>
      <c r="BQ46" s="9">
        <v>0</v>
      </c>
      <c r="BR46" s="24">
        <f>Table1[[#This Row],[Company Direct Through FY12]]+Table1[[#This Row],[Company Direct FY13 and After]]</f>
        <v>844.4502</v>
      </c>
      <c r="BS46" s="9">
        <v>0</v>
      </c>
      <c r="BT46" s="9">
        <v>0</v>
      </c>
      <c r="BU46" s="9">
        <v>0</v>
      </c>
      <c r="BV46" s="24">
        <f>Table1[[#This Row],[Sales Tax Exemption Through FY12]]+Table1[[#This Row],[Sales Tax Exemption FY13 and After]]</f>
        <v>0</v>
      </c>
      <c r="BW46" s="9">
        <v>0</v>
      </c>
      <c r="BX46" s="9">
        <v>0</v>
      </c>
      <c r="BY46" s="9">
        <v>0</v>
      </c>
      <c r="BZ46" s="24">
        <f>Table1[[#This Row],[Energy Tax Savings Through FY12]]+Table1[[#This Row],[Energy Tax Savings FY13 and After]]</f>
        <v>0</v>
      </c>
      <c r="CA46" s="9">
        <v>5.5899000000000001</v>
      </c>
      <c r="CB46" s="9">
        <v>85.288700000000006</v>
      </c>
      <c r="CC46" s="9">
        <v>12.289300000000001</v>
      </c>
      <c r="CD46" s="24">
        <f>Table1[[#This Row],[Tax Exempt Bond Savings Through FY12]]+Table1[[#This Row],[Tax Exempt Bond Savings FY13 and After]]</f>
        <v>97.578000000000003</v>
      </c>
      <c r="CE46" s="9">
        <v>0</v>
      </c>
      <c r="CF46" s="9">
        <v>452.00020000000001</v>
      </c>
      <c r="CG46" s="9">
        <v>0</v>
      </c>
      <c r="CH46" s="24">
        <f>Table1[[#This Row],[Indirect and Induced Through FY12]]+Table1[[#This Row],[Indirect and Induced FY13 and After]]</f>
        <v>452.00020000000001</v>
      </c>
      <c r="CI46" s="9">
        <v>-5.5899000000000001</v>
      </c>
      <c r="CJ46" s="9">
        <v>1211.1617000000001</v>
      </c>
      <c r="CK46" s="9">
        <v>-12.289300000000001</v>
      </c>
      <c r="CL46" s="24">
        <f>Table1[[#This Row],[TOTAL Income Consumption Use Taxes Through FY12]]+Table1[[#This Row],[TOTAL Income Consumption Use Taxes FY13 and After]]</f>
        <v>1198.8724000000002</v>
      </c>
      <c r="CM46" s="9">
        <v>5.5899000000000001</v>
      </c>
      <c r="CN46" s="9">
        <v>301.09219999999999</v>
      </c>
      <c r="CO46" s="9">
        <v>12.289300000000001</v>
      </c>
      <c r="CP46" s="24">
        <f>Table1[[#This Row],[Assistance Provided Through FY12]]+Table1[[#This Row],[Assistance Provided FY13 and After]]</f>
        <v>313.38150000000002</v>
      </c>
      <c r="CQ46" s="9">
        <v>0</v>
      </c>
      <c r="CR46" s="9">
        <v>0</v>
      </c>
      <c r="CS46" s="9">
        <v>0</v>
      </c>
      <c r="CT46" s="24">
        <f>Table1[[#This Row],[Recapture Cancellation Reduction Amount Through FY12]]+Table1[[#This Row],[Recapture Cancellation Reduction Amount FY13 and After]]</f>
        <v>0</v>
      </c>
      <c r="CU46" s="9">
        <v>0</v>
      </c>
      <c r="CV46" s="9">
        <v>0</v>
      </c>
      <c r="CW46" s="9">
        <v>0</v>
      </c>
      <c r="CX46" s="24">
        <f>Table1[[#This Row],[Penalty Paid Through FY12]]+Table1[[#This Row],[Penalty Paid FY13 and After]]</f>
        <v>0</v>
      </c>
      <c r="CY46" s="9">
        <v>5.5899000000000001</v>
      </c>
      <c r="CZ46" s="9">
        <v>301.09219999999999</v>
      </c>
      <c r="DA46" s="9">
        <v>12.289300000000001</v>
      </c>
      <c r="DB46" s="24">
        <f>Table1[[#This Row],[TOTAL Assistance Net of Recapture Penalties Through FY12]]+Table1[[#This Row],[TOTAL Assistance Net of Recapture Penalties FY13 and After]]</f>
        <v>313.38150000000002</v>
      </c>
      <c r="DC46" s="9">
        <v>0</v>
      </c>
      <c r="DD46" s="9">
        <v>1060.2537</v>
      </c>
      <c r="DE46" s="9">
        <v>0</v>
      </c>
      <c r="DF46" s="24">
        <f>Table1[[#This Row],[Company Direct Tax Revenue Before Assistance Through FY12]]+Table1[[#This Row],[Company Direct Tax Revenue Before Assistance FY13 and After]]</f>
        <v>1060.2537</v>
      </c>
      <c r="DG46" s="9">
        <v>0</v>
      </c>
      <c r="DH46" s="9">
        <v>783.40139999999997</v>
      </c>
      <c r="DI46" s="9">
        <v>0</v>
      </c>
      <c r="DJ46" s="24">
        <f>Table1[[#This Row],[Indirect and Induced Tax Revenues Through FY12]]+Table1[[#This Row],[Indirect and Induced Tax Revenues FY13 and After]]</f>
        <v>783.40139999999997</v>
      </c>
      <c r="DK46" s="9">
        <v>0</v>
      </c>
      <c r="DL46" s="9">
        <v>1843.6550999999999</v>
      </c>
      <c r="DM46" s="9">
        <v>0</v>
      </c>
      <c r="DN46" s="24">
        <f>Table1[[#This Row],[TOTAL Tax Revenues Before Assistance Through FY12]]+Table1[[#This Row],[TOTAL Tax Revenues Before Assistance FY13 and After]]</f>
        <v>1843.6550999999999</v>
      </c>
      <c r="DO46" s="9">
        <v>-5.5899000000000001</v>
      </c>
      <c r="DP46" s="9">
        <v>1542.5628999999999</v>
      </c>
      <c r="DQ46" s="9">
        <v>-12.289300000000001</v>
      </c>
      <c r="DR46" s="24">
        <f>Table1[[#This Row],[TOTAL Tax Revenues Net of Assistance Recapture and Penalty Through FY12]]+Table1[[#This Row],[TOTAL Tax Revenues Net of Assistance Recapture and Penalty FY13 and After]]</f>
        <v>1530.2736</v>
      </c>
      <c r="DS46" s="9">
        <v>0</v>
      </c>
      <c r="DT46" s="9">
        <v>0</v>
      </c>
      <c r="DU46" s="9">
        <v>0</v>
      </c>
      <c r="DV46" s="9">
        <v>0</v>
      </c>
    </row>
    <row r="47" spans="1:126" x14ac:dyDescent="0.25">
      <c r="A47" s="10">
        <v>92274</v>
      </c>
      <c r="B47" s="10" t="s">
        <v>343</v>
      </c>
      <c r="C47" s="10" t="s">
        <v>345</v>
      </c>
      <c r="D47" s="10" t="s">
        <v>17</v>
      </c>
      <c r="E47" s="10">
        <v>37</v>
      </c>
      <c r="F47" s="10" t="s">
        <v>346</v>
      </c>
      <c r="G47" s="10" t="s">
        <v>23</v>
      </c>
      <c r="H47" s="13">
        <v>361548</v>
      </c>
      <c r="I47" s="13">
        <v>38000</v>
      </c>
      <c r="J47" s="10" t="s">
        <v>344</v>
      </c>
      <c r="K47" s="10" t="s">
        <v>81</v>
      </c>
      <c r="L47" s="8">
        <v>36292</v>
      </c>
      <c r="M47" s="8">
        <v>45838</v>
      </c>
      <c r="N47" s="9">
        <v>1060</v>
      </c>
      <c r="O47" s="10" t="s">
        <v>11</v>
      </c>
      <c r="P47" s="7">
        <v>6</v>
      </c>
      <c r="Q47" s="7">
        <v>0</v>
      </c>
      <c r="R47" s="7">
        <v>93</v>
      </c>
      <c r="S47" s="7">
        <v>0</v>
      </c>
      <c r="T47" s="7">
        <v>0</v>
      </c>
      <c r="U47" s="7">
        <v>99</v>
      </c>
      <c r="V47" s="7">
        <v>96</v>
      </c>
      <c r="W47" s="7">
        <v>0</v>
      </c>
      <c r="X47" s="7">
        <v>0</v>
      </c>
      <c r="Y47" s="7">
        <v>83</v>
      </c>
      <c r="Z47" s="7">
        <v>7</v>
      </c>
      <c r="AA47" s="7">
        <v>0</v>
      </c>
      <c r="AB47" s="16">
        <v>0</v>
      </c>
      <c r="AC47" s="16">
        <v>0</v>
      </c>
      <c r="AD47" s="16">
        <v>0</v>
      </c>
      <c r="AE47" s="16">
        <v>0</v>
      </c>
      <c r="AF47" s="15">
        <v>77.777777777777786</v>
      </c>
      <c r="AG47" s="10" t="s">
        <v>28</v>
      </c>
      <c r="AH47" s="10" t="s">
        <v>1966</v>
      </c>
      <c r="AI47" s="9">
        <v>31.155999999999999</v>
      </c>
      <c r="AJ47" s="9">
        <v>138.64609999999999</v>
      </c>
      <c r="AK47" s="9">
        <v>117.1206</v>
      </c>
      <c r="AL47" s="24">
        <f>Table1[[#This Row],[Company Direct Land Through FY12]]+Table1[[#This Row],[Company Direct Land FY13 and After]]</f>
        <v>255.76669999999999</v>
      </c>
      <c r="AM47" s="9">
        <v>34.673999999999999</v>
      </c>
      <c r="AN47" s="9">
        <v>282.39960000000002</v>
      </c>
      <c r="AO47" s="9">
        <v>130.34549999999999</v>
      </c>
      <c r="AP47" s="24">
        <f>Table1[[#This Row],[Company Direct Building Through FY12]]+Table1[[#This Row],[Company Direct Building FY13 and After]]</f>
        <v>412.74509999999998</v>
      </c>
      <c r="AQ47" s="9">
        <v>0</v>
      </c>
      <c r="AR47" s="9">
        <v>12.281499999999999</v>
      </c>
      <c r="AS47" s="9">
        <v>0</v>
      </c>
      <c r="AT47" s="24">
        <f>Table1[[#This Row],[Mortgage Recording Tax Through FY12]]+Table1[[#This Row],[Mortgage Recording Tax FY13 and After]]</f>
        <v>12.281499999999999</v>
      </c>
      <c r="AU47" s="9">
        <v>34.814</v>
      </c>
      <c r="AV47" s="9">
        <v>153.0993</v>
      </c>
      <c r="AW47" s="9">
        <v>130.87190000000001</v>
      </c>
      <c r="AX47" s="24">
        <f>Table1[[#This Row],[Pilot Savings  Through FY12]]+Table1[[#This Row],[Pilot Savings FY13 and After]]</f>
        <v>283.97120000000001</v>
      </c>
      <c r="AY47" s="9">
        <v>0</v>
      </c>
      <c r="AZ47" s="9">
        <v>12.281499999999999</v>
      </c>
      <c r="BA47" s="9">
        <v>0</v>
      </c>
      <c r="BB47" s="24">
        <f>Table1[[#This Row],[Mortgage Recording Tax Exemption Through FY12]]+Table1[[#This Row],[Mortgage Recording Tax Exemption FY13 and After]]</f>
        <v>12.281499999999999</v>
      </c>
      <c r="BC47" s="9">
        <v>167.27189999999999</v>
      </c>
      <c r="BD47" s="9">
        <v>1008.8814</v>
      </c>
      <c r="BE47" s="9">
        <v>628.80380000000002</v>
      </c>
      <c r="BF47" s="24">
        <f>Table1[[#This Row],[Indirect and Induced Land Through FY12]]+Table1[[#This Row],[Indirect and Induced Land FY13 and After]]</f>
        <v>1637.6851999999999</v>
      </c>
      <c r="BG47" s="9">
        <v>310.64780000000002</v>
      </c>
      <c r="BH47" s="9">
        <v>1873.6369999999999</v>
      </c>
      <c r="BI47" s="9">
        <v>1167.7781</v>
      </c>
      <c r="BJ47" s="24">
        <f>Table1[[#This Row],[Indirect and Induced Building Through FY12]]+Table1[[#This Row],[Indirect and Induced Building FY13 and After]]</f>
        <v>3041.4151000000002</v>
      </c>
      <c r="BK47" s="9">
        <v>508.9357</v>
      </c>
      <c r="BL47" s="9">
        <v>3150.4648000000002</v>
      </c>
      <c r="BM47" s="9">
        <v>1913.1760999999999</v>
      </c>
      <c r="BN47" s="24">
        <f>Table1[[#This Row],[TOTAL Real Property Related Taxes Through FY12]]+Table1[[#This Row],[TOTAL Real Property Related Taxes FY13 and After]]</f>
        <v>5063.6409000000003</v>
      </c>
      <c r="BO47" s="9">
        <v>1147.9712999999999</v>
      </c>
      <c r="BP47" s="9">
        <v>7709.0878000000002</v>
      </c>
      <c r="BQ47" s="9">
        <v>4315.4209000000001</v>
      </c>
      <c r="BR47" s="24">
        <f>Table1[[#This Row],[Company Direct Through FY12]]+Table1[[#This Row],[Company Direct FY13 and After]]</f>
        <v>12024.5087</v>
      </c>
      <c r="BS47" s="9">
        <v>0</v>
      </c>
      <c r="BT47" s="9">
        <v>0.82489999999999997</v>
      </c>
      <c r="BU47" s="9">
        <v>0</v>
      </c>
      <c r="BV47" s="24">
        <f>Table1[[#This Row],[Sales Tax Exemption Through FY12]]+Table1[[#This Row],[Sales Tax Exemption FY13 and After]]</f>
        <v>0.82489999999999997</v>
      </c>
      <c r="BW47" s="9">
        <v>0</v>
      </c>
      <c r="BX47" s="9">
        <v>0</v>
      </c>
      <c r="BY47" s="9">
        <v>0</v>
      </c>
      <c r="BZ47" s="24">
        <f>Table1[[#This Row],[Energy Tax Savings Through FY12]]+Table1[[#This Row],[Energy Tax Savings FY13 and After]]</f>
        <v>0</v>
      </c>
      <c r="CA47" s="9">
        <v>0</v>
      </c>
      <c r="CB47" s="9">
        <v>0</v>
      </c>
      <c r="CC47" s="9">
        <v>0</v>
      </c>
      <c r="CD47" s="24">
        <f>Table1[[#This Row],[Tax Exempt Bond Savings Through FY12]]+Table1[[#This Row],[Tax Exempt Bond Savings FY13 and After]]</f>
        <v>0</v>
      </c>
      <c r="CE47" s="9">
        <v>620.52809999999999</v>
      </c>
      <c r="CF47" s="9">
        <v>4289.4425000000001</v>
      </c>
      <c r="CG47" s="9">
        <v>2332.6718000000001</v>
      </c>
      <c r="CH47" s="24">
        <f>Table1[[#This Row],[Indirect and Induced Through FY12]]+Table1[[#This Row],[Indirect and Induced FY13 and After]]</f>
        <v>6622.1143000000002</v>
      </c>
      <c r="CI47" s="9">
        <v>1768.4993999999999</v>
      </c>
      <c r="CJ47" s="9">
        <v>11997.705400000001</v>
      </c>
      <c r="CK47" s="9">
        <v>6648.0927000000001</v>
      </c>
      <c r="CL47" s="24">
        <f>Table1[[#This Row],[TOTAL Income Consumption Use Taxes Through FY12]]+Table1[[#This Row],[TOTAL Income Consumption Use Taxes FY13 and After]]</f>
        <v>18645.7981</v>
      </c>
      <c r="CM47" s="9">
        <v>34.814</v>
      </c>
      <c r="CN47" s="9">
        <v>166.20570000000001</v>
      </c>
      <c r="CO47" s="9">
        <v>130.87190000000001</v>
      </c>
      <c r="CP47" s="24">
        <f>Table1[[#This Row],[Assistance Provided Through FY12]]+Table1[[#This Row],[Assistance Provided FY13 and After]]</f>
        <v>297.07760000000002</v>
      </c>
      <c r="CQ47" s="9">
        <v>0</v>
      </c>
      <c r="CR47" s="9">
        <v>0</v>
      </c>
      <c r="CS47" s="9">
        <v>0</v>
      </c>
      <c r="CT47" s="24">
        <f>Table1[[#This Row],[Recapture Cancellation Reduction Amount Through FY12]]+Table1[[#This Row],[Recapture Cancellation Reduction Amount FY13 and After]]</f>
        <v>0</v>
      </c>
      <c r="CU47" s="9">
        <v>0</v>
      </c>
      <c r="CV47" s="9">
        <v>0</v>
      </c>
      <c r="CW47" s="9">
        <v>0</v>
      </c>
      <c r="CX47" s="24">
        <f>Table1[[#This Row],[Penalty Paid Through FY12]]+Table1[[#This Row],[Penalty Paid FY13 and After]]</f>
        <v>0</v>
      </c>
      <c r="CY47" s="9">
        <v>34.814</v>
      </c>
      <c r="CZ47" s="9">
        <v>166.20570000000001</v>
      </c>
      <c r="DA47" s="9">
        <v>130.87190000000001</v>
      </c>
      <c r="DB47" s="24">
        <f>Table1[[#This Row],[TOTAL Assistance Net of Recapture Penalties Through FY12]]+Table1[[#This Row],[TOTAL Assistance Net of Recapture Penalties FY13 and After]]</f>
        <v>297.07760000000002</v>
      </c>
      <c r="DC47" s="9">
        <v>1213.8013000000001</v>
      </c>
      <c r="DD47" s="9">
        <v>8142.415</v>
      </c>
      <c r="DE47" s="9">
        <v>4562.8869999999997</v>
      </c>
      <c r="DF47" s="24">
        <f>Table1[[#This Row],[Company Direct Tax Revenue Before Assistance Through FY12]]+Table1[[#This Row],[Company Direct Tax Revenue Before Assistance FY13 and After]]</f>
        <v>12705.302</v>
      </c>
      <c r="DG47" s="9">
        <v>1098.4477999999999</v>
      </c>
      <c r="DH47" s="9">
        <v>7171.9609</v>
      </c>
      <c r="DI47" s="9">
        <v>4129.2537000000002</v>
      </c>
      <c r="DJ47" s="24">
        <f>Table1[[#This Row],[Indirect and Induced Tax Revenues Through FY12]]+Table1[[#This Row],[Indirect and Induced Tax Revenues FY13 and After]]</f>
        <v>11301.214599999999</v>
      </c>
      <c r="DK47" s="9">
        <v>2312.2491</v>
      </c>
      <c r="DL47" s="9">
        <v>15314.375899999999</v>
      </c>
      <c r="DM47" s="9">
        <v>8692.1406999999999</v>
      </c>
      <c r="DN47" s="24">
        <f>Table1[[#This Row],[TOTAL Tax Revenues Before Assistance Through FY12]]+Table1[[#This Row],[TOTAL Tax Revenues Before Assistance FY13 and After]]</f>
        <v>24006.516599999999</v>
      </c>
      <c r="DO47" s="9">
        <v>2277.4351000000001</v>
      </c>
      <c r="DP47" s="9">
        <v>15148.1702</v>
      </c>
      <c r="DQ47" s="9">
        <v>8561.2687999999998</v>
      </c>
      <c r="DR47" s="24">
        <f>Table1[[#This Row],[TOTAL Tax Revenues Net of Assistance Recapture and Penalty Through FY12]]+Table1[[#This Row],[TOTAL Tax Revenues Net of Assistance Recapture and Penalty FY13 and After]]</f>
        <v>23709.438999999998</v>
      </c>
      <c r="DS47" s="9">
        <v>0</v>
      </c>
      <c r="DT47" s="9">
        <v>0</v>
      </c>
      <c r="DU47" s="9">
        <v>0</v>
      </c>
      <c r="DV47" s="9">
        <v>0</v>
      </c>
    </row>
    <row r="48" spans="1:126" x14ac:dyDescent="0.25">
      <c r="A48" s="10">
        <v>92275</v>
      </c>
      <c r="B48" s="10" t="s">
        <v>481</v>
      </c>
      <c r="C48" s="10" t="s">
        <v>483</v>
      </c>
      <c r="D48" s="10" t="s">
        <v>24</v>
      </c>
      <c r="E48" s="10">
        <v>22</v>
      </c>
      <c r="F48" s="10" t="s">
        <v>484</v>
      </c>
      <c r="G48" s="10" t="s">
        <v>23</v>
      </c>
      <c r="H48" s="13">
        <v>1442200</v>
      </c>
      <c r="I48" s="13">
        <v>1322332</v>
      </c>
      <c r="J48" s="10" t="s">
        <v>482</v>
      </c>
      <c r="K48" s="10" t="s">
        <v>81</v>
      </c>
      <c r="L48" s="8">
        <v>36329</v>
      </c>
      <c r="M48" s="8">
        <v>45839</v>
      </c>
      <c r="N48" s="9">
        <v>1400</v>
      </c>
      <c r="O48" s="10" t="s">
        <v>226</v>
      </c>
      <c r="P48" s="7">
        <v>5</v>
      </c>
      <c r="Q48" s="7">
        <v>0</v>
      </c>
      <c r="R48" s="7">
        <v>381</v>
      </c>
      <c r="S48" s="7">
        <v>0</v>
      </c>
      <c r="T48" s="7">
        <v>0</v>
      </c>
      <c r="U48" s="7">
        <v>386</v>
      </c>
      <c r="V48" s="7">
        <v>383</v>
      </c>
      <c r="W48" s="7">
        <v>0</v>
      </c>
      <c r="X48" s="7">
        <v>0</v>
      </c>
      <c r="Y48" s="7">
        <v>616</v>
      </c>
      <c r="Z48" s="7">
        <v>89</v>
      </c>
      <c r="AA48" s="7">
        <v>24.352331606217618</v>
      </c>
      <c r="AB48" s="16">
        <v>0</v>
      </c>
      <c r="AC48" s="16">
        <v>19.948186528497409</v>
      </c>
      <c r="AD48" s="16">
        <v>29.533678756476682</v>
      </c>
      <c r="AE48" s="16">
        <v>26.165803108808287</v>
      </c>
      <c r="AF48" s="15">
        <v>84.196891191709838</v>
      </c>
      <c r="AG48" s="10" t="s">
        <v>28</v>
      </c>
      <c r="AH48" s="10" t="s">
        <v>1966</v>
      </c>
      <c r="AI48" s="9">
        <v>352.66199999999998</v>
      </c>
      <c r="AJ48" s="9">
        <v>3739.8672999999999</v>
      </c>
      <c r="AK48" s="9">
        <v>1401.7950000000001</v>
      </c>
      <c r="AL48" s="24">
        <f>Table1[[#This Row],[Company Direct Land Through FY12]]+Table1[[#This Row],[Company Direct Land FY13 and After]]</f>
        <v>5141.6623</v>
      </c>
      <c r="AM48" s="9">
        <v>2053.1390000000001</v>
      </c>
      <c r="AN48" s="9">
        <v>6028.2190000000001</v>
      </c>
      <c r="AO48" s="9">
        <v>8161.0129999999999</v>
      </c>
      <c r="AP48" s="24">
        <f>Table1[[#This Row],[Company Direct Building Through FY12]]+Table1[[#This Row],[Company Direct Building FY13 and After]]</f>
        <v>14189.232</v>
      </c>
      <c r="AQ48" s="9">
        <v>0</v>
      </c>
      <c r="AR48" s="9">
        <v>0</v>
      </c>
      <c r="AS48" s="9">
        <v>0</v>
      </c>
      <c r="AT48" s="24">
        <f>Table1[[#This Row],[Mortgage Recording Tax Through FY12]]+Table1[[#This Row],[Mortgage Recording Tax FY13 and After]]</f>
        <v>0</v>
      </c>
      <c r="AU48" s="9">
        <v>2150.19</v>
      </c>
      <c r="AV48" s="9">
        <v>4061.6918000000001</v>
      </c>
      <c r="AW48" s="9">
        <v>8546.7798999999995</v>
      </c>
      <c r="AX48" s="24">
        <f>Table1[[#This Row],[Pilot Savings  Through FY12]]+Table1[[#This Row],[Pilot Savings FY13 and After]]</f>
        <v>12608.4717</v>
      </c>
      <c r="AY48" s="9">
        <v>0</v>
      </c>
      <c r="AZ48" s="9">
        <v>0</v>
      </c>
      <c r="BA48" s="9">
        <v>0</v>
      </c>
      <c r="BB48" s="24">
        <f>Table1[[#This Row],[Mortgage Recording Tax Exemption Through FY12]]+Table1[[#This Row],[Mortgage Recording Tax Exemption FY13 and After]]</f>
        <v>0</v>
      </c>
      <c r="BC48" s="9">
        <v>552.97680000000003</v>
      </c>
      <c r="BD48" s="9">
        <v>5249.5214999999998</v>
      </c>
      <c r="BE48" s="9">
        <v>2198.0248000000001</v>
      </c>
      <c r="BF48" s="24">
        <f>Table1[[#This Row],[Indirect and Induced Land Through FY12]]+Table1[[#This Row],[Indirect and Induced Land FY13 and After]]</f>
        <v>7447.5463</v>
      </c>
      <c r="BG48" s="9">
        <v>1026.9568999999999</v>
      </c>
      <c r="BH48" s="9">
        <v>9749.1111999999994</v>
      </c>
      <c r="BI48" s="9">
        <v>4082.0464999999999</v>
      </c>
      <c r="BJ48" s="24">
        <f>Table1[[#This Row],[Indirect and Induced Building Through FY12]]+Table1[[#This Row],[Indirect and Induced Building FY13 and After]]</f>
        <v>13831.1577</v>
      </c>
      <c r="BK48" s="9">
        <v>1835.5446999999999</v>
      </c>
      <c r="BL48" s="9">
        <v>20705.0272</v>
      </c>
      <c r="BM48" s="9">
        <v>7296.0994000000001</v>
      </c>
      <c r="BN48" s="24">
        <f>Table1[[#This Row],[TOTAL Real Property Related Taxes Through FY12]]+Table1[[#This Row],[TOTAL Real Property Related Taxes FY13 and After]]</f>
        <v>28001.1266</v>
      </c>
      <c r="BO48" s="9">
        <v>3309.9645999999998</v>
      </c>
      <c r="BP48" s="9">
        <v>35857.886100000003</v>
      </c>
      <c r="BQ48" s="9">
        <v>13156.7634</v>
      </c>
      <c r="BR48" s="24">
        <f>Table1[[#This Row],[Company Direct Through FY12]]+Table1[[#This Row],[Company Direct FY13 and After]]</f>
        <v>49014.6495</v>
      </c>
      <c r="BS48" s="9">
        <v>0</v>
      </c>
      <c r="BT48" s="9">
        <v>33.244300000000003</v>
      </c>
      <c r="BU48" s="9">
        <v>0</v>
      </c>
      <c r="BV48" s="24">
        <f>Table1[[#This Row],[Sales Tax Exemption Through FY12]]+Table1[[#This Row],[Sales Tax Exemption FY13 and After]]</f>
        <v>33.244300000000003</v>
      </c>
      <c r="BW48" s="9">
        <v>0</v>
      </c>
      <c r="BX48" s="9">
        <v>36.444400000000002</v>
      </c>
      <c r="BY48" s="9">
        <v>0</v>
      </c>
      <c r="BZ48" s="24">
        <f>Table1[[#This Row],[Energy Tax Savings Through FY12]]+Table1[[#This Row],[Energy Tax Savings FY13 and After]]</f>
        <v>36.444400000000002</v>
      </c>
      <c r="CA48" s="9">
        <v>0</v>
      </c>
      <c r="CB48" s="9">
        <v>0</v>
      </c>
      <c r="CC48" s="9">
        <v>0</v>
      </c>
      <c r="CD48" s="24">
        <f>Table1[[#This Row],[Tax Exempt Bond Savings Through FY12]]+Table1[[#This Row],[Tax Exempt Bond Savings FY13 and After]]</f>
        <v>0</v>
      </c>
      <c r="CE48" s="9">
        <v>1888.0939000000001</v>
      </c>
      <c r="CF48" s="9">
        <v>20120.2945</v>
      </c>
      <c r="CG48" s="9">
        <v>7504.9758000000002</v>
      </c>
      <c r="CH48" s="24">
        <f>Table1[[#This Row],[Indirect and Induced Through FY12]]+Table1[[#This Row],[Indirect and Induced FY13 and After]]</f>
        <v>27625.2703</v>
      </c>
      <c r="CI48" s="9">
        <v>5198.0585000000001</v>
      </c>
      <c r="CJ48" s="9">
        <v>55908.491900000001</v>
      </c>
      <c r="CK48" s="9">
        <v>20661.7392</v>
      </c>
      <c r="CL48" s="24">
        <f>Table1[[#This Row],[TOTAL Income Consumption Use Taxes Through FY12]]+Table1[[#This Row],[TOTAL Income Consumption Use Taxes FY13 and After]]</f>
        <v>76570.231100000005</v>
      </c>
      <c r="CM48" s="9">
        <v>2150.19</v>
      </c>
      <c r="CN48" s="9">
        <v>4131.3805000000002</v>
      </c>
      <c r="CO48" s="9">
        <v>8546.7798999999995</v>
      </c>
      <c r="CP48" s="24">
        <f>Table1[[#This Row],[Assistance Provided Through FY12]]+Table1[[#This Row],[Assistance Provided FY13 and After]]</f>
        <v>12678.160400000001</v>
      </c>
      <c r="CQ48" s="9">
        <v>0</v>
      </c>
      <c r="CR48" s="9">
        <v>0</v>
      </c>
      <c r="CS48" s="9">
        <v>0</v>
      </c>
      <c r="CT48" s="24">
        <f>Table1[[#This Row],[Recapture Cancellation Reduction Amount Through FY12]]+Table1[[#This Row],[Recapture Cancellation Reduction Amount FY13 and After]]</f>
        <v>0</v>
      </c>
      <c r="CU48" s="9">
        <v>0</v>
      </c>
      <c r="CV48" s="9">
        <v>0</v>
      </c>
      <c r="CW48" s="9">
        <v>0</v>
      </c>
      <c r="CX48" s="24">
        <f>Table1[[#This Row],[Penalty Paid Through FY12]]+Table1[[#This Row],[Penalty Paid FY13 and After]]</f>
        <v>0</v>
      </c>
      <c r="CY48" s="9">
        <v>2150.19</v>
      </c>
      <c r="CZ48" s="9">
        <v>4131.3805000000002</v>
      </c>
      <c r="DA48" s="9">
        <v>8546.7798999999995</v>
      </c>
      <c r="DB48" s="24">
        <f>Table1[[#This Row],[TOTAL Assistance Net of Recapture Penalties Through FY12]]+Table1[[#This Row],[TOTAL Assistance Net of Recapture Penalties FY13 and After]]</f>
        <v>12678.160400000001</v>
      </c>
      <c r="DC48" s="9">
        <v>5715.7655999999997</v>
      </c>
      <c r="DD48" s="9">
        <v>45625.972399999999</v>
      </c>
      <c r="DE48" s="9">
        <v>22719.571400000001</v>
      </c>
      <c r="DF48" s="24">
        <f>Table1[[#This Row],[Company Direct Tax Revenue Before Assistance Through FY12]]+Table1[[#This Row],[Company Direct Tax Revenue Before Assistance FY13 and After]]</f>
        <v>68345.543799999999</v>
      </c>
      <c r="DG48" s="9">
        <v>3468.0275999999999</v>
      </c>
      <c r="DH48" s="9">
        <v>35118.927199999998</v>
      </c>
      <c r="DI48" s="9">
        <v>13785.0471</v>
      </c>
      <c r="DJ48" s="24">
        <f>Table1[[#This Row],[Indirect and Induced Tax Revenues Through FY12]]+Table1[[#This Row],[Indirect and Induced Tax Revenues FY13 and After]]</f>
        <v>48903.974300000002</v>
      </c>
      <c r="DK48" s="9">
        <v>9183.7932000000001</v>
      </c>
      <c r="DL48" s="9">
        <v>80744.899600000004</v>
      </c>
      <c r="DM48" s="9">
        <v>36504.618499999997</v>
      </c>
      <c r="DN48" s="24">
        <f>Table1[[#This Row],[TOTAL Tax Revenues Before Assistance Through FY12]]+Table1[[#This Row],[TOTAL Tax Revenues Before Assistance FY13 and After]]</f>
        <v>117249.5181</v>
      </c>
      <c r="DO48" s="9">
        <v>7033.6031999999996</v>
      </c>
      <c r="DP48" s="9">
        <v>76613.519100000005</v>
      </c>
      <c r="DQ48" s="9">
        <v>27957.838599999999</v>
      </c>
      <c r="DR48" s="24">
        <f>Table1[[#This Row],[TOTAL Tax Revenues Net of Assistance Recapture and Penalty Through FY12]]+Table1[[#This Row],[TOTAL Tax Revenues Net of Assistance Recapture and Penalty FY13 and After]]</f>
        <v>104571.35770000001</v>
      </c>
      <c r="DS48" s="9">
        <v>0</v>
      </c>
      <c r="DT48" s="9">
        <v>140</v>
      </c>
      <c r="DU48" s="9">
        <v>0</v>
      </c>
      <c r="DV48" s="9">
        <v>0</v>
      </c>
    </row>
    <row r="49" spans="1:126" x14ac:dyDescent="0.25">
      <c r="A49" s="10">
        <v>92277</v>
      </c>
      <c r="B49" s="10" t="s">
        <v>243</v>
      </c>
      <c r="C49" s="10" t="s">
        <v>245</v>
      </c>
      <c r="D49" s="10" t="s">
        <v>10</v>
      </c>
      <c r="E49" s="10">
        <v>17</v>
      </c>
      <c r="F49" s="10" t="s">
        <v>246</v>
      </c>
      <c r="G49" s="10" t="s">
        <v>78</v>
      </c>
      <c r="H49" s="13">
        <v>10000</v>
      </c>
      <c r="I49" s="13">
        <v>10000</v>
      </c>
      <c r="J49" s="10" t="s">
        <v>244</v>
      </c>
      <c r="K49" s="10" t="s">
        <v>81</v>
      </c>
      <c r="L49" s="8">
        <v>35976</v>
      </c>
      <c r="M49" s="8">
        <v>45474</v>
      </c>
      <c r="N49" s="9">
        <v>718</v>
      </c>
      <c r="O49" s="10" t="s">
        <v>97</v>
      </c>
      <c r="P49" s="7">
        <v>0</v>
      </c>
      <c r="Q49" s="7">
        <v>0</v>
      </c>
      <c r="R49" s="7">
        <v>1</v>
      </c>
      <c r="S49" s="7">
        <v>15</v>
      </c>
      <c r="T49" s="7">
        <v>0</v>
      </c>
      <c r="U49" s="7">
        <v>16</v>
      </c>
      <c r="V49" s="7">
        <v>16</v>
      </c>
      <c r="W49" s="7">
        <v>0</v>
      </c>
      <c r="X49" s="7">
        <v>0</v>
      </c>
      <c r="Y49" s="7">
        <v>0</v>
      </c>
      <c r="Z49" s="7">
        <v>10</v>
      </c>
      <c r="AA49" s="7">
        <v>0</v>
      </c>
      <c r="AB49" s="16">
        <v>0</v>
      </c>
      <c r="AC49" s="16">
        <v>0</v>
      </c>
      <c r="AD49" s="16">
        <v>0</v>
      </c>
      <c r="AE49" s="16">
        <v>0</v>
      </c>
      <c r="AF49" s="15">
        <v>75</v>
      </c>
      <c r="AG49" s="10" t="s">
        <v>28</v>
      </c>
      <c r="AH49" s="10" t="s">
        <v>1966</v>
      </c>
      <c r="AI49" s="9">
        <v>7.6740000000000004</v>
      </c>
      <c r="AJ49" s="9">
        <v>48.951799999999999</v>
      </c>
      <c r="AK49" s="9">
        <v>26.773099999999999</v>
      </c>
      <c r="AL49" s="24">
        <f>Table1[[#This Row],[Company Direct Land Through FY12]]+Table1[[#This Row],[Company Direct Land FY13 and After]]</f>
        <v>75.724899999999991</v>
      </c>
      <c r="AM49" s="9">
        <v>10.233000000000001</v>
      </c>
      <c r="AN49" s="9">
        <v>93.373599999999996</v>
      </c>
      <c r="AO49" s="9">
        <v>35.701300000000003</v>
      </c>
      <c r="AP49" s="24">
        <f>Table1[[#This Row],[Company Direct Building Through FY12]]+Table1[[#This Row],[Company Direct Building FY13 and After]]</f>
        <v>129.07490000000001</v>
      </c>
      <c r="AQ49" s="9">
        <v>0</v>
      </c>
      <c r="AR49" s="9">
        <v>3.8471000000000002</v>
      </c>
      <c r="AS49" s="9">
        <v>0</v>
      </c>
      <c r="AT49" s="24">
        <f>Table1[[#This Row],[Mortgage Recording Tax Through FY12]]+Table1[[#This Row],[Mortgage Recording Tax FY13 and After]]</f>
        <v>3.8471000000000002</v>
      </c>
      <c r="AU49" s="9">
        <v>7.6740000000000004</v>
      </c>
      <c r="AV49" s="9">
        <v>45.653199999999998</v>
      </c>
      <c r="AW49" s="9">
        <v>26.773099999999999</v>
      </c>
      <c r="AX49" s="24">
        <f>Table1[[#This Row],[Pilot Savings  Through FY12]]+Table1[[#This Row],[Pilot Savings FY13 and After]]</f>
        <v>72.426299999999998</v>
      </c>
      <c r="AY49" s="9">
        <v>0</v>
      </c>
      <c r="AZ49" s="9">
        <v>3.8471000000000002</v>
      </c>
      <c r="BA49" s="9">
        <v>0</v>
      </c>
      <c r="BB49" s="24">
        <f>Table1[[#This Row],[Mortgage Recording Tax Exemption Through FY12]]+Table1[[#This Row],[Mortgage Recording Tax Exemption FY13 and After]]</f>
        <v>3.8471000000000002</v>
      </c>
      <c r="BC49" s="9">
        <v>15.8474</v>
      </c>
      <c r="BD49" s="9">
        <v>252.2159</v>
      </c>
      <c r="BE49" s="9">
        <v>55.288699999999999</v>
      </c>
      <c r="BF49" s="24">
        <f>Table1[[#This Row],[Indirect and Induced Land Through FY12]]+Table1[[#This Row],[Indirect and Induced Land FY13 and After]]</f>
        <v>307.50459999999998</v>
      </c>
      <c r="BG49" s="9">
        <v>29.430900000000001</v>
      </c>
      <c r="BH49" s="9">
        <v>468.4008</v>
      </c>
      <c r="BI49" s="9">
        <v>102.678</v>
      </c>
      <c r="BJ49" s="24">
        <f>Table1[[#This Row],[Indirect and Induced Building Through FY12]]+Table1[[#This Row],[Indirect and Induced Building FY13 and After]]</f>
        <v>571.0788</v>
      </c>
      <c r="BK49" s="9">
        <v>55.511299999999999</v>
      </c>
      <c r="BL49" s="9">
        <v>817.28890000000001</v>
      </c>
      <c r="BM49" s="9">
        <v>193.66800000000001</v>
      </c>
      <c r="BN49" s="24">
        <f>Table1[[#This Row],[TOTAL Real Property Related Taxes Through FY12]]+Table1[[#This Row],[TOTAL Real Property Related Taxes FY13 and After]]</f>
        <v>1010.9569</v>
      </c>
      <c r="BO49" s="9">
        <v>103.30589999999999</v>
      </c>
      <c r="BP49" s="9">
        <v>1854.6822</v>
      </c>
      <c r="BQ49" s="9">
        <v>360.41250000000002</v>
      </c>
      <c r="BR49" s="24">
        <f>Table1[[#This Row],[Company Direct Through FY12]]+Table1[[#This Row],[Company Direct FY13 and After]]</f>
        <v>2215.0947000000001</v>
      </c>
      <c r="BS49" s="9">
        <v>0</v>
      </c>
      <c r="BT49" s="9">
        <v>0</v>
      </c>
      <c r="BU49" s="9">
        <v>0</v>
      </c>
      <c r="BV49" s="24">
        <f>Table1[[#This Row],[Sales Tax Exemption Through FY12]]+Table1[[#This Row],[Sales Tax Exemption FY13 and After]]</f>
        <v>0</v>
      </c>
      <c r="BW49" s="9">
        <v>0</v>
      </c>
      <c r="BX49" s="9">
        <v>0</v>
      </c>
      <c r="BY49" s="9">
        <v>0</v>
      </c>
      <c r="BZ49" s="24">
        <f>Table1[[#This Row],[Energy Tax Savings Through FY12]]+Table1[[#This Row],[Energy Tax Savings FY13 and After]]</f>
        <v>0</v>
      </c>
      <c r="CA49" s="9">
        <v>0</v>
      </c>
      <c r="CB49" s="9">
        <v>0</v>
      </c>
      <c r="CC49" s="9">
        <v>0</v>
      </c>
      <c r="CD49" s="24">
        <f>Table1[[#This Row],[Tax Exempt Bond Savings Through FY12]]+Table1[[#This Row],[Tax Exempt Bond Savings FY13 and After]]</f>
        <v>0</v>
      </c>
      <c r="CE49" s="9">
        <v>53.121200000000002</v>
      </c>
      <c r="CF49" s="9">
        <v>976.58619999999996</v>
      </c>
      <c r="CG49" s="9">
        <v>185.32859999999999</v>
      </c>
      <c r="CH49" s="24">
        <f>Table1[[#This Row],[Indirect and Induced Through FY12]]+Table1[[#This Row],[Indirect and Induced FY13 and After]]</f>
        <v>1161.9148</v>
      </c>
      <c r="CI49" s="9">
        <v>156.4271</v>
      </c>
      <c r="CJ49" s="9">
        <v>2831.2683999999999</v>
      </c>
      <c r="CK49" s="9">
        <v>545.74109999999996</v>
      </c>
      <c r="CL49" s="24">
        <f>Table1[[#This Row],[TOTAL Income Consumption Use Taxes Through FY12]]+Table1[[#This Row],[TOTAL Income Consumption Use Taxes FY13 and After]]</f>
        <v>3377.0095000000001</v>
      </c>
      <c r="CM49" s="9">
        <v>7.6740000000000004</v>
      </c>
      <c r="CN49" s="9">
        <v>49.500300000000003</v>
      </c>
      <c r="CO49" s="9">
        <v>26.773099999999999</v>
      </c>
      <c r="CP49" s="24">
        <f>Table1[[#This Row],[Assistance Provided Through FY12]]+Table1[[#This Row],[Assistance Provided FY13 and After]]</f>
        <v>76.273400000000009</v>
      </c>
      <c r="CQ49" s="9">
        <v>0</v>
      </c>
      <c r="CR49" s="9">
        <v>0</v>
      </c>
      <c r="CS49" s="9">
        <v>0</v>
      </c>
      <c r="CT49" s="24">
        <f>Table1[[#This Row],[Recapture Cancellation Reduction Amount Through FY12]]+Table1[[#This Row],[Recapture Cancellation Reduction Amount FY13 and After]]</f>
        <v>0</v>
      </c>
      <c r="CU49" s="9">
        <v>0</v>
      </c>
      <c r="CV49" s="9">
        <v>0</v>
      </c>
      <c r="CW49" s="9">
        <v>0</v>
      </c>
      <c r="CX49" s="24">
        <f>Table1[[#This Row],[Penalty Paid Through FY12]]+Table1[[#This Row],[Penalty Paid FY13 and After]]</f>
        <v>0</v>
      </c>
      <c r="CY49" s="9">
        <v>7.6740000000000004</v>
      </c>
      <c r="CZ49" s="9">
        <v>49.500300000000003</v>
      </c>
      <c r="DA49" s="9">
        <v>26.773099999999999</v>
      </c>
      <c r="DB49" s="24">
        <f>Table1[[#This Row],[TOTAL Assistance Net of Recapture Penalties Through FY12]]+Table1[[#This Row],[TOTAL Assistance Net of Recapture Penalties FY13 and After]]</f>
        <v>76.273400000000009</v>
      </c>
      <c r="DC49" s="9">
        <v>121.2129</v>
      </c>
      <c r="DD49" s="9">
        <v>2000.8547000000001</v>
      </c>
      <c r="DE49" s="9">
        <v>422.88690000000003</v>
      </c>
      <c r="DF49" s="24">
        <f>Table1[[#This Row],[Company Direct Tax Revenue Before Assistance Through FY12]]+Table1[[#This Row],[Company Direct Tax Revenue Before Assistance FY13 and After]]</f>
        <v>2423.7416000000003</v>
      </c>
      <c r="DG49" s="9">
        <v>98.399500000000003</v>
      </c>
      <c r="DH49" s="9">
        <v>1697.2029</v>
      </c>
      <c r="DI49" s="9">
        <v>343.2953</v>
      </c>
      <c r="DJ49" s="24">
        <f>Table1[[#This Row],[Indirect and Induced Tax Revenues Through FY12]]+Table1[[#This Row],[Indirect and Induced Tax Revenues FY13 and After]]</f>
        <v>2040.4982</v>
      </c>
      <c r="DK49" s="9">
        <v>219.61240000000001</v>
      </c>
      <c r="DL49" s="9">
        <v>3698.0576000000001</v>
      </c>
      <c r="DM49" s="9">
        <v>766.18219999999997</v>
      </c>
      <c r="DN49" s="24">
        <f>Table1[[#This Row],[TOTAL Tax Revenues Before Assistance Through FY12]]+Table1[[#This Row],[TOTAL Tax Revenues Before Assistance FY13 and After]]</f>
        <v>4464.2398000000003</v>
      </c>
      <c r="DO49" s="9">
        <v>211.9384</v>
      </c>
      <c r="DP49" s="9">
        <v>3648.5572999999999</v>
      </c>
      <c r="DQ49" s="9">
        <v>739.40909999999997</v>
      </c>
      <c r="DR49" s="24">
        <f>Table1[[#This Row],[TOTAL Tax Revenues Net of Assistance Recapture and Penalty Through FY12]]+Table1[[#This Row],[TOTAL Tax Revenues Net of Assistance Recapture and Penalty FY13 and After]]</f>
        <v>4387.9664000000002</v>
      </c>
      <c r="DS49" s="9">
        <v>0</v>
      </c>
      <c r="DT49" s="9">
        <v>0</v>
      </c>
      <c r="DU49" s="9">
        <v>0</v>
      </c>
      <c r="DV49" s="9">
        <v>0</v>
      </c>
    </row>
    <row r="50" spans="1:126" x14ac:dyDescent="0.25">
      <c r="A50" s="10">
        <v>92279</v>
      </c>
      <c r="B50" s="10" t="s">
        <v>268</v>
      </c>
      <c r="C50" s="10" t="s">
        <v>270</v>
      </c>
      <c r="D50" s="10" t="s">
        <v>24</v>
      </c>
      <c r="E50" s="10">
        <v>26</v>
      </c>
      <c r="F50" s="10" t="s">
        <v>202</v>
      </c>
      <c r="G50" s="10" t="s">
        <v>271</v>
      </c>
      <c r="H50" s="13">
        <v>50000</v>
      </c>
      <c r="I50" s="13">
        <v>53000</v>
      </c>
      <c r="J50" s="10" t="s">
        <v>269</v>
      </c>
      <c r="K50" s="10" t="s">
        <v>5</v>
      </c>
      <c r="L50" s="8">
        <v>35992</v>
      </c>
      <c r="M50" s="8">
        <v>45474</v>
      </c>
      <c r="N50" s="9">
        <v>2758</v>
      </c>
      <c r="O50" s="10" t="s">
        <v>272</v>
      </c>
      <c r="P50" s="7">
        <v>1</v>
      </c>
      <c r="Q50" s="7">
        <v>0</v>
      </c>
      <c r="R50" s="7">
        <v>31</v>
      </c>
      <c r="S50" s="7">
        <v>0</v>
      </c>
      <c r="T50" s="7">
        <v>0</v>
      </c>
      <c r="U50" s="7">
        <v>32</v>
      </c>
      <c r="V50" s="7">
        <v>31</v>
      </c>
      <c r="W50" s="7">
        <v>0</v>
      </c>
      <c r="X50" s="7">
        <v>0</v>
      </c>
      <c r="Y50" s="7">
        <v>0</v>
      </c>
      <c r="Z50" s="7">
        <v>4</v>
      </c>
      <c r="AA50" s="7">
        <v>0</v>
      </c>
      <c r="AB50" s="16">
        <v>0</v>
      </c>
      <c r="AC50" s="16">
        <v>0</v>
      </c>
      <c r="AD50" s="16">
        <v>0</v>
      </c>
      <c r="AE50" s="16">
        <v>0</v>
      </c>
      <c r="AF50" s="15">
        <v>65.625</v>
      </c>
      <c r="AG50" s="10" t="s">
        <v>28</v>
      </c>
      <c r="AH50" s="10" t="s">
        <v>28</v>
      </c>
      <c r="AI50" s="9">
        <v>112.839</v>
      </c>
      <c r="AJ50" s="9">
        <v>463.39179999999999</v>
      </c>
      <c r="AK50" s="9">
        <v>424.18150000000003</v>
      </c>
      <c r="AL50" s="24">
        <f>Table1[[#This Row],[Company Direct Land Through FY12]]+Table1[[#This Row],[Company Direct Land FY13 and After]]</f>
        <v>887.57330000000002</v>
      </c>
      <c r="AM50" s="9">
        <v>423.42599999999999</v>
      </c>
      <c r="AN50" s="9">
        <v>721.94010000000003</v>
      </c>
      <c r="AO50" s="9">
        <v>1591.7311999999999</v>
      </c>
      <c r="AP50" s="24">
        <f>Table1[[#This Row],[Company Direct Building Through FY12]]+Table1[[#This Row],[Company Direct Building FY13 and After]]</f>
        <v>2313.6713</v>
      </c>
      <c r="AQ50" s="9">
        <v>0</v>
      </c>
      <c r="AR50" s="9">
        <v>18.4223</v>
      </c>
      <c r="AS50" s="9">
        <v>0</v>
      </c>
      <c r="AT50" s="24">
        <f>Table1[[#This Row],[Mortgage Recording Tax Through FY12]]+Table1[[#This Row],[Mortgage Recording Tax FY13 and After]]</f>
        <v>18.4223</v>
      </c>
      <c r="AU50" s="9">
        <v>435.029</v>
      </c>
      <c r="AV50" s="9">
        <v>754.10500000000002</v>
      </c>
      <c r="AW50" s="9">
        <v>1635.3486</v>
      </c>
      <c r="AX50" s="24">
        <f>Table1[[#This Row],[Pilot Savings  Through FY12]]+Table1[[#This Row],[Pilot Savings FY13 and After]]</f>
        <v>2389.4535999999998</v>
      </c>
      <c r="AY50" s="9">
        <v>0</v>
      </c>
      <c r="AZ50" s="9">
        <v>18.4223</v>
      </c>
      <c r="BA50" s="9">
        <v>0</v>
      </c>
      <c r="BB50" s="24">
        <f>Table1[[#This Row],[Mortgage Recording Tax Exemption Through FY12]]+Table1[[#This Row],[Mortgage Recording Tax Exemption FY13 and After]]</f>
        <v>18.4223</v>
      </c>
      <c r="BC50" s="9">
        <v>38.765599999999999</v>
      </c>
      <c r="BD50" s="9">
        <v>216.1414</v>
      </c>
      <c r="BE50" s="9">
        <v>145.72630000000001</v>
      </c>
      <c r="BF50" s="24">
        <f>Table1[[#This Row],[Indirect and Induced Land Through FY12]]+Table1[[#This Row],[Indirect and Induced Land FY13 and After]]</f>
        <v>361.86770000000001</v>
      </c>
      <c r="BG50" s="9">
        <v>71.993200000000002</v>
      </c>
      <c r="BH50" s="9">
        <v>401.40559999999999</v>
      </c>
      <c r="BI50" s="9">
        <v>270.63499999999999</v>
      </c>
      <c r="BJ50" s="24">
        <f>Table1[[#This Row],[Indirect and Induced Building Through FY12]]+Table1[[#This Row],[Indirect and Induced Building FY13 and After]]</f>
        <v>672.04060000000004</v>
      </c>
      <c r="BK50" s="9">
        <v>211.9948</v>
      </c>
      <c r="BL50" s="9">
        <v>1048.7738999999999</v>
      </c>
      <c r="BM50" s="9">
        <v>796.92539999999997</v>
      </c>
      <c r="BN50" s="24">
        <f>Table1[[#This Row],[TOTAL Real Property Related Taxes Through FY12]]+Table1[[#This Row],[TOTAL Real Property Related Taxes FY13 and After]]</f>
        <v>1845.6992999999998</v>
      </c>
      <c r="BO50" s="9">
        <v>257.31130000000002</v>
      </c>
      <c r="BP50" s="9">
        <v>1880.3012000000001</v>
      </c>
      <c r="BQ50" s="9">
        <v>967.27700000000004</v>
      </c>
      <c r="BR50" s="24">
        <f>Table1[[#This Row],[Company Direct Through FY12]]+Table1[[#This Row],[Company Direct FY13 and After]]</f>
        <v>2847.5781999999999</v>
      </c>
      <c r="BS50" s="9">
        <v>0</v>
      </c>
      <c r="BT50" s="9">
        <v>0</v>
      </c>
      <c r="BU50" s="9">
        <v>0</v>
      </c>
      <c r="BV50" s="24">
        <f>Table1[[#This Row],[Sales Tax Exemption Through FY12]]+Table1[[#This Row],[Sales Tax Exemption FY13 and After]]</f>
        <v>0</v>
      </c>
      <c r="BW50" s="9">
        <v>0.7147</v>
      </c>
      <c r="BX50" s="9">
        <v>3.9152999999999998</v>
      </c>
      <c r="BY50" s="9">
        <v>0.75</v>
      </c>
      <c r="BZ50" s="24">
        <f>Table1[[#This Row],[Energy Tax Savings Through FY12]]+Table1[[#This Row],[Energy Tax Savings FY13 and After]]</f>
        <v>4.6653000000000002</v>
      </c>
      <c r="CA50" s="9">
        <v>0</v>
      </c>
      <c r="CB50" s="9">
        <v>0</v>
      </c>
      <c r="CC50" s="9">
        <v>0</v>
      </c>
      <c r="CD50" s="24">
        <f>Table1[[#This Row],[Tax Exempt Bond Savings Through FY12]]+Table1[[#This Row],[Tax Exempt Bond Savings FY13 and After]]</f>
        <v>0</v>
      </c>
      <c r="CE50" s="9">
        <v>132.36179999999999</v>
      </c>
      <c r="CF50" s="9">
        <v>830.17200000000003</v>
      </c>
      <c r="CG50" s="9">
        <v>497.57049999999998</v>
      </c>
      <c r="CH50" s="24">
        <f>Table1[[#This Row],[Indirect and Induced Through FY12]]+Table1[[#This Row],[Indirect and Induced FY13 and After]]</f>
        <v>1327.7425000000001</v>
      </c>
      <c r="CI50" s="9">
        <v>388.95839999999998</v>
      </c>
      <c r="CJ50" s="9">
        <v>2706.5578999999998</v>
      </c>
      <c r="CK50" s="9">
        <v>1464.0975000000001</v>
      </c>
      <c r="CL50" s="24">
        <f>Table1[[#This Row],[TOTAL Income Consumption Use Taxes Through FY12]]+Table1[[#This Row],[TOTAL Income Consumption Use Taxes FY13 and After]]</f>
        <v>4170.6553999999996</v>
      </c>
      <c r="CM50" s="9">
        <v>435.74369999999999</v>
      </c>
      <c r="CN50" s="9">
        <v>776.44259999999997</v>
      </c>
      <c r="CO50" s="9">
        <v>1636.0986</v>
      </c>
      <c r="CP50" s="24">
        <f>Table1[[#This Row],[Assistance Provided Through FY12]]+Table1[[#This Row],[Assistance Provided FY13 and After]]</f>
        <v>2412.5412000000001</v>
      </c>
      <c r="CQ50" s="9">
        <v>0</v>
      </c>
      <c r="CR50" s="9">
        <v>0</v>
      </c>
      <c r="CS50" s="9">
        <v>0</v>
      </c>
      <c r="CT50" s="24">
        <f>Table1[[#This Row],[Recapture Cancellation Reduction Amount Through FY12]]+Table1[[#This Row],[Recapture Cancellation Reduction Amount FY13 and After]]</f>
        <v>0</v>
      </c>
      <c r="CU50" s="9">
        <v>0</v>
      </c>
      <c r="CV50" s="9">
        <v>0</v>
      </c>
      <c r="CW50" s="9">
        <v>0</v>
      </c>
      <c r="CX50" s="24">
        <f>Table1[[#This Row],[Penalty Paid Through FY12]]+Table1[[#This Row],[Penalty Paid FY13 and After]]</f>
        <v>0</v>
      </c>
      <c r="CY50" s="9">
        <v>435.74369999999999</v>
      </c>
      <c r="CZ50" s="9">
        <v>776.44259999999997</v>
      </c>
      <c r="DA50" s="9">
        <v>1636.0986</v>
      </c>
      <c r="DB50" s="24">
        <f>Table1[[#This Row],[TOTAL Assistance Net of Recapture Penalties Through FY12]]+Table1[[#This Row],[TOTAL Assistance Net of Recapture Penalties FY13 and After]]</f>
        <v>2412.5412000000001</v>
      </c>
      <c r="DC50" s="9">
        <v>793.57629999999995</v>
      </c>
      <c r="DD50" s="9">
        <v>3084.0554000000002</v>
      </c>
      <c r="DE50" s="9">
        <v>2983.1896999999999</v>
      </c>
      <c r="DF50" s="24">
        <f>Table1[[#This Row],[Company Direct Tax Revenue Before Assistance Through FY12]]+Table1[[#This Row],[Company Direct Tax Revenue Before Assistance FY13 and After]]</f>
        <v>6067.2451000000001</v>
      </c>
      <c r="DG50" s="9">
        <v>243.1206</v>
      </c>
      <c r="DH50" s="9">
        <v>1447.7190000000001</v>
      </c>
      <c r="DI50" s="9">
        <v>913.93179999999995</v>
      </c>
      <c r="DJ50" s="24">
        <f>Table1[[#This Row],[Indirect and Induced Tax Revenues Through FY12]]+Table1[[#This Row],[Indirect and Induced Tax Revenues FY13 and After]]</f>
        <v>2361.6507999999999</v>
      </c>
      <c r="DK50" s="9">
        <v>1036.6968999999999</v>
      </c>
      <c r="DL50" s="9">
        <v>4531.7744000000002</v>
      </c>
      <c r="DM50" s="9">
        <v>3897.1215000000002</v>
      </c>
      <c r="DN50" s="24">
        <f>Table1[[#This Row],[TOTAL Tax Revenues Before Assistance Through FY12]]+Table1[[#This Row],[TOTAL Tax Revenues Before Assistance FY13 and After]]</f>
        <v>8428.8958999999995</v>
      </c>
      <c r="DO50" s="9">
        <v>600.95320000000004</v>
      </c>
      <c r="DP50" s="9">
        <v>3755.3317999999999</v>
      </c>
      <c r="DQ50" s="9">
        <v>2261.0228999999999</v>
      </c>
      <c r="DR50" s="24">
        <f>Table1[[#This Row],[TOTAL Tax Revenues Net of Assistance Recapture and Penalty Through FY12]]+Table1[[#This Row],[TOTAL Tax Revenues Net of Assistance Recapture and Penalty FY13 and After]]</f>
        <v>6016.3546999999999</v>
      </c>
      <c r="DS50" s="9">
        <v>0</v>
      </c>
      <c r="DT50" s="9">
        <v>10.295</v>
      </c>
      <c r="DU50" s="9">
        <v>0</v>
      </c>
      <c r="DV50" s="9">
        <v>0</v>
      </c>
    </row>
    <row r="51" spans="1:126" x14ac:dyDescent="0.25">
      <c r="A51" s="10">
        <v>92282</v>
      </c>
      <c r="B51" s="10" t="s">
        <v>358</v>
      </c>
      <c r="C51" s="10" t="s">
        <v>360</v>
      </c>
      <c r="D51" s="10" t="s">
        <v>24</v>
      </c>
      <c r="E51" s="10">
        <v>22</v>
      </c>
      <c r="F51" s="10" t="s">
        <v>361</v>
      </c>
      <c r="G51" s="10" t="s">
        <v>362</v>
      </c>
      <c r="H51" s="13">
        <v>16250</v>
      </c>
      <c r="I51" s="13">
        <v>25000</v>
      </c>
      <c r="J51" s="10" t="s">
        <v>359</v>
      </c>
      <c r="K51" s="10" t="s">
        <v>27</v>
      </c>
      <c r="L51" s="8">
        <v>36119</v>
      </c>
      <c r="M51" s="8">
        <v>45231</v>
      </c>
      <c r="N51" s="9">
        <v>1880</v>
      </c>
      <c r="O51" s="10" t="s">
        <v>242</v>
      </c>
      <c r="P51" s="7">
        <v>1</v>
      </c>
      <c r="Q51" s="7">
        <v>0</v>
      </c>
      <c r="R51" s="7">
        <v>42</v>
      </c>
      <c r="S51" s="7">
        <v>0</v>
      </c>
      <c r="T51" s="7">
        <v>0</v>
      </c>
      <c r="U51" s="7">
        <v>43</v>
      </c>
      <c r="V51" s="7">
        <v>42</v>
      </c>
      <c r="W51" s="7">
        <v>0</v>
      </c>
      <c r="X51" s="7">
        <v>0</v>
      </c>
      <c r="Y51" s="7">
        <v>0</v>
      </c>
      <c r="Z51" s="7">
        <v>5</v>
      </c>
      <c r="AA51" s="7">
        <v>0</v>
      </c>
      <c r="AB51" s="16">
        <v>0</v>
      </c>
      <c r="AC51" s="16">
        <v>0</v>
      </c>
      <c r="AD51" s="16">
        <v>0</v>
      </c>
      <c r="AE51" s="16">
        <v>0</v>
      </c>
      <c r="AF51" s="15">
        <v>95.348837209302332</v>
      </c>
      <c r="AG51" s="10" t="s">
        <v>28</v>
      </c>
      <c r="AH51" s="10" t="s">
        <v>1966</v>
      </c>
      <c r="AI51" s="9">
        <v>16.263000000000002</v>
      </c>
      <c r="AJ51" s="9">
        <v>111.6906</v>
      </c>
      <c r="AK51" s="9">
        <v>57.482799999999997</v>
      </c>
      <c r="AL51" s="24">
        <f>Table1[[#This Row],[Company Direct Land Through FY12]]+Table1[[#This Row],[Company Direct Land FY13 and After]]</f>
        <v>169.17340000000002</v>
      </c>
      <c r="AM51" s="9">
        <v>39.698999999999998</v>
      </c>
      <c r="AN51" s="9">
        <v>256.61090000000002</v>
      </c>
      <c r="AO51" s="9">
        <v>140.31960000000001</v>
      </c>
      <c r="AP51" s="24">
        <f>Table1[[#This Row],[Company Direct Building Through FY12]]+Table1[[#This Row],[Company Direct Building FY13 and After]]</f>
        <v>396.93050000000005</v>
      </c>
      <c r="AQ51" s="9">
        <v>0</v>
      </c>
      <c r="AR51" s="9">
        <v>21.949100000000001</v>
      </c>
      <c r="AS51" s="9">
        <v>0</v>
      </c>
      <c r="AT51" s="24">
        <f>Table1[[#This Row],[Mortgage Recording Tax Through FY12]]+Table1[[#This Row],[Mortgage Recording Tax FY13 and After]]</f>
        <v>21.949100000000001</v>
      </c>
      <c r="AU51" s="9">
        <v>31.457999999999998</v>
      </c>
      <c r="AV51" s="9">
        <v>134.14150000000001</v>
      </c>
      <c r="AW51" s="9">
        <v>111.1914</v>
      </c>
      <c r="AX51" s="24">
        <f>Table1[[#This Row],[Pilot Savings  Through FY12]]+Table1[[#This Row],[Pilot Savings FY13 and After]]</f>
        <v>245.3329</v>
      </c>
      <c r="AY51" s="9">
        <v>0</v>
      </c>
      <c r="AZ51" s="9">
        <v>21.949100000000001</v>
      </c>
      <c r="BA51" s="9">
        <v>0</v>
      </c>
      <c r="BB51" s="24">
        <f>Table1[[#This Row],[Mortgage Recording Tax Exemption Through FY12]]+Table1[[#This Row],[Mortgage Recording Tax Exemption FY13 and After]]</f>
        <v>21.949100000000001</v>
      </c>
      <c r="BC51" s="9">
        <v>60.639400000000002</v>
      </c>
      <c r="BD51" s="9">
        <v>400.12360000000001</v>
      </c>
      <c r="BE51" s="9">
        <v>214.33529999999999</v>
      </c>
      <c r="BF51" s="24">
        <f>Table1[[#This Row],[Indirect and Induced Land Through FY12]]+Table1[[#This Row],[Indirect and Induced Land FY13 and After]]</f>
        <v>614.45889999999997</v>
      </c>
      <c r="BG51" s="9">
        <v>112.616</v>
      </c>
      <c r="BH51" s="9">
        <v>743.0865</v>
      </c>
      <c r="BI51" s="9">
        <v>398.05149999999998</v>
      </c>
      <c r="BJ51" s="24">
        <f>Table1[[#This Row],[Indirect and Induced Building Through FY12]]+Table1[[#This Row],[Indirect and Induced Building FY13 and After]]</f>
        <v>1141.1379999999999</v>
      </c>
      <c r="BK51" s="9">
        <v>197.7594</v>
      </c>
      <c r="BL51" s="9">
        <v>1377.3701000000001</v>
      </c>
      <c r="BM51" s="9">
        <v>698.99779999999998</v>
      </c>
      <c r="BN51" s="24">
        <f>Table1[[#This Row],[TOTAL Real Property Related Taxes Through FY12]]+Table1[[#This Row],[TOTAL Real Property Related Taxes FY13 and After]]</f>
        <v>2076.3679000000002</v>
      </c>
      <c r="BO51" s="9">
        <v>362.9726</v>
      </c>
      <c r="BP51" s="9">
        <v>2704.5459000000001</v>
      </c>
      <c r="BQ51" s="9">
        <v>1282.9590000000001</v>
      </c>
      <c r="BR51" s="24">
        <f>Table1[[#This Row],[Company Direct Through FY12]]+Table1[[#This Row],[Company Direct FY13 and After]]</f>
        <v>3987.5048999999999</v>
      </c>
      <c r="BS51" s="9">
        <v>0</v>
      </c>
      <c r="BT51" s="9">
        <v>0</v>
      </c>
      <c r="BU51" s="9">
        <v>0</v>
      </c>
      <c r="BV51" s="24">
        <f>Table1[[#This Row],[Sales Tax Exemption Through FY12]]+Table1[[#This Row],[Sales Tax Exemption FY13 and After]]</f>
        <v>0</v>
      </c>
      <c r="BW51" s="9">
        <v>0</v>
      </c>
      <c r="BX51" s="9">
        <v>0</v>
      </c>
      <c r="BY51" s="9">
        <v>0</v>
      </c>
      <c r="BZ51" s="24">
        <f>Table1[[#This Row],[Energy Tax Savings Through FY12]]+Table1[[#This Row],[Energy Tax Savings FY13 and After]]</f>
        <v>0</v>
      </c>
      <c r="CA51" s="9">
        <v>1.3971</v>
      </c>
      <c r="CB51" s="9">
        <v>15.0686</v>
      </c>
      <c r="CC51" s="9">
        <v>3.0714999999999999</v>
      </c>
      <c r="CD51" s="24">
        <f>Table1[[#This Row],[Tax Exempt Bond Savings Through FY12]]+Table1[[#This Row],[Tax Exempt Bond Savings FY13 and After]]</f>
        <v>18.1401</v>
      </c>
      <c r="CE51" s="9">
        <v>207.04830000000001</v>
      </c>
      <c r="CF51" s="9">
        <v>1526.1038000000001</v>
      </c>
      <c r="CG51" s="9">
        <v>731.83029999999997</v>
      </c>
      <c r="CH51" s="24">
        <f>Table1[[#This Row],[Indirect and Induced Through FY12]]+Table1[[#This Row],[Indirect and Induced FY13 and After]]</f>
        <v>2257.9340999999999</v>
      </c>
      <c r="CI51" s="9">
        <v>568.62379999999996</v>
      </c>
      <c r="CJ51" s="9">
        <v>4215.5811000000003</v>
      </c>
      <c r="CK51" s="9">
        <v>2011.7177999999999</v>
      </c>
      <c r="CL51" s="24">
        <f>Table1[[#This Row],[TOTAL Income Consumption Use Taxes Through FY12]]+Table1[[#This Row],[TOTAL Income Consumption Use Taxes FY13 and After]]</f>
        <v>6227.2988999999998</v>
      </c>
      <c r="CM51" s="9">
        <v>32.8551</v>
      </c>
      <c r="CN51" s="9">
        <v>171.1592</v>
      </c>
      <c r="CO51" s="9">
        <v>114.2629</v>
      </c>
      <c r="CP51" s="24">
        <f>Table1[[#This Row],[Assistance Provided Through FY12]]+Table1[[#This Row],[Assistance Provided FY13 and After]]</f>
        <v>285.4221</v>
      </c>
      <c r="CQ51" s="9">
        <v>0</v>
      </c>
      <c r="CR51" s="9">
        <v>0</v>
      </c>
      <c r="CS51" s="9">
        <v>0</v>
      </c>
      <c r="CT51" s="24">
        <f>Table1[[#This Row],[Recapture Cancellation Reduction Amount Through FY12]]+Table1[[#This Row],[Recapture Cancellation Reduction Amount FY13 and After]]</f>
        <v>0</v>
      </c>
      <c r="CU51" s="9">
        <v>0</v>
      </c>
      <c r="CV51" s="9">
        <v>0</v>
      </c>
      <c r="CW51" s="9">
        <v>0</v>
      </c>
      <c r="CX51" s="24">
        <f>Table1[[#This Row],[Penalty Paid Through FY12]]+Table1[[#This Row],[Penalty Paid FY13 and After]]</f>
        <v>0</v>
      </c>
      <c r="CY51" s="9">
        <v>32.8551</v>
      </c>
      <c r="CZ51" s="9">
        <v>171.1592</v>
      </c>
      <c r="DA51" s="9">
        <v>114.2629</v>
      </c>
      <c r="DB51" s="24">
        <f>Table1[[#This Row],[TOTAL Assistance Net of Recapture Penalties Through FY12]]+Table1[[#This Row],[TOTAL Assistance Net of Recapture Penalties FY13 and After]]</f>
        <v>285.4221</v>
      </c>
      <c r="DC51" s="9">
        <v>418.93459999999999</v>
      </c>
      <c r="DD51" s="9">
        <v>3094.7964999999999</v>
      </c>
      <c r="DE51" s="9">
        <v>1480.7614000000001</v>
      </c>
      <c r="DF51" s="24">
        <f>Table1[[#This Row],[Company Direct Tax Revenue Before Assistance Through FY12]]+Table1[[#This Row],[Company Direct Tax Revenue Before Assistance FY13 and After]]</f>
        <v>4575.5578999999998</v>
      </c>
      <c r="DG51" s="9">
        <v>380.30369999999999</v>
      </c>
      <c r="DH51" s="9">
        <v>2669.3139000000001</v>
      </c>
      <c r="DI51" s="9">
        <v>1344.2171000000001</v>
      </c>
      <c r="DJ51" s="24">
        <f>Table1[[#This Row],[Indirect and Induced Tax Revenues Through FY12]]+Table1[[#This Row],[Indirect and Induced Tax Revenues FY13 and After]]</f>
        <v>4013.5309999999999</v>
      </c>
      <c r="DK51" s="9">
        <v>799.23829999999998</v>
      </c>
      <c r="DL51" s="9">
        <v>5764.1103999999996</v>
      </c>
      <c r="DM51" s="9">
        <v>2824.9785000000002</v>
      </c>
      <c r="DN51" s="24">
        <f>Table1[[#This Row],[TOTAL Tax Revenues Before Assistance Through FY12]]+Table1[[#This Row],[TOTAL Tax Revenues Before Assistance FY13 and After]]</f>
        <v>8589.0888999999988</v>
      </c>
      <c r="DO51" s="9">
        <v>766.38319999999999</v>
      </c>
      <c r="DP51" s="9">
        <v>5592.9512000000004</v>
      </c>
      <c r="DQ51" s="9">
        <v>2710.7156</v>
      </c>
      <c r="DR51" s="24">
        <f>Table1[[#This Row],[TOTAL Tax Revenues Net of Assistance Recapture and Penalty Through FY12]]+Table1[[#This Row],[TOTAL Tax Revenues Net of Assistance Recapture and Penalty FY13 and After]]</f>
        <v>8303.6668000000009</v>
      </c>
      <c r="DS51" s="9">
        <v>0</v>
      </c>
      <c r="DT51" s="9">
        <v>0</v>
      </c>
      <c r="DU51" s="9">
        <v>0</v>
      </c>
      <c r="DV51" s="9">
        <v>0</v>
      </c>
    </row>
    <row r="52" spans="1:126" x14ac:dyDescent="0.25">
      <c r="A52" s="10">
        <v>92283</v>
      </c>
      <c r="B52" s="10" t="s">
        <v>347</v>
      </c>
      <c r="C52" s="10" t="s">
        <v>349</v>
      </c>
      <c r="D52" s="10" t="s">
        <v>17</v>
      </c>
      <c r="E52" s="10">
        <v>42</v>
      </c>
      <c r="F52" s="10" t="s">
        <v>350</v>
      </c>
      <c r="G52" s="10" t="s">
        <v>23</v>
      </c>
      <c r="H52" s="13">
        <v>0</v>
      </c>
      <c r="I52" s="13">
        <v>50000</v>
      </c>
      <c r="J52" s="10" t="s">
        <v>348</v>
      </c>
      <c r="K52" s="10" t="s">
        <v>5</v>
      </c>
      <c r="L52" s="8">
        <v>36164</v>
      </c>
      <c r="M52" s="8">
        <v>45474</v>
      </c>
      <c r="N52" s="9">
        <v>1250</v>
      </c>
      <c r="O52" s="10" t="s">
        <v>272</v>
      </c>
      <c r="P52" s="7">
        <v>0</v>
      </c>
      <c r="Q52" s="7">
        <v>0</v>
      </c>
      <c r="R52" s="7">
        <v>0</v>
      </c>
      <c r="S52" s="7">
        <v>0</v>
      </c>
      <c r="T52" s="7">
        <v>0</v>
      </c>
      <c r="U52" s="7">
        <v>0</v>
      </c>
      <c r="V52" s="7">
        <v>0</v>
      </c>
      <c r="W52" s="7">
        <v>0</v>
      </c>
      <c r="X52" s="7">
        <v>0</v>
      </c>
      <c r="Y52" s="7">
        <v>0</v>
      </c>
      <c r="Z52" s="7">
        <v>15</v>
      </c>
      <c r="AA52" s="7">
        <v>0</v>
      </c>
      <c r="AB52" s="16">
        <v>0</v>
      </c>
      <c r="AC52" s="16">
        <v>0</v>
      </c>
      <c r="AD52" s="16">
        <v>0</v>
      </c>
      <c r="AE52" s="16">
        <v>0</v>
      </c>
      <c r="AF52" s="15">
        <v>0</v>
      </c>
      <c r="AG52" s="10" t="s">
        <v>28</v>
      </c>
      <c r="AH52" s="10" t="s">
        <v>28</v>
      </c>
      <c r="AI52" s="9">
        <v>0</v>
      </c>
      <c r="AJ52" s="9">
        <v>192.44120000000001</v>
      </c>
      <c r="AK52" s="9">
        <v>0</v>
      </c>
      <c r="AL52" s="24">
        <f>Table1[[#This Row],[Company Direct Land Through FY12]]+Table1[[#This Row],[Company Direct Land FY13 and After]]</f>
        <v>192.44120000000001</v>
      </c>
      <c r="AM52" s="9">
        <v>0</v>
      </c>
      <c r="AN52" s="9">
        <v>461.64150000000001</v>
      </c>
      <c r="AO52" s="9">
        <v>0</v>
      </c>
      <c r="AP52" s="24">
        <f>Table1[[#This Row],[Company Direct Building Through FY12]]+Table1[[#This Row],[Company Direct Building FY13 and After]]</f>
        <v>461.64150000000001</v>
      </c>
      <c r="AQ52" s="9">
        <v>0</v>
      </c>
      <c r="AR52" s="9">
        <v>18.948599999999999</v>
      </c>
      <c r="AS52" s="9">
        <v>0</v>
      </c>
      <c r="AT52" s="24">
        <f>Table1[[#This Row],[Mortgage Recording Tax Through FY12]]+Table1[[#This Row],[Mortgage Recording Tax FY13 and After]]</f>
        <v>18.948599999999999</v>
      </c>
      <c r="AU52" s="9">
        <v>0</v>
      </c>
      <c r="AV52" s="9">
        <v>158.86070000000001</v>
      </c>
      <c r="AW52" s="9">
        <v>0</v>
      </c>
      <c r="AX52" s="24">
        <f>Table1[[#This Row],[Pilot Savings  Through FY12]]+Table1[[#This Row],[Pilot Savings FY13 and After]]</f>
        <v>158.86070000000001</v>
      </c>
      <c r="AY52" s="9">
        <v>0</v>
      </c>
      <c r="AZ52" s="9">
        <v>18.948599999999999</v>
      </c>
      <c r="BA52" s="9">
        <v>0</v>
      </c>
      <c r="BB52" s="24">
        <f>Table1[[#This Row],[Mortgage Recording Tax Exemption Through FY12]]+Table1[[#This Row],[Mortgage Recording Tax Exemption FY13 and After]]</f>
        <v>18.948599999999999</v>
      </c>
      <c r="BC52" s="9">
        <v>0</v>
      </c>
      <c r="BD52" s="9">
        <v>610.06820000000005</v>
      </c>
      <c r="BE52" s="9">
        <v>0</v>
      </c>
      <c r="BF52" s="24">
        <f>Table1[[#This Row],[Indirect and Induced Land Through FY12]]+Table1[[#This Row],[Indirect and Induced Land FY13 and After]]</f>
        <v>610.06820000000005</v>
      </c>
      <c r="BG52" s="9">
        <v>0</v>
      </c>
      <c r="BH52" s="9">
        <v>1132.9838</v>
      </c>
      <c r="BI52" s="9">
        <v>0</v>
      </c>
      <c r="BJ52" s="24">
        <f>Table1[[#This Row],[Indirect and Induced Building Through FY12]]+Table1[[#This Row],[Indirect and Induced Building FY13 and After]]</f>
        <v>1132.9838</v>
      </c>
      <c r="BK52" s="9">
        <v>0</v>
      </c>
      <c r="BL52" s="9">
        <v>2238.2739999999999</v>
      </c>
      <c r="BM52" s="9">
        <v>0</v>
      </c>
      <c r="BN52" s="24">
        <f>Table1[[#This Row],[TOTAL Real Property Related Taxes Through FY12]]+Table1[[#This Row],[TOTAL Real Property Related Taxes FY13 and After]]</f>
        <v>2238.2739999999999</v>
      </c>
      <c r="BO52" s="9">
        <v>0</v>
      </c>
      <c r="BP52" s="9">
        <v>7323.4412000000002</v>
      </c>
      <c r="BQ52" s="9">
        <v>0</v>
      </c>
      <c r="BR52" s="24">
        <f>Table1[[#This Row],[Company Direct Through FY12]]+Table1[[#This Row],[Company Direct FY13 and After]]</f>
        <v>7323.4412000000002</v>
      </c>
      <c r="BS52" s="9">
        <v>0</v>
      </c>
      <c r="BT52" s="9">
        <v>0</v>
      </c>
      <c r="BU52" s="9">
        <v>0</v>
      </c>
      <c r="BV52" s="24">
        <f>Table1[[#This Row],[Sales Tax Exemption Through FY12]]+Table1[[#This Row],[Sales Tax Exemption FY13 and After]]</f>
        <v>0</v>
      </c>
      <c r="BW52" s="9">
        <v>1.3190999999999999</v>
      </c>
      <c r="BX52" s="9">
        <v>4.0220000000000002</v>
      </c>
      <c r="BY52" s="9">
        <v>0</v>
      </c>
      <c r="BZ52" s="24">
        <f>Table1[[#This Row],[Energy Tax Savings Through FY12]]+Table1[[#This Row],[Energy Tax Savings FY13 and After]]</f>
        <v>4.0220000000000002</v>
      </c>
      <c r="CA52" s="9">
        <v>0</v>
      </c>
      <c r="CB52" s="9">
        <v>0</v>
      </c>
      <c r="CC52" s="9">
        <v>0</v>
      </c>
      <c r="CD52" s="24">
        <f>Table1[[#This Row],[Tax Exempt Bond Savings Through FY12]]+Table1[[#This Row],[Tax Exempt Bond Savings FY13 and After]]</f>
        <v>0</v>
      </c>
      <c r="CE52" s="9">
        <v>0</v>
      </c>
      <c r="CF52" s="9">
        <v>2635.18</v>
      </c>
      <c r="CG52" s="9">
        <v>0</v>
      </c>
      <c r="CH52" s="24">
        <f>Table1[[#This Row],[Indirect and Induced Through FY12]]+Table1[[#This Row],[Indirect and Induced FY13 and After]]</f>
        <v>2635.18</v>
      </c>
      <c r="CI52" s="9">
        <v>-1.3190999999999999</v>
      </c>
      <c r="CJ52" s="9">
        <v>9954.5992000000006</v>
      </c>
      <c r="CK52" s="9">
        <v>0</v>
      </c>
      <c r="CL52" s="24">
        <f>Table1[[#This Row],[TOTAL Income Consumption Use Taxes Through FY12]]+Table1[[#This Row],[TOTAL Income Consumption Use Taxes FY13 and After]]</f>
        <v>9954.5992000000006</v>
      </c>
      <c r="CM52" s="9">
        <v>1.3190999999999999</v>
      </c>
      <c r="CN52" s="9">
        <v>181.8313</v>
      </c>
      <c r="CO52" s="9">
        <v>0</v>
      </c>
      <c r="CP52" s="24">
        <f>Table1[[#This Row],[Assistance Provided Through FY12]]+Table1[[#This Row],[Assistance Provided FY13 and After]]</f>
        <v>181.8313</v>
      </c>
      <c r="CQ52" s="9">
        <v>0</v>
      </c>
      <c r="CR52" s="9">
        <v>0</v>
      </c>
      <c r="CS52" s="9">
        <v>0</v>
      </c>
      <c r="CT52" s="24">
        <f>Table1[[#This Row],[Recapture Cancellation Reduction Amount Through FY12]]+Table1[[#This Row],[Recapture Cancellation Reduction Amount FY13 and After]]</f>
        <v>0</v>
      </c>
      <c r="CU52" s="9">
        <v>0</v>
      </c>
      <c r="CV52" s="9">
        <v>0</v>
      </c>
      <c r="CW52" s="9">
        <v>0</v>
      </c>
      <c r="CX52" s="24">
        <f>Table1[[#This Row],[Penalty Paid Through FY12]]+Table1[[#This Row],[Penalty Paid FY13 and After]]</f>
        <v>0</v>
      </c>
      <c r="CY52" s="9">
        <v>1.3190999999999999</v>
      </c>
      <c r="CZ52" s="9">
        <v>181.8313</v>
      </c>
      <c r="DA52" s="9">
        <v>0</v>
      </c>
      <c r="DB52" s="24">
        <f>Table1[[#This Row],[TOTAL Assistance Net of Recapture Penalties Through FY12]]+Table1[[#This Row],[TOTAL Assistance Net of Recapture Penalties FY13 and After]]</f>
        <v>181.8313</v>
      </c>
      <c r="DC52" s="9">
        <v>0</v>
      </c>
      <c r="DD52" s="9">
        <v>7996.4724999999999</v>
      </c>
      <c r="DE52" s="9">
        <v>0</v>
      </c>
      <c r="DF52" s="24">
        <f>Table1[[#This Row],[Company Direct Tax Revenue Before Assistance Through FY12]]+Table1[[#This Row],[Company Direct Tax Revenue Before Assistance FY13 and After]]</f>
        <v>7996.4724999999999</v>
      </c>
      <c r="DG52" s="9">
        <v>0</v>
      </c>
      <c r="DH52" s="9">
        <v>4378.232</v>
      </c>
      <c r="DI52" s="9">
        <v>0</v>
      </c>
      <c r="DJ52" s="24">
        <f>Table1[[#This Row],[Indirect and Induced Tax Revenues Through FY12]]+Table1[[#This Row],[Indirect and Induced Tax Revenues FY13 and After]]</f>
        <v>4378.232</v>
      </c>
      <c r="DK52" s="9">
        <v>0</v>
      </c>
      <c r="DL52" s="9">
        <v>12374.7045</v>
      </c>
      <c r="DM52" s="9">
        <v>0</v>
      </c>
      <c r="DN52" s="24">
        <f>Table1[[#This Row],[TOTAL Tax Revenues Before Assistance Through FY12]]+Table1[[#This Row],[TOTAL Tax Revenues Before Assistance FY13 and After]]</f>
        <v>12374.7045</v>
      </c>
      <c r="DO52" s="9">
        <v>-1.3190999999999999</v>
      </c>
      <c r="DP52" s="9">
        <v>12192.8732</v>
      </c>
      <c r="DQ52" s="9">
        <v>0</v>
      </c>
      <c r="DR52" s="24">
        <f>Table1[[#This Row],[TOTAL Tax Revenues Net of Assistance Recapture and Penalty Through FY12]]+Table1[[#This Row],[TOTAL Tax Revenues Net of Assistance Recapture and Penalty FY13 and After]]</f>
        <v>12192.8732</v>
      </c>
      <c r="DS52" s="9">
        <v>0</v>
      </c>
      <c r="DT52" s="9">
        <v>19</v>
      </c>
      <c r="DU52" s="9">
        <v>0</v>
      </c>
      <c r="DV52" s="9">
        <v>0</v>
      </c>
    </row>
    <row r="53" spans="1:126" x14ac:dyDescent="0.25">
      <c r="A53" s="10">
        <v>92287</v>
      </c>
      <c r="B53" s="10" t="s">
        <v>430</v>
      </c>
      <c r="C53" s="10" t="s">
        <v>431</v>
      </c>
      <c r="D53" s="10" t="s">
        <v>17</v>
      </c>
      <c r="E53" s="10">
        <v>43</v>
      </c>
      <c r="F53" s="10" t="s">
        <v>432</v>
      </c>
      <c r="G53" s="10" t="s">
        <v>23</v>
      </c>
      <c r="H53" s="13">
        <v>1017663</v>
      </c>
      <c r="I53" s="13">
        <v>212612</v>
      </c>
      <c r="J53" s="10" t="s">
        <v>205</v>
      </c>
      <c r="K53" s="10" t="s">
        <v>50</v>
      </c>
      <c r="L53" s="8">
        <v>36340</v>
      </c>
      <c r="M53" s="8">
        <v>47239</v>
      </c>
      <c r="N53" s="9">
        <v>5745</v>
      </c>
      <c r="O53" s="10" t="s">
        <v>74</v>
      </c>
      <c r="P53" s="7">
        <v>25</v>
      </c>
      <c r="Q53" s="7">
        <v>36</v>
      </c>
      <c r="R53" s="7">
        <v>215</v>
      </c>
      <c r="S53" s="7">
        <v>0</v>
      </c>
      <c r="T53" s="7">
        <v>0</v>
      </c>
      <c r="U53" s="7">
        <v>276</v>
      </c>
      <c r="V53" s="7">
        <v>245</v>
      </c>
      <c r="W53" s="7">
        <v>0</v>
      </c>
      <c r="X53" s="7">
        <v>0</v>
      </c>
      <c r="Y53" s="7">
        <v>167</v>
      </c>
      <c r="Z53" s="7">
        <v>2</v>
      </c>
      <c r="AA53" s="7">
        <v>88.405797101449281</v>
      </c>
      <c r="AB53" s="16">
        <v>7.2463768115942031</v>
      </c>
      <c r="AC53" s="16">
        <v>3.2608695652173911</v>
      </c>
      <c r="AD53" s="16">
        <v>1.0869565217391304</v>
      </c>
      <c r="AE53" s="16">
        <v>0</v>
      </c>
      <c r="AF53" s="15">
        <v>93.115942028985515</v>
      </c>
      <c r="AG53" s="10" t="s">
        <v>28</v>
      </c>
      <c r="AH53" s="10" t="s">
        <v>1966</v>
      </c>
      <c r="AI53" s="9">
        <v>0</v>
      </c>
      <c r="AJ53" s="9">
        <v>0</v>
      </c>
      <c r="AK53" s="9">
        <v>0</v>
      </c>
      <c r="AL53" s="24">
        <f>Table1[[#This Row],[Company Direct Land Through FY12]]+Table1[[#This Row],[Company Direct Land FY13 and After]]</f>
        <v>0</v>
      </c>
      <c r="AM53" s="9">
        <v>0</v>
      </c>
      <c r="AN53" s="9">
        <v>0</v>
      </c>
      <c r="AO53" s="9">
        <v>0</v>
      </c>
      <c r="AP53" s="24">
        <f>Table1[[#This Row],[Company Direct Building Through FY12]]+Table1[[#This Row],[Company Direct Building FY13 and After]]</f>
        <v>0</v>
      </c>
      <c r="AQ53" s="9">
        <v>0</v>
      </c>
      <c r="AR53" s="9">
        <v>100.7963</v>
      </c>
      <c r="AS53" s="9">
        <v>0</v>
      </c>
      <c r="AT53" s="24">
        <f>Table1[[#This Row],[Mortgage Recording Tax Through FY12]]+Table1[[#This Row],[Mortgage Recording Tax FY13 and After]]</f>
        <v>100.7963</v>
      </c>
      <c r="AU53" s="9">
        <v>0</v>
      </c>
      <c r="AV53" s="9">
        <v>0</v>
      </c>
      <c r="AW53" s="9">
        <v>0</v>
      </c>
      <c r="AX53" s="24">
        <f>Table1[[#This Row],[Pilot Savings  Through FY12]]+Table1[[#This Row],[Pilot Savings FY13 and After]]</f>
        <v>0</v>
      </c>
      <c r="AY53" s="9">
        <v>0</v>
      </c>
      <c r="AZ53" s="9">
        <v>100.7963</v>
      </c>
      <c r="BA53" s="9">
        <v>0</v>
      </c>
      <c r="BB53" s="24">
        <f>Table1[[#This Row],[Mortgage Recording Tax Exemption Through FY12]]+Table1[[#This Row],[Mortgage Recording Tax Exemption FY13 and After]]</f>
        <v>100.7963</v>
      </c>
      <c r="BC53" s="9">
        <v>180.1832</v>
      </c>
      <c r="BD53" s="9">
        <v>938.92570000000001</v>
      </c>
      <c r="BE53" s="9">
        <v>823.85919999999999</v>
      </c>
      <c r="BF53" s="24">
        <f>Table1[[#This Row],[Indirect and Induced Land Through FY12]]+Table1[[#This Row],[Indirect and Induced Land FY13 and After]]</f>
        <v>1762.7849000000001</v>
      </c>
      <c r="BG53" s="9">
        <v>334.6259</v>
      </c>
      <c r="BH53" s="9">
        <v>1743.7189000000001</v>
      </c>
      <c r="BI53" s="9">
        <v>1530.0244</v>
      </c>
      <c r="BJ53" s="24">
        <f>Table1[[#This Row],[Indirect and Induced Building Through FY12]]+Table1[[#This Row],[Indirect and Induced Building FY13 and After]]</f>
        <v>3273.7433000000001</v>
      </c>
      <c r="BK53" s="9">
        <v>514.80909999999994</v>
      </c>
      <c r="BL53" s="9">
        <v>2682.6446000000001</v>
      </c>
      <c r="BM53" s="9">
        <v>2353.8836000000001</v>
      </c>
      <c r="BN53" s="24">
        <f>Table1[[#This Row],[TOTAL Real Property Related Taxes Through FY12]]+Table1[[#This Row],[TOTAL Real Property Related Taxes FY13 and After]]</f>
        <v>5036.5282000000007</v>
      </c>
      <c r="BO53" s="9">
        <v>561.93020000000001</v>
      </c>
      <c r="BP53" s="9">
        <v>3307.5364</v>
      </c>
      <c r="BQ53" s="9">
        <v>2569.3380999999999</v>
      </c>
      <c r="BR53" s="24">
        <f>Table1[[#This Row],[Company Direct Through FY12]]+Table1[[#This Row],[Company Direct FY13 and After]]</f>
        <v>5876.8744999999999</v>
      </c>
      <c r="BS53" s="9">
        <v>0</v>
      </c>
      <c r="BT53" s="9">
        <v>0</v>
      </c>
      <c r="BU53" s="9">
        <v>0</v>
      </c>
      <c r="BV53" s="24">
        <f>Table1[[#This Row],[Sales Tax Exemption Through FY12]]+Table1[[#This Row],[Sales Tax Exemption FY13 and After]]</f>
        <v>0</v>
      </c>
      <c r="BW53" s="9">
        <v>0</v>
      </c>
      <c r="BX53" s="9">
        <v>0</v>
      </c>
      <c r="BY53" s="9">
        <v>0</v>
      </c>
      <c r="BZ53" s="24">
        <f>Table1[[#This Row],[Energy Tax Savings Through FY12]]+Table1[[#This Row],[Energy Tax Savings FY13 and After]]</f>
        <v>0</v>
      </c>
      <c r="CA53" s="9">
        <v>2.2035999999999998</v>
      </c>
      <c r="CB53" s="9">
        <v>30.594999999999999</v>
      </c>
      <c r="CC53" s="9">
        <v>4.8445</v>
      </c>
      <c r="CD53" s="24">
        <f>Table1[[#This Row],[Tax Exempt Bond Savings Through FY12]]+Table1[[#This Row],[Tax Exempt Bond Savings FY13 and After]]</f>
        <v>35.439499999999995</v>
      </c>
      <c r="CE53" s="9">
        <v>668.42499999999995</v>
      </c>
      <c r="CF53" s="9">
        <v>3993.3730999999998</v>
      </c>
      <c r="CG53" s="9">
        <v>3056.2692000000002</v>
      </c>
      <c r="CH53" s="24">
        <f>Table1[[#This Row],[Indirect and Induced Through FY12]]+Table1[[#This Row],[Indirect and Induced FY13 and After]]</f>
        <v>7049.6422999999995</v>
      </c>
      <c r="CI53" s="9">
        <v>1228.1515999999999</v>
      </c>
      <c r="CJ53" s="9">
        <v>7270.3145000000004</v>
      </c>
      <c r="CK53" s="9">
        <v>5620.7628000000004</v>
      </c>
      <c r="CL53" s="24">
        <f>Table1[[#This Row],[TOTAL Income Consumption Use Taxes Through FY12]]+Table1[[#This Row],[TOTAL Income Consumption Use Taxes FY13 and After]]</f>
        <v>12891.077300000001</v>
      </c>
      <c r="CM53" s="9">
        <v>2.2035999999999998</v>
      </c>
      <c r="CN53" s="9">
        <v>131.3913</v>
      </c>
      <c r="CO53" s="9">
        <v>4.8445</v>
      </c>
      <c r="CP53" s="24">
        <f>Table1[[#This Row],[Assistance Provided Through FY12]]+Table1[[#This Row],[Assistance Provided FY13 and After]]</f>
        <v>136.23580000000001</v>
      </c>
      <c r="CQ53" s="9">
        <v>0</v>
      </c>
      <c r="CR53" s="9">
        <v>0</v>
      </c>
      <c r="CS53" s="9">
        <v>0</v>
      </c>
      <c r="CT53" s="24">
        <f>Table1[[#This Row],[Recapture Cancellation Reduction Amount Through FY12]]+Table1[[#This Row],[Recapture Cancellation Reduction Amount FY13 and After]]</f>
        <v>0</v>
      </c>
      <c r="CU53" s="9">
        <v>0</v>
      </c>
      <c r="CV53" s="9">
        <v>0</v>
      </c>
      <c r="CW53" s="9">
        <v>0</v>
      </c>
      <c r="CX53" s="24">
        <f>Table1[[#This Row],[Penalty Paid Through FY12]]+Table1[[#This Row],[Penalty Paid FY13 and After]]</f>
        <v>0</v>
      </c>
      <c r="CY53" s="9">
        <v>2.2035999999999998</v>
      </c>
      <c r="CZ53" s="9">
        <v>131.3913</v>
      </c>
      <c r="DA53" s="9">
        <v>4.8445</v>
      </c>
      <c r="DB53" s="24">
        <f>Table1[[#This Row],[TOTAL Assistance Net of Recapture Penalties Through FY12]]+Table1[[#This Row],[TOTAL Assistance Net of Recapture Penalties FY13 and After]]</f>
        <v>136.23580000000001</v>
      </c>
      <c r="DC53" s="9">
        <v>561.93020000000001</v>
      </c>
      <c r="DD53" s="9">
        <v>3408.3326999999999</v>
      </c>
      <c r="DE53" s="9">
        <v>2569.3380999999999</v>
      </c>
      <c r="DF53" s="24">
        <f>Table1[[#This Row],[Company Direct Tax Revenue Before Assistance Through FY12]]+Table1[[#This Row],[Company Direct Tax Revenue Before Assistance FY13 and After]]</f>
        <v>5977.6707999999999</v>
      </c>
      <c r="DG53" s="9">
        <v>1183.2340999999999</v>
      </c>
      <c r="DH53" s="9">
        <v>6676.0177000000003</v>
      </c>
      <c r="DI53" s="9">
        <v>5410.1527999999998</v>
      </c>
      <c r="DJ53" s="24">
        <f>Table1[[#This Row],[Indirect and Induced Tax Revenues Through FY12]]+Table1[[#This Row],[Indirect and Induced Tax Revenues FY13 and After]]</f>
        <v>12086.1705</v>
      </c>
      <c r="DK53" s="9">
        <v>1745.1642999999999</v>
      </c>
      <c r="DL53" s="9">
        <v>10084.350399999999</v>
      </c>
      <c r="DM53" s="9">
        <v>7979.4908999999998</v>
      </c>
      <c r="DN53" s="24">
        <f>Table1[[#This Row],[TOTAL Tax Revenues Before Assistance Through FY12]]+Table1[[#This Row],[TOTAL Tax Revenues Before Assistance FY13 and After]]</f>
        <v>18063.8413</v>
      </c>
      <c r="DO53" s="9">
        <v>1742.9607000000001</v>
      </c>
      <c r="DP53" s="9">
        <v>9952.9591</v>
      </c>
      <c r="DQ53" s="9">
        <v>7974.6463999999996</v>
      </c>
      <c r="DR53" s="24">
        <f>Table1[[#This Row],[TOTAL Tax Revenues Net of Assistance Recapture and Penalty Through FY12]]+Table1[[#This Row],[TOTAL Tax Revenues Net of Assistance Recapture and Penalty FY13 and After]]</f>
        <v>17927.605499999998</v>
      </c>
      <c r="DS53" s="9">
        <v>0</v>
      </c>
      <c r="DT53" s="9">
        <v>0</v>
      </c>
      <c r="DU53" s="9">
        <v>0</v>
      </c>
      <c r="DV53" s="9">
        <v>0</v>
      </c>
    </row>
    <row r="54" spans="1:126" x14ac:dyDescent="0.25">
      <c r="A54" s="10">
        <v>92292</v>
      </c>
      <c r="B54" s="10" t="s">
        <v>490</v>
      </c>
      <c r="C54" s="10" t="s">
        <v>492</v>
      </c>
      <c r="D54" s="10" t="s">
        <v>17</v>
      </c>
      <c r="E54" s="10">
        <v>33</v>
      </c>
      <c r="F54" s="10" t="s">
        <v>493</v>
      </c>
      <c r="G54" s="10" t="s">
        <v>494</v>
      </c>
      <c r="H54" s="13">
        <v>5540</v>
      </c>
      <c r="I54" s="13">
        <v>6000</v>
      </c>
      <c r="J54" s="10" t="s">
        <v>368</v>
      </c>
      <c r="K54" s="10" t="s">
        <v>491</v>
      </c>
      <c r="L54" s="8">
        <v>36161</v>
      </c>
      <c r="M54" s="8">
        <v>45108</v>
      </c>
      <c r="N54" s="9">
        <v>565</v>
      </c>
      <c r="O54" s="10" t="s">
        <v>108</v>
      </c>
      <c r="P54" s="7">
        <v>11</v>
      </c>
      <c r="Q54" s="7">
        <v>0</v>
      </c>
      <c r="R54" s="7">
        <v>9</v>
      </c>
      <c r="S54" s="7">
        <v>0</v>
      </c>
      <c r="T54" s="7">
        <v>0</v>
      </c>
      <c r="U54" s="7">
        <v>20</v>
      </c>
      <c r="V54" s="7">
        <v>14</v>
      </c>
      <c r="W54" s="7">
        <v>0</v>
      </c>
      <c r="X54" s="7">
        <v>0</v>
      </c>
      <c r="Y54" s="7">
        <v>0</v>
      </c>
      <c r="Z54" s="7">
        <v>1</v>
      </c>
      <c r="AA54" s="7">
        <v>0</v>
      </c>
      <c r="AB54" s="16">
        <v>0</v>
      </c>
      <c r="AC54" s="16">
        <v>0</v>
      </c>
      <c r="AD54" s="16">
        <v>0</v>
      </c>
      <c r="AE54" s="16">
        <v>0</v>
      </c>
      <c r="AF54" s="15">
        <v>5</v>
      </c>
      <c r="AG54" s="10" t="s">
        <v>28</v>
      </c>
      <c r="AH54" s="10" t="s">
        <v>28</v>
      </c>
      <c r="AI54" s="9">
        <v>0</v>
      </c>
      <c r="AJ54" s="9">
        <v>0</v>
      </c>
      <c r="AK54" s="9">
        <v>0</v>
      </c>
      <c r="AL54" s="24">
        <f>Table1[[#This Row],[Company Direct Land Through FY12]]+Table1[[#This Row],[Company Direct Land FY13 and After]]</f>
        <v>0</v>
      </c>
      <c r="AM54" s="9">
        <v>0</v>
      </c>
      <c r="AN54" s="9">
        <v>0</v>
      </c>
      <c r="AO54" s="9">
        <v>0</v>
      </c>
      <c r="AP54" s="24">
        <f>Table1[[#This Row],[Company Direct Building Through FY12]]+Table1[[#This Row],[Company Direct Building FY13 and After]]</f>
        <v>0</v>
      </c>
      <c r="AQ54" s="9">
        <v>0</v>
      </c>
      <c r="AR54" s="9">
        <v>8.7750000000000004</v>
      </c>
      <c r="AS54" s="9">
        <v>0</v>
      </c>
      <c r="AT54" s="24">
        <f>Table1[[#This Row],[Mortgage Recording Tax Through FY12]]+Table1[[#This Row],[Mortgage Recording Tax FY13 and After]]</f>
        <v>8.7750000000000004</v>
      </c>
      <c r="AU54" s="9">
        <v>0</v>
      </c>
      <c r="AV54" s="9">
        <v>0</v>
      </c>
      <c r="AW54" s="9">
        <v>0</v>
      </c>
      <c r="AX54" s="24">
        <f>Table1[[#This Row],[Pilot Savings  Through FY12]]+Table1[[#This Row],[Pilot Savings FY13 and After]]</f>
        <v>0</v>
      </c>
      <c r="AY54" s="9">
        <v>0</v>
      </c>
      <c r="AZ54" s="9">
        <v>0</v>
      </c>
      <c r="BA54" s="9">
        <v>0</v>
      </c>
      <c r="BB54" s="24">
        <f>Table1[[#This Row],[Mortgage Recording Tax Exemption Through FY12]]+Table1[[#This Row],[Mortgage Recording Tax Exemption FY13 and After]]</f>
        <v>0</v>
      </c>
      <c r="BC54" s="9">
        <v>6.6464999999999996</v>
      </c>
      <c r="BD54" s="9">
        <v>77.627700000000004</v>
      </c>
      <c r="BE54" s="9">
        <v>23.492699999999999</v>
      </c>
      <c r="BF54" s="24">
        <f>Table1[[#This Row],[Indirect and Induced Land Through FY12]]+Table1[[#This Row],[Indirect and Induced Land FY13 and After]]</f>
        <v>101.1204</v>
      </c>
      <c r="BG54" s="9">
        <v>12.343400000000001</v>
      </c>
      <c r="BH54" s="9">
        <v>144.16579999999999</v>
      </c>
      <c r="BI54" s="9">
        <v>43.628999999999998</v>
      </c>
      <c r="BJ54" s="24">
        <f>Table1[[#This Row],[Indirect and Induced Building Through FY12]]+Table1[[#This Row],[Indirect and Induced Building FY13 and After]]</f>
        <v>187.79479999999998</v>
      </c>
      <c r="BK54" s="9">
        <v>18.989899999999999</v>
      </c>
      <c r="BL54" s="9">
        <v>230.5685</v>
      </c>
      <c r="BM54" s="9">
        <v>67.121700000000004</v>
      </c>
      <c r="BN54" s="24">
        <f>Table1[[#This Row],[TOTAL Real Property Related Taxes Through FY12]]+Table1[[#This Row],[TOTAL Real Property Related Taxes FY13 and After]]</f>
        <v>297.6902</v>
      </c>
      <c r="BO54" s="9">
        <v>21.3718</v>
      </c>
      <c r="BP54" s="9">
        <v>296.62380000000002</v>
      </c>
      <c r="BQ54" s="9">
        <v>75.540499999999994</v>
      </c>
      <c r="BR54" s="24">
        <f>Table1[[#This Row],[Company Direct Through FY12]]+Table1[[#This Row],[Company Direct FY13 and After]]</f>
        <v>372.16430000000003</v>
      </c>
      <c r="BS54" s="9">
        <v>0</v>
      </c>
      <c r="BT54" s="9">
        <v>0</v>
      </c>
      <c r="BU54" s="9">
        <v>0</v>
      </c>
      <c r="BV54" s="24">
        <f>Table1[[#This Row],[Sales Tax Exemption Through FY12]]+Table1[[#This Row],[Sales Tax Exemption FY13 and After]]</f>
        <v>0</v>
      </c>
      <c r="BW54" s="9">
        <v>0</v>
      </c>
      <c r="BX54" s="9">
        <v>0</v>
      </c>
      <c r="BY54" s="9">
        <v>0</v>
      </c>
      <c r="BZ54" s="24">
        <f>Table1[[#This Row],[Energy Tax Savings Through FY12]]+Table1[[#This Row],[Energy Tax Savings FY13 and After]]</f>
        <v>0</v>
      </c>
      <c r="CA54" s="9">
        <v>0.30230000000000001</v>
      </c>
      <c r="CB54" s="9">
        <v>4.3483999999999998</v>
      </c>
      <c r="CC54" s="9">
        <v>0.66459999999999997</v>
      </c>
      <c r="CD54" s="24">
        <f>Table1[[#This Row],[Tax Exempt Bond Savings Through FY12]]+Table1[[#This Row],[Tax Exempt Bond Savings FY13 and After]]</f>
        <v>5.0129999999999999</v>
      </c>
      <c r="CE54" s="9">
        <v>24.656300000000002</v>
      </c>
      <c r="CF54" s="9">
        <v>332.29899999999998</v>
      </c>
      <c r="CG54" s="9">
        <v>87.15</v>
      </c>
      <c r="CH54" s="24">
        <f>Table1[[#This Row],[Indirect and Induced Through FY12]]+Table1[[#This Row],[Indirect and Induced FY13 and After]]</f>
        <v>419.44899999999996</v>
      </c>
      <c r="CI54" s="9">
        <v>45.7258</v>
      </c>
      <c r="CJ54" s="9">
        <v>624.57439999999997</v>
      </c>
      <c r="CK54" s="9">
        <v>162.02590000000001</v>
      </c>
      <c r="CL54" s="24">
        <f>Table1[[#This Row],[TOTAL Income Consumption Use Taxes Through FY12]]+Table1[[#This Row],[TOTAL Income Consumption Use Taxes FY13 and After]]</f>
        <v>786.60029999999995</v>
      </c>
      <c r="CM54" s="9">
        <v>0.30230000000000001</v>
      </c>
      <c r="CN54" s="9">
        <v>4.3483999999999998</v>
      </c>
      <c r="CO54" s="9">
        <v>0.66459999999999997</v>
      </c>
      <c r="CP54" s="24">
        <f>Table1[[#This Row],[Assistance Provided Through FY12]]+Table1[[#This Row],[Assistance Provided FY13 and After]]</f>
        <v>5.0129999999999999</v>
      </c>
      <c r="CQ54" s="9">
        <v>0</v>
      </c>
      <c r="CR54" s="9">
        <v>0</v>
      </c>
      <c r="CS54" s="9">
        <v>0</v>
      </c>
      <c r="CT54" s="24">
        <f>Table1[[#This Row],[Recapture Cancellation Reduction Amount Through FY12]]+Table1[[#This Row],[Recapture Cancellation Reduction Amount FY13 and After]]</f>
        <v>0</v>
      </c>
      <c r="CU54" s="9">
        <v>0</v>
      </c>
      <c r="CV54" s="9">
        <v>0</v>
      </c>
      <c r="CW54" s="9">
        <v>0</v>
      </c>
      <c r="CX54" s="24">
        <f>Table1[[#This Row],[Penalty Paid Through FY12]]+Table1[[#This Row],[Penalty Paid FY13 and After]]</f>
        <v>0</v>
      </c>
      <c r="CY54" s="9">
        <v>0.30230000000000001</v>
      </c>
      <c r="CZ54" s="9">
        <v>4.3483999999999998</v>
      </c>
      <c r="DA54" s="9">
        <v>0.66459999999999997</v>
      </c>
      <c r="DB54" s="24">
        <f>Table1[[#This Row],[TOTAL Assistance Net of Recapture Penalties Through FY12]]+Table1[[#This Row],[TOTAL Assistance Net of Recapture Penalties FY13 and After]]</f>
        <v>5.0129999999999999</v>
      </c>
      <c r="DC54" s="9">
        <v>21.3718</v>
      </c>
      <c r="DD54" s="9">
        <v>305.39879999999999</v>
      </c>
      <c r="DE54" s="9">
        <v>75.540499999999994</v>
      </c>
      <c r="DF54" s="24">
        <f>Table1[[#This Row],[Company Direct Tax Revenue Before Assistance Through FY12]]+Table1[[#This Row],[Company Direct Tax Revenue Before Assistance FY13 and After]]</f>
        <v>380.9393</v>
      </c>
      <c r="DG54" s="9">
        <v>43.6462</v>
      </c>
      <c r="DH54" s="9">
        <v>554.09249999999997</v>
      </c>
      <c r="DI54" s="9">
        <v>154.27170000000001</v>
      </c>
      <c r="DJ54" s="24">
        <f>Table1[[#This Row],[Indirect and Induced Tax Revenues Through FY12]]+Table1[[#This Row],[Indirect and Induced Tax Revenues FY13 and After]]</f>
        <v>708.36419999999998</v>
      </c>
      <c r="DK54" s="9">
        <v>65.018000000000001</v>
      </c>
      <c r="DL54" s="9">
        <v>859.49130000000002</v>
      </c>
      <c r="DM54" s="9">
        <v>229.81219999999999</v>
      </c>
      <c r="DN54" s="24">
        <f>Table1[[#This Row],[TOTAL Tax Revenues Before Assistance Through FY12]]+Table1[[#This Row],[TOTAL Tax Revenues Before Assistance FY13 and After]]</f>
        <v>1089.3035</v>
      </c>
      <c r="DO54" s="9">
        <v>64.715699999999998</v>
      </c>
      <c r="DP54" s="9">
        <v>855.14290000000005</v>
      </c>
      <c r="DQ54" s="9">
        <v>229.14760000000001</v>
      </c>
      <c r="DR54" s="24">
        <f>Table1[[#This Row],[TOTAL Tax Revenues Net of Assistance Recapture and Penalty Through FY12]]+Table1[[#This Row],[TOTAL Tax Revenues Net of Assistance Recapture and Penalty FY13 and After]]</f>
        <v>1084.2905000000001</v>
      </c>
      <c r="DS54" s="9">
        <v>0</v>
      </c>
      <c r="DT54" s="9">
        <v>0</v>
      </c>
      <c r="DU54" s="9">
        <v>0</v>
      </c>
      <c r="DV54" s="9">
        <v>0</v>
      </c>
    </row>
    <row r="55" spans="1:126" x14ac:dyDescent="0.25">
      <c r="A55" s="10">
        <v>92295</v>
      </c>
      <c r="B55" s="10" t="s">
        <v>317</v>
      </c>
      <c r="C55" s="10" t="s">
        <v>319</v>
      </c>
      <c r="D55" s="10" t="s">
        <v>24</v>
      </c>
      <c r="E55" s="10">
        <v>26</v>
      </c>
      <c r="F55" s="10" t="s">
        <v>320</v>
      </c>
      <c r="G55" s="10" t="s">
        <v>321</v>
      </c>
      <c r="H55" s="13">
        <v>30000</v>
      </c>
      <c r="I55" s="13">
        <v>40000</v>
      </c>
      <c r="J55" s="10" t="s">
        <v>318</v>
      </c>
      <c r="K55" s="10" t="s">
        <v>27</v>
      </c>
      <c r="L55" s="8">
        <v>36266</v>
      </c>
      <c r="M55" s="8">
        <v>45838</v>
      </c>
      <c r="N55" s="9">
        <v>3100</v>
      </c>
      <c r="O55" s="10" t="s">
        <v>242</v>
      </c>
      <c r="P55" s="7">
        <v>0</v>
      </c>
      <c r="Q55" s="7">
        <v>0</v>
      </c>
      <c r="R55" s="7">
        <v>58</v>
      </c>
      <c r="S55" s="7">
        <v>0</v>
      </c>
      <c r="T55" s="7">
        <v>1</v>
      </c>
      <c r="U55" s="7">
        <v>59</v>
      </c>
      <c r="V55" s="7">
        <v>58</v>
      </c>
      <c r="W55" s="7">
        <v>0</v>
      </c>
      <c r="X55" s="7">
        <v>0</v>
      </c>
      <c r="Y55" s="7">
        <v>0</v>
      </c>
      <c r="Z55" s="7">
        <v>13</v>
      </c>
      <c r="AA55" s="7">
        <v>0</v>
      </c>
      <c r="AB55" s="16">
        <v>0</v>
      </c>
      <c r="AC55" s="16">
        <v>0</v>
      </c>
      <c r="AD55" s="16">
        <v>0</v>
      </c>
      <c r="AE55" s="16">
        <v>0</v>
      </c>
      <c r="AF55" s="15">
        <v>84.482758620689651</v>
      </c>
      <c r="AG55" s="10" t="s">
        <v>1966</v>
      </c>
      <c r="AH55" s="10" t="s">
        <v>1966</v>
      </c>
      <c r="AI55" s="9">
        <v>30.06</v>
      </c>
      <c r="AJ55" s="9">
        <v>272.2285</v>
      </c>
      <c r="AK55" s="9">
        <v>113.00060000000001</v>
      </c>
      <c r="AL55" s="24">
        <f>Table1[[#This Row],[Company Direct Land Through FY12]]+Table1[[#This Row],[Company Direct Land FY13 and After]]</f>
        <v>385.22910000000002</v>
      </c>
      <c r="AM55" s="9">
        <v>43.993000000000002</v>
      </c>
      <c r="AN55" s="9">
        <v>277.02510000000001</v>
      </c>
      <c r="AO55" s="9">
        <v>165.37739999999999</v>
      </c>
      <c r="AP55" s="24">
        <f>Table1[[#This Row],[Company Direct Building Through FY12]]+Table1[[#This Row],[Company Direct Building FY13 and After]]</f>
        <v>442.40250000000003</v>
      </c>
      <c r="AQ55" s="9">
        <v>0</v>
      </c>
      <c r="AR55" s="9">
        <v>50.875700000000002</v>
      </c>
      <c r="AS55" s="9">
        <v>0</v>
      </c>
      <c r="AT55" s="24">
        <f>Table1[[#This Row],[Mortgage Recording Tax Through FY12]]+Table1[[#This Row],[Mortgage Recording Tax FY13 and After]]</f>
        <v>50.875700000000002</v>
      </c>
      <c r="AU55" s="9">
        <v>56.162999999999997</v>
      </c>
      <c r="AV55" s="9">
        <v>312.63760000000002</v>
      </c>
      <c r="AW55" s="9">
        <v>211.12629999999999</v>
      </c>
      <c r="AX55" s="24">
        <f>Table1[[#This Row],[Pilot Savings  Through FY12]]+Table1[[#This Row],[Pilot Savings FY13 and After]]</f>
        <v>523.76390000000004</v>
      </c>
      <c r="AY55" s="9">
        <v>0</v>
      </c>
      <c r="AZ55" s="9">
        <v>50.875700000000002</v>
      </c>
      <c r="BA55" s="9">
        <v>0</v>
      </c>
      <c r="BB55" s="24">
        <f>Table1[[#This Row],[Mortgage Recording Tax Exemption Through FY12]]+Table1[[#This Row],[Mortgage Recording Tax Exemption FY13 and After]]</f>
        <v>50.875700000000002</v>
      </c>
      <c r="BC55" s="9">
        <v>71.132099999999994</v>
      </c>
      <c r="BD55" s="9">
        <v>747.66890000000001</v>
      </c>
      <c r="BE55" s="9">
        <v>267.39789999999999</v>
      </c>
      <c r="BF55" s="24">
        <f>Table1[[#This Row],[Indirect and Induced Land Through FY12]]+Table1[[#This Row],[Indirect and Induced Land FY13 and After]]</f>
        <v>1015.0668000000001</v>
      </c>
      <c r="BG55" s="9">
        <v>132.1026</v>
      </c>
      <c r="BH55" s="9">
        <v>1388.5284999999999</v>
      </c>
      <c r="BI55" s="9">
        <v>496.59649999999999</v>
      </c>
      <c r="BJ55" s="24">
        <f>Table1[[#This Row],[Indirect and Induced Building Through FY12]]+Table1[[#This Row],[Indirect and Induced Building FY13 and After]]</f>
        <v>1885.125</v>
      </c>
      <c r="BK55" s="9">
        <v>221.12469999999999</v>
      </c>
      <c r="BL55" s="9">
        <v>2372.8134</v>
      </c>
      <c r="BM55" s="9">
        <v>831.24609999999996</v>
      </c>
      <c r="BN55" s="24">
        <f>Table1[[#This Row],[TOTAL Real Property Related Taxes Through FY12]]+Table1[[#This Row],[TOTAL Real Property Related Taxes FY13 and After]]</f>
        <v>3204.0594999999998</v>
      </c>
      <c r="BO55" s="9">
        <v>790.68629999999996</v>
      </c>
      <c r="BP55" s="9">
        <v>7290.4916999999996</v>
      </c>
      <c r="BQ55" s="9">
        <v>2972.3254999999999</v>
      </c>
      <c r="BR55" s="24">
        <f>Table1[[#This Row],[Company Direct Through FY12]]+Table1[[#This Row],[Company Direct FY13 and After]]</f>
        <v>10262.8172</v>
      </c>
      <c r="BS55" s="9">
        <v>0</v>
      </c>
      <c r="BT55" s="9">
        <v>3.9401999999999999</v>
      </c>
      <c r="BU55" s="9">
        <v>0</v>
      </c>
      <c r="BV55" s="24">
        <f>Table1[[#This Row],[Sales Tax Exemption Through FY12]]+Table1[[#This Row],[Sales Tax Exemption FY13 and After]]</f>
        <v>3.9401999999999999</v>
      </c>
      <c r="BW55" s="9">
        <v>0</v>
      </c>
      <c r="BX55" s="9">
        <v>0</v>
      </c>
      <c r="BY55" s="9">
        <v>0</v>
      </c>
      <c r="BZ55" s="24">
        <f>Table1[[#This Row],[Energy Tax Savings Through FY12]]+Table1[[#This Row],[Energy Tax Savings FY13 and After]]</f>
        <v>0</v>
      </c>
      <c r="CA55" s="9">
        <v>1.0152000000000001</v>
      </c>
      <c r="CB55" s="9">
        <v>24.480799999999999</v>
      </c>
      <c r="CC55" s="9">
        <v>2.2317999999999998</v>
      </c>
      <c r="CD55" s="24">
        <f>Table1[[#This Row],[Tax Exempt Bond Savings Through FY12]]+Table1[[#This Row],[Tax Exempt Bond Savings FY13 and After]]</f>
        <v>26.712599999999998</v>
      </c>
      <c r="CE55" s="9">
        <v>242.8749</v>
      </c>
      <c r="CF55" s="9">
        <v>2874.9317000000001</v>
      </c>
      <c r="CG55" s="9">
        <v>913.00840000000005</v>
      </c>
      <c r="CH55" s="24">
        <f>Table1[[#This Row],[Indirect and Induced Through FY12]]+Table1[[#This Row],[Indirect and Induced FY13 and After]]</f>
        <v>3787.9401000000003</v>
      </c>
      <c r="CI55" s="9">
        <v>1032.546</v>
      </c>
      <c r="CJ55" s="9">
        <v>10137.002399999999</v>
      </c>
      <c r="CK55" s="9">
        <v>3883.1021000000001</v>
      </c>
      <c r="CL55" s="24">
        <f>Table1[[#This Row],[TOTAL Income Consumption Use Taxes Through FY12]]+Table1[[#This Row],[TOTAL Income Consumption Use Taxes FY13 and After]]</f>
        <v>14020.104499999999</v>
      </c>
      <c r="CM55" s="9">
        <v>57.178199999999997</v>
      </c>
      <c r="CN55" s="9">
        <v>391.93430000000001</v>
      </c>
      <c r="CO55" s="9">
        <v>213.35810000000001</v>
      </c>
      <c r="CP55" s="24">
        <f>Table1[[#This Row],[Assistance Provided Through FY12]]+Table1[[#This Row],[Assistance Provided FY13 and After]]</f>
        <v>605.29240000000004</v>
      </c>
      <c r="CQ55" s="9">
        <v>0</v>
      </c>
      <c r="CR55" s="9">
        <v>0</v>
      </c>
      <c r="CS55" s="9">
        <v>0</v>
      </c>
      <c r="CT55" s="24">
        <f>Table1[[#This Row],[Recapture Cancellation Reduction Amount Through FY12]]+Table1[[#This Row],[Recapture Cancellation Reduction Amount FY13 and After]]</f>
        <v>0</v>
      </c>
      <c r="CU55" s="9">
        <v>0</v>
      </c>
      <c r="CV55" s="9">
        <v>0</v>
      </c>
      <c r="CW55" s="9">
        <v>0</v>
      </c>
      <c r="CX55" s="24">
        <f>Table1[[#This Row],[Penalty Paid Through FY12]]+Table1[[#This Row],[Penalty Paid FY13 and After]]</f>
        <v>0</v>
      </c>
      <c r="CY55" s="9">
        <v>57.178199999999997</v>
      </c>
      <c r="CZ55" s="9">
        <v>391.93430000000001</v>
      </c>
      <c r="DA55" s="9">
        <v>213.35810000000001</v>
      </c>
      <c r="DB55" s="24">
        <f>Table1[[#This Row],[TOTAL Assistance Net of Recapture Penalties Through FY12]]+Table1[[#This Row],[TOTAL Assistance Net of Recapture Penalties FY13 and After]]</f>
        <v>605.29240000000004</v>
      </c>
      <c r="DC55" s="9">
        <v>864.73929999999996</v>
      </c>
      <c r="DD55" s="9">
        <v>7890.6210000000001</v>
      </c>
      <c r="DE55" s="9">
        <v>3250.7035000000001</v>
      </c>
      <c r="DF55" s="24">
        <f>Table1[[#This Row],[Company Direct Tax Revenue Before Assistance Through FY12]]+Table1[[#This Row],[Company Direct Tax Revenue Before Assistance FY13 and After]]</f>
        <v>11141.324500000001</v>
      </c>
      <c r="DG55" s="9">
        <v>446.1096</v>
      </c>
      <c r="DH55" s="9">
        <v>5011.1291000000001</v>
      </c>
      <c r="DI55" s="9">
        <v>1677.0028</v>
      </c>
      <c r="DJ55" s="24">
        <f>Table1[[#This Row],[Indirect and Induced Tax Revenues Through FY12]]+Table1[[#This Row],[Indirect and Induced Tax Revenues FY13 and After]]</f>
        <v>6688.1319000000003</v>
      </c>
      <c r="DK55" s="9">
        <v>1310.8489</v>
      </c>
      <c r="DL55" s="9">
        <v>12901.750099999999</v>
      </c>
      <c r="DM55" s="9">
        <v>4927.7062999999998</v>
      </c>
      <c r="DN55" s="24">
        <f>Table1[[#This Row],[TOTAL Tax Revenues Before Assistance Through FY12]]+Table1[[#This Row],[TOTAL Tax Revenues Before Assistance FY13 and After]]</f>
        <v>17829.456399999999</v>
      </c>
      <c r="DO55" s="9">
        <v>1253.6706999999999</v>
      </c>
      <c r="DP55" s="9">
        <v>12509.8158</v>
      </c>
      <c r="DQ55" s="9">
        <v>4714.3482000000004</v>
      </c>
      <c r="DR55" s="24">
        <f>Table1[[#This Row],[TOTAL Tax Revenues Net of Assistance Recapture and Penalty Through FY12]]+Table1[[#This Row],[TOTAL Tax Revenues Net of Assistance Recapture and Penalty FY13 and After]]</f>
        <v>17224.164000000001</v>
      </c>
      <c r="DS55" s="9">
        <v>0</v>
      </c>
      <c r="DT55" s="9">
        <v>0</v>
      </c>
      <c r="DU55" s="9">
        <v>0</v>
      </c>
      <c r="DV55" s="9">
        <v>0</v>
      </c>
    </row>
    <row r="56" spans="1:126" x14ac:dyDescent="0.25">
      <c r="A56" s="10">
        <v>92298</v>
      </c>
      <c r="B56" s="10" t="s">
        <v>388</v>
      </c>
      <c r="C56" s="10" t="s">
        <v>389</v>
      </c>
      <c r="D56" s="10" t="s">
        <v>24</v>
      </c>
      <c r="E56" s="10">
        <v>31</v>
      </c>
      <c r="F56" s="10" t="s">
        <v>390</v>
      </c>
      <c r="G56" s="10" t="s">
        <v>23</v>
      </c>
      <c r="H56" s="13">
        <v>0</v>
      </c>
      <c r="I56" s="13">
        <v>225000</v>
      </c>
      <c r="J56" s="10" t="s">
        <v>228</v>
      </c>
      <c r="K56" s="10" t="s">
        <v>50</v>
      </c>
      <c r="L56" s="8">
        <v>36140</v>
      </c>
      <c r="M56" s="8">
        <v>41609</v>
      </c>
      <c r="N56" s="9">
        <v>5725</v>
      </c>
      <c r="O56" s="10" t="s">
        <v>108</v>
      </c>
      <c r="P56" s="7">
        <v>0</v>
      </c>
      <c r="Q56" s="7">
        <v>0</v>
      </c>
      <c r="R56" s="7">
        <v>0</v>
      </c>
      <c r="S56" s="7">
        <v>0</v>
      </c>
      <c r="T56" s="7">
        <v>0</v>
      </c>
      <c r="U56" s="7">
        <v>0</v>
      </c>
      <c r="V56" s="7">
        <v>720</v>
      </c>
      <c r="W56" s="7">
        <v>0</v>
      </c>
      <c r="X56" s="7">
        <v>0</v>
      </c>
      <c r="Y56" s="7">
        <v>888</v>
      </c>
      <c r="Z56" s="7">
        <v>0</v>
      </c>
      <c r="AA56" s="7">
        <v>0</v>
      </c>
      <c r="AB56" s="16">
        <v>0</v>
      </c>
      <c r="AC56" s="16">
        <v>0</v>
      </c>
      <c r="AD56" s="16">
        <v>0</v>
      </c>
      <c r="AE56" s="16">
        <v>0</v>
      </c>
      <c r="AF56" s="15">
        <v>0</v>
      </c>
      <c r="AG56" s="10" t="s">
        <v>58</v>
      </c>
      <c r="AH56" s="10" t="s">
        <v>58</v>
      </c>
      <c r="AI56" s="9">
        <v>0</v>
      </c>
      <c r="AJ56" s="9">
        <v>0</v>
      </c>
      <c r="AK56" s="9">
        <v>0</v>
      </c>
      <c r="AL56" s="24">
        <f>Table1[[#This Row],[Company Direct Land Through FY12]]+Table1[[#This Row],[Company Direct Land FY13 and After]]</f>
        <v>0</v>
      </c>
      <c r="AM56" s="9">
        <v>0</v>
      </c>
      <c r="AN56" s="9">
        <v>0</v>
      </c>
      <c r="AO56" s="9">
        <v>0</v>
      </c>
      <c r="AP56" s="24">
        <f>Table1[[#This Row],[Company Direct Building Through FY12]]+Table1[[#This Row],[Company Direct Building FY13 and After]]</f>
        <v>0</v>
      </c>
      <c r="AQ56" s="9">
        <v>0</v>
      </c>
      <c r="AR56" s="9">
        <v>89.114999999999995</v>
      </c>
      <c r="AS56" s="9">
        <v>0</v>
      </c>
      <c r="AT56" s="24">
        <f>Table1[[#This Row],[Mortgage Recording Tax Through FY12]]+Table1[[#This Row],[Mortgage Recording Tax FY13 and After]]</f>
        <v>89.114999999999995</v>
      </c>
      <c r="AU56" s="9">
        <v>0</v>
      </c>
      <c r="AV56" s="9">
        <v>0</v>
      </c>
      <c r="AW56" s="9">
        <v>0</v>
      </c>
      <c r="AX56" s="24">
        <f>Table1[[#This Row],[Pilot Savings  Through FY12]]+Table1[[#This Row],[Pilot Savings FY13 and After]]</f>
        <v>0</v>
      </c>
      <c r="AY56" s="9">
        <v>0</v>
      </c>
      <c r="AZ56" s="9">
        <v>0</v>
      </c>
      <c r="BA56" s="9">
        <v>0</v>
      </c>
      <c r="BB56" s="24">
        <f>Table1[[#This Row],[Mortgage Recording Tax Exemption Through FY12]]+Table1[[#This Row],[Mortgage Recording Tax Exemption FY13 and After]]</f>
        <v>0</v>
      </c>
      <c r="BC56" s="9">
        <v>864.14469999999994</v>
      </c>
      <c r="BD56" s="9">
        <v>5014.5815000000002</v>
      </c>
      <c r="BE56" s="9">
        <v>616.68640000000005</v>
      </c>
      <c r="BF56" s="24">
        <f>Table1[[#This Row],[Indirect and Induced Land Through FY12]]+Table1[[#This Row],[Indirect and Induced Land FY13 and After]]</f>
        <v>5631.2679000000007</v>
      </c>
      <c r="BG56" s="9">
        <v>1604.8400999999999</v>
      </c>
      <c r="BH56" s="9">
        <v>9312.7944000000007</v>
      </c>
      <c r="BI56" s="9">
        <v>1145.2746</v>
      </c>
      <c r="BJ56" s="24">
        <f>Table1[[#This Row],[Indirect and Induced Building Through FY12]]+Table1[[#This Row],[Indirect and Induced Building FY13 and After]]</f>
        <v>10458.069000000001</v>
      </c>
      <c r="BK56" s="9">
        <v>2468.9848000000002</v>
      </c>
      <c r="BL56" s="9">
        <v>14416.490900000001</v>
      </c>
      <c r="BM56" s="9">
        <v>1761.961</v>
      </c>
      <c r="BN56" s="24">
        <f>Table1[[#This Row],[TOTAL Real Property Related Taxes Through FY12]]+Table1[[#This Row],[TOTAL Real Property Related Taxes FY13 and After]]</f>
        <v>16178.4519</v>
      </c>
      <c r="BO56" s="9">
        <v>2582.9690000000001</v>
      </c>
      <c r="BP56" s="9">
        <v>17029.820400000001</v>
      </c>
      <c r="BQ56" s="9">
        <v>1843.3045</v>
      </c>
      <c r="BR56" s="24">
        <f>Table1[[#This Row],[Company Direct Through FY12]]+Table1[[#This Row],[Company Direct FY13 and After]]</f>
        <v>18873.124899999999</v>
      </c>
      <c r="BS56" s="9">
        <v>0</v>
      </c>
      <c r="BT56" s="9">
        <v>0</v>
      </c>
      <c r="BU56" s="9">
        <v>0</v>
      </c>
      <c r="BV56" s="24">
        <f>Table1[[#This Row],[Sales Tax Exemption Through FY12]]+Table1[[#This Row],[Sales Tax Exemption FY13 and After]]</f>
        <v>0</v>
      </c>
      <c r="BW56" s="9">
        <v>0</v>
      </c>
      <c r="BX56" s="9">
        <v>0</v>
      </c>
      <c r="BY56" s="9">
        <v>0</v>
      </c>
      <c r="BZ56" s="24">
        <f>Table1[[#This Row],[Energy Tax Savings Through FY12]]+Table1[[#This Row],[Energy Tax Savings FY13 and After]]</f>
        <v>0</v>
      </c>
      <c r="CA56" s="9">
        <v>2.0000000000000001E-4</v>
      </c>
      <c r="CB56" s="9">
        <v>16.320499999999999</v>
      </c>
      <c r="CC56" s="9">
        <v>2.0000000000000001E-4</v>
      </c>
      <c r="CD56" s="24">
        <f>Table1[[#This Row],[Tax Exempt Bond Savings Through FY12]]+Table1[[#This Row],[Tax Exempt Bond Savings FY13 and After]]</f>
        <v>16.320699999999999</v>
      </c>
      <c r="CE56" s="9">
        <v>2950.5513000000001</v>
      </c>
      <c r="CF56" s="9">
        <v>19267.724399999999</v>
      </c>
      <c r="CG56" s="9">
        <v>2105.6251000000002</v>
      </c>
      <c r="CH56" s="24">
        <f>Table1[[#This Row],[Indirect and Induced Through FY12]]+Table1[[#This Row],[Indirect and Induced FY13 and After]]</f>
        <v>21373.3495</v>
      </c>
      <c r="CI56" s="9">
        <v>5533.5200999999997</v>
      </c>
      <c r="CJ56" s="9">
        <v>36281.224300000002</v>
      </c>
      <c r="CK56" s="9">
        <v>3948.9294</v>
      </c>
      <c r="CL56" s="24">
        <f>Table1[[#This Row],[TOTAL Income Consumption Use Taxes Through FY12]]+Table1[[#This Row],[TOTAL Income Consumption Use Taxes FY13 and After]]</f>
        <v>40230.153700000003</v>
      </c>
      <c r="CM56" s="9">
        <v>2.0000000000000001E-4</v>
      </c>
      <c r="CN56" s="9">
        <v>16.320499999999999</v>
      </c>
      <c r="CO56" s="9">
        <v>2.0000000000000001E-4</v>
      </c>
      <c r="CP56" s="24">
        <f>Table1[[#This Row],[Assistance Provided Through FY12]]+Table1[[#This Row],[Assistance Provided FY13 and After]]</f>
        <v>16.320699999999999</v>
      </c>
      <c r="CQ56" s="9">
        <v>0</v>
      </c>
      <c r="CR56" s="9">
        <v>0</v>
      </c>
      <c r="CS56" s="9">
        <v>0</v>
      </c>
      <c r="CT56" s="24">
        <f>Table1[[#This Row],[Recapture Cancellation Reduction Amount Through FY12]]+Table1[[#This Row],[Recapture Cancellation Reduction Amount FY13 and After]]</f>
        <v>0</v>
      </c>
      <c r="CU56" s="9">
        <v>0</v>
      </c>
      <c r="CV56" s="9">
        <v>0</v>
      </c>
      <c r="CW56" s="9">
        <v>0</v>
      </c>
      <c r="CX56" s="24">
        <f>Table1[[#This Row],[Penalty Paid Through FY12]]+Table1[[#This Row],[Penalty Paid FY13 and After]]</f>
        <v>0</v>
      </c>
      <c r="CY56" s="9">
        <v>2.0000000000000001E-4</v>
      </c>
      <c r="CZ56" s="9">
        <v>16.320499999999999</v>
      </c>
      <c r="DA56" s="9">
        <v>2.0000000000000001E-4</v>
      </c>
      <c r="DB56" s="24">
        <f>Table1[[#This Row],[TOTAL Assistance Net of Recapture Penalties Through FY12]]+Table1[[#This Row],[TOTAL Assistance Net of Recapture Penalties FY13 and After]]</f>
        <v>16.320699999999999</v>
      </c>
      <c r="DC56" s="9">
        <v>2582.9690000000001</v>
      </c>
      <c r="DD56" s="9">
        <v>17118.935399999998</v>
      </c>
      <c r="DE56" s="9">
        <v>1843.3045</v>
      </c>
      <c r="DF56" s="24">
        <f>Table1[[#This Row],[Company Direct Tax Revenue Before Assistance Through FY12]]+Table1[[#This Row],[Company Direct Tax Revenue Before Assistance FY13 and After]]</f>
        <v>18962.239899999997</v>
      </c>
      <c r="DG56" s="9">
        <v>5419.5361000000003</v>
      </c>
      <c r="DH56" s="9">
        <v>33595.100299999998</v>
      </c>
      <c r="DI56" s="9">
        <v>3867.5861</v>
      </c>
      <c r="DJ56" s="24">
        <f>Table1[[#This Row],[Indirect and Induced Tax Revenues Through FY12]]+Table1[[#This Row],[Indirect and Induced Tax Revenues FY13 and After]]</f>
        <v>37462.686399999999</v>
      </c>
      <c r="DK56" s="9">
        <v>8002.5051000000003</v>
      </c>
      <c r="DL56" s="9">
        <v>50714.0357</v>
      </c>
      <c r="DM56" s="9">
        <v>5710.8905999999997</v>
      </c>
      <c r="DN56" s="24">
        <f>Table1[[#This Row],[TOTAL Tax Revenues Before Assistance Through FY12]]+Table1[[#This Row],[TOTAL Tax Revenues Before Assistance FY13 and After]]</f>
        <v>56424.926299999999</v>
      </c>
      <c r="DO56" s="9">
        <v>8002.5048999999999</v>
      </c>
      <c r="DP56" s="9">
        <v>50697.715199999999</v>
      </c>
      <c r="DQ56" s="9">
        <v>5710.8904000000002</v>
      </c>
      <c r="DR56" s="24">
        <f>Table1[[#This Row],[TOTAL Tax Revenues Net of Assistance Recapture and Penalty Through FY12]]+Table1[[#This Row],[TOTAL Tax Revenues Net of Assistance Recapture and Penalty FY13 and After]]</f>
        <v>56408.605599999995</v>
      </c>
      <c r="DS56" s="9">
        <v>0</v>
      </c>
      <c r="DT56" s="9">
        <v>0</v>
      </c>
      <c r="DU56" s="9">
        <v>0</v>
      </c>
      <c r="DV56" s="9">
        <v>0</v>
      </c>
    </row>
    <row r="57" spans="1:126" x14ac:dyDescent="0.25">
      <c r="A57" s="10">
        <v>92309</v>
      </c>
      <c r="B57" s="10" t="s">
        <v>328</v>
      </c>
      <c r="C57" s="10" t="s">
        <v>330</v>
      </c>
      <c r="D57" s="10" t="s">
        <v>17</v>
      </c>
      <c r="E57" s="10">
        <v>34</v>
      </c>
      <c r="F57" s="10" t="s">
        <v>331</v>
      </c>
      <c r="G57" s="10" t="s">
        <v>332</v>
      </c>
      <c r="H57" s="13">
        <v>0</v>
      </c>
      <c r="I57" s="13">
        <v>247216</v>
      </c>
      <c r="J57" s="10" t="s">
        <v>329</v>
      </c>
      <c r="K57" s="10" t="s">
        <v>27</v>
      </c>
      <c r="L57" s="8">
        <v>36159</v>
      </c>
      <c r="M57" s="8">
        <v>43771</v>
      </c>
      <c r="N57" s="9">
        <v>5585</v>
      </c>
      <c r="O57" s="10" t="s">
        <v>242</v>
      </c>
      <c r="P57" s="7">
        <v>0</v>
      </c>
      <c r="Q57" s="7">
        <v>0</v>
      </c>
      <c r="R57" s="7">
        <v>3</v>
      </c>
      <c r="S57" s="7">
        <v>0</v>
      </c>
      <c r="T57" s="7">
        <v>3</v>
      </c>
      <c r="U57" s="7">
        <v>6</v>
      </c>
      <c r="V57" s="7">
        <v>6</v>
      </c>
      <c r="W57" s="7">
        <v>0</v>
      </c>
      <c r="X57" s="7">
        <v>0</v>
      </c>
      <c r="Y57" s="7">
        <v>490</v>
      </c>
      <c r="Z57" s="7">
        <v>145</v>
      </c>
      <c r="AA57" s="7">
        <v>0</v>
      </c>
      <c r="AB57" s="16">
        <v>0</v>
      </c>
      <c r="AC57" s="16">
        <v>0</v>
      </c>
      <c r="AD57" s="16">
        <v>0</v>
      </c>
      <c r="AE57" s="16">
        <v>0</v>
      </c>
      <c r="AF57" s="15">
        <v>100</v>
      </c>
      <c r="AG57" s="10" t="s">
        <v>28</v>
      </c>
      <c r="AH57" s="10" t="s">
        <v>1966</v>
      </c>
      <c r="AI57" s="9">
        <v>4.1736000000000004</v>
      </c>
      <c r="AJ57" s="9">
        <v>1432.8375000000001</v>
      </c>
      <c r="AK57" s="9">
        <v>10.601800000000001</v>
      </c>
      <c r="AL57" s="24">
        <f>Table1[[#This Row],[Company Direct Land Through FY12]]+Table1[[#This Row],[Company Direct Land FY13 and After]]</f>
        <v>1443.4393</v>
      </c>
      <c r="AM57" s="9">
        <v>7.7511000000000001</v>
      </c>
      <c r="AN57" s="9">
        <v>2054.9031</v>
      </c>
      <c r="AO57" s="9">
        <v>19.689299999999999</v>
      </c>
      <c r="AP57" s="24">
        <f>Table1[[#This Row],[Company Direct Building Through FY12]]+Table1[[#This Row],[Company Direct Building FY13 and After]]</f>
        <v>2074.5924</v>
      </c>
      <c r="AQ57" s="9">
        <v>0</v>
      </c>
      <c r="AR57" s="9">
        <v>97.988500000000002</v>
      </c>
      <c r="AS57" s="9">
        <v>0</v>
      </c>
      <c r="AT57" s="24">
        <f>Table1[[#This Row],[Mortgage Recording Tax Through FY12]]+Table1[[#This Row],[Mortgage Recording Tax FY13 and After]]</f>
        <v>97.988500000000002</v>
      </c>
      <c r="AU57" s="9">
        <v>0</v>
      </c>
      <c r="AV57" s="9">
        <v>1662.2154</v>
      </c>
      <c r="AW57" s="9">
        <v>0</v>
      </c>
      <c r="AX57" s="24">
        <f>Table1[[#This Row],[Pilot Savings  Through FY12]]+Table1[[#This Row],[Pilot Savings FY13 and After]]</f>
        <v>1662.2154</v>
      </c>
      <c r="AY57" s="9">
        <v>0</v>
      </c>
      <c r="AZ57" s="9">
        <v>97.988500000000002</v>
      </c>
      <c r="BA57" s="9">
        <v>0</v>
      </c>
      <c r="BB57" s="24">
        <f>Table1[[#This Row],[Mortgage Recording Tax Exemption Through FY12]]+Table1[[#This Row],[Mortgage Recording Tax Exemption FY13 and After]]</f>
        <v>97.988500000000002</v>
      </c>
      <c r="BC57" s="9">
        <v>7.5030999999999999</v>
      </c>
      <c r="BD57" s="9">
        <v>2709.9218000000001</v>
      </c>
      <c r="BE57" s="9">
        <v>19.0593</v>
      </c>
      <c r="BF57" s="24">
        <f>Table1[[#This Row],[Indirect and Induced Land Through FY12]]+Table1[[#This Row],[Indirect and Induced Land FY13 and After]]</f>
        <v>2728.9811</v>
      </c>
      <c r="BG57" s="9">
        <v>13.9343</v>
      </c>
      <c r="BH57" s="9">
        <v>5032.7124000000003</v>
      </c>
      <c r="BI57" s="9">
        <v>35.395499999999998</v>
      </c>
      <c r="BJ57" s="24">
        <f>Table1[[#This Row],[Indirect and Induced Building Through FY12]]+Table1[[#This Row],[Indirect and Induced Building FY13 and After]]</f>
        <v>5068.1079</v>
      </c>
      <c r="BK57" s="9">
        <v>33.362099999999998</v>
      </c>
      <c r="BL57" s="9">
        <v>9568.1594000000005</v>
      </c>
      <c r="BM57" s="9">
        <v>84.745900000000006</v>
      </c>
      <c r="BN57" s="24">
        <f>Table1[[#This Row],[TOTAL Real Property Related Taxes Through FY12]]+Table1[[#This Row],[TOTAL Real Property Related Taxes FY13 and After]]</f>
        <v>9652.9053000000004</v>
      </c>
      <c r="BO57" s="9">
        <v>54.109099999999998</v>
      </c>
      <c r="BP57" s="9">
        <v>26937.2716</v>
      </c>
      <c r="BQ57" s="9">
        <v>137.44659999999999</v>
      </c>
      <c r="BR57" s="24">
        <f>Table1[[#This Row],[Company Direct Through FY12]]+Table1[[#This Row],[Company Direct FY13 and After]]</f>
        <v>27074.718199999999</v>
      </c>
      <c r="BS57" s="9">
        <v>0</v>
      </c>
      <c r="BT57" s="9">
        <v>4.4598000000000004</v>
      </c>
      <c r="BU57" s="9">
        <v>0</v>
      </c>
      <c r="BV57" s="24">
        <f>Table1[[#This Row],[Sales Tax Exemption Through FY12]]+Table1[[#This Row],[Sales Tax Exemption FY13 and After]]</f>
        <v>4.4598000000000004</v>
      </c>
      <c r="BW57" s="9">
        <v>0</v>
      </c>
      <c r="BX57" s="9">
        <v>0</v>
      </c>
      <c r="BY57" s="9">
        <v>0</v>
      </c>
      <c r="BZ57" s="24">
        <f>Table1[[#This Row],[Energy Tax Savings Through FY12]]+Table1[[#This Row],[Energy Tax Savings FY13 and After]]</f>
        <v>0</v>
      </c>
      <c r="CA57" s="9">
        <v>1.7256</v>
      </c>
      <c r="CB57" s="9">
        <v>37.022599999999997</v>
      </c>
      <c r="CC57" s="9">
        <v>3.7936000000000001</v>
      </c>
      <c r="CD57" s="24">
        <f>Table1[[#This Row],[Tax Exempt Bond Savings Through FY12]]+Table1[[#This Row],[Tax Exempt Bond Savings FY13 and After]]</f>
        <v>40.816199999999995</v>
      </c>
      <c r="CE57" s="9">
        <v>27.834199999999999</v>
      </c>
      <c r="CF57" s="9">
        <v>11671.3807</v>
      </c>
      <c r="CG57" s="9">
        <v>70.703800000000001</v>
      </c>
      <c r="CH57" s="24">
        <f>Table1[[#This Row],[Indirect and Induced Through FY12]]+Table1[[#This Row],[Indirect and Induced FY13 and After]]</f>
        <v>11742.084499999999</v>
      </c>
      <c r="CI57" s="9">
        <v>80.217699999999994</v>
      </c>
      <c r="CJ57" s="9">
        <v>38567.169900000001</v>
      </c>
      <c r="CK57" s="9">
        <v>204.35679999999999</v>
      </c>
      <c r="CL57" s="24">
        <f>Table1[[#This Row],[TOTAL Income Consumption Use Taxes Through FY12]]+Table1[[#This Row],[TOTAL Income Consumption Use Taxes FY13 and After]]</f>
        <v>38771.526700000002</v>
      </c>
      <c r="CM57" s="9">
        <v>1.7256</v>
      </c>
      <c r="CN57" s="9">
        <v>1801.6863000000001</v>
      </c>
      <c r="CO57" s="9">
        <v>3.7936000000000001</v>
      </c>
      <c r="CP57" s="24">
        <f>Table1[[#This Row],[Assistance Provided Through FY12]]+Table1[[#This Row],[Assistance Provided FY13 and After]]</f>
        <v>1805.4799</v>
      </c>
      <c r="CQ57" s="9">
        <v>0</v>
      </c>
      <c r="CR57" s="9">
        <v>182.13229999999999</v>
      </c>
      <c r="CS57" s="9">
        <v>0</v>
      </c>
      <c r="CT57" s="24">
        <f>Table1[[#This Row],[Recapture Cancellation Reduction Amount Through FY12]]+Table1[[#This Row],[Recapture Cancellation Reduction Amount FY13 and After]]</f>
        <v>182.13229999999999</v>
      </c>
      <c r="CU57" s="9">
        <v>0</v>
      </c>
      <c r="CV57" s="9">
        <v>0</v>
      </c>
      <c r="CW57" s="9">
        <v>0</v>
      </c>
      <c r="CX57" s="24">
        <f>Table1[[#This Row],[Penalty Paid Through FY12]]+Table1[[#This Row],[Penalty Paid FY13 and After]]</f>
        <v>0</v>
      </c>
      <c r="CY57" s="9">
        <v>1.7256</v>
      </c>
      <c r="CZ57" s="9">
        <v>1619.5540000000001</v>
      </c>
      <c r="DA57" s="9">
        <v>3.7936000000000001</v>
      </c>
      <c r="DB57" s="24">
        <f>Table1[[#This Row],[TOTAL Assistance Net of Recapture Penalties Through FY12]]+Table1[[#This Row],[TOTAL Assistance Net of Recapture Penalties FY13 and After]]</f>
        <v>1623.3476000000001</v>
      </c>
      <c r="DC57" s="9">
        <v>66.033799999999999</v>
      </c>
      <c r="DD57" s="9">
        <v>30523.000700000001</v>
      </c>
      <c r="DE57" s="9">
        <v>167.73769999999999</v>
      </c>
      <c r="DF57" s="24">
        <f>Table1[[#This Row],[Company Direct Tax Revenue Before Assistance Through FY12]]+Table1[[#This Row],[Company Direct Tax Revenue Before Assistance FY13 and After]]</f>
        <v>30690.738400000002</v>
      </c>
      <c r="DG57" s="9">
        <v>49.271599999999999</v>
      </c>
      <c r="DH57" s="9">
        <v>19414.014899999998</v>
      </c>
      <c r="DI57" s="9">
        <v>125.15860000000001</v>
      </c>
      <c r="DJ57" s="24">
        <f>Table1[[#This Row],[Indirect and Induced Tax Revenues Through FY12]]+Table1[[#This Row],[Indirect and Induced Tax Revenues FY13 and After]]</f>
        <v>19539.173499999997</v>
      </c>
      <c r="DK57" s="9">
        <v>115.30540000000001</v>
      </c>
      <c r="DL57" s="9">
        <v>49937.015599999999</v>
      </c>
      <c r="DM57" s="9">
        <v>292.8963</v>
      </c>
      <c r="DN57" s="24">
        <f>Table1[[#This Row],[TOTAL Tax Revenues Before Assistance Through FY12]]+Table1[[#This Row],[TOTAL Tax Revenues Before Assistance FY13 and After]]</f>
        <v>50229.911899999999</v>
      </c>
      <c r="DO57" s="9">
        <v>113.57980000000001</v>
      </c>
      <c r="DP57" s="9">
        <v>48317.461600000002</v>
      </c>
      <c r="DQ57" s="9">
        <v>289.10270000000003</v>
      </c>
      <c r="DR57" s="24">
        <f>Table1[[#This Row],[TOTAL Tax Revenues Net of Assistance Recapture and Penalty Through FY12]]+Table1[[#This Row],[TOTAL Tax Revenues Net of Assistance Recapture and Penalty FY13 and After]]</f>
        <v>48606.564300000005</v>
      </c>
      <c r="DS57" s="9">
        <v>0</v>
      </c>
      <c r="DT57" s="9">
        <v>0</v>
      </c>
      <c r="DU57" s="9">
        <v>0</v>
      </c>
      <c r="DV57" s="9">
        <v>0</v>
      </c>
    </row>
    <row r="58" spans="1:126" x14ac:dyDescent="0.25">
      <c r="A58" s="10">
        <v>92312</v>
      </c>
      <c r="B58" s="10" t="s">
        <v>443</v>
      </c>
      <c r="C58" s="10" t="s">
        <v>445</v>
      </c>
      <c r="D58" s="10" t="s">
        <v>24</v>
      </c>
      <c r="E58" s="10">
        <v>26</v>
      </c>
      <c r="F58" s="10" t="s">
        <v>446</v>
      </c>
      <c r="G58" s="10" t="s">
        <v>442</v>
      </c>
      <c r="H58" s="13">
        <v>43000</v>
      </c>
      <c r="I58" s="13">
        <v>43000</v>
      </c>
      <c r="J58" s="10" t="s">
        <v>444</v>
      </c>
      <c r="K58" s="10" t="s">
        <v>81</v>
      </c>
      <c r="L58" s="8">
        <v>36321</v>
      </c>
      <c r="M58" s="8">
        <v>45838</v>
      </c>
      <c r="N58" s="9">
        <v>2645</v>
      </c>
      <c r="O58" s="10" t="s">
        <v>11</v>
      </c>
      <c r="P58" s="7">
        <v>0</v>
      </c>
      <c r="Q58" s="7">
        <v>0</v>
      </c>
      <c r="R58" s="7">
        <v>86</v>
      </c>
      <c r="S58" s="7">
        <v>0</v>
      </c>
      <c r="T58" s="7">
        <v>0</v>
      </c>
      <c r="U58" s="7">
        <v>86</v>
      </c>
      <c r="V58" s="7">
        <v>86</v>
      </c>
      <c r="W58" s="7">
        <v>0</v>
      </c>
      <c r="X58" s="7">
        <v>0</v>
      </c>
      <c r="Y58" s="7">
        <v>0</v>
      </c>
      <c r="Z58" s="7">
        <v>10</v>
      </c>
      <c r="AA58" s="7">
        <v>0</v>
      </c>
      <c r="AB58" s="16">
        <v>0</v>
      </c>
      <c r="AC58" s="16">
        <v>0</v>
      </c>
      <c r="AD58" s="16">
        <v>0</v>
      </c>
      <c r="AE58" s="16">
        <v>0</v>
      </c>
      <c r="AF58" s="15">
        <v>89.534883720930239</v>
      </c>
      <c r="AG58" s="10" t="s">
        <v>28</v>
      </c>
      <c r="AH58" s="10" t="s">
        <v>1966</v>
      </c>
      <c r="AI58" s="9">
        <v>39.972999999999999</v>
      </c>
      <c r="AJ58" s="9">
        <v>217.65090000000001</v>
      </c>
      <c r="AK58" s="9">
        <v>150.26570000000001</v>
      </c>
      <c r="AL58" s="24">
        <f>Table1[[#This Row],[Company Direct Land Through FY12]]+Table1[[#This Row],[Company Direct Land FY13 and After]]</f>
        <v>367.91660000000002</v>
      </c>
      <c r="AM58" s="9">
        <v>149.61500000000001</v>
      </c>
      <c r="AN58" s="9">
        <v>561.50850000000003</v>
      </c>
      <c r="AO58" s="9">
        <v>562.42819999999995</v>
      </c>
      <c r="AP58" s="24">
        <f>Table1[[#This Row],[Company Direct Building Through FY12]]+Table1[[#This Row],[Company Direct Building FY13 and After]]</f>
        <v>1123.9367</v>
      </c>
      <c r="AQ58" s="9">
        <v>0</v>
      </c>
      <c r="AR58" s="9">
        <v>35.592700000000001</v>
      </c>
      <c r="AS58" s="9">
        <v>0</v>
      </c>
      <c r="AT58" s="24">
        <f>Table1[[#This Row],[Mortgage Recording Tax Through FY12]]+Table1[[#This Row],[Mortgage Recording Tax FY13 and After]]</f>
        <v>35.592700000000001</v>
      </c>
      <c r="AU58" s="9">
        <v>109.748</v>
      </c>
      <c r="AV58" s="9">
        <v>199.40299999999999</v>
      </c>
      <c r="AW58" s="9">
        <v>412.5616</v>
      </c>
      <c r="AX58" s="24">
        <f>Table1[[#This Row],[Pilot Savings  Through FY12]]+Table1[[#This Row],[Pilot Savings FY13 and After]]</f>
        <v>611.96460000000002</v>
      </c>
      <c r="AY58" s="9">
        <v>0</v>
      </c>
      <c r="AZ58" s="9">
        <v>35.592700000000001</v>
      </c>
      <c r="BA58" s="9">
        <v>0</v>
      </c>
      <c r="BB58" s="24">
        <f>Table1[[#This Row],[Mortgage Recording Tax Exemption Through FY12]]+Table1[[#This Row],[Mortgage Recording Tax Exemption FY13 and After]]</f>
        <v>35.592700000000001</v>
      </c>
      <c r="BC58" s="9">
        <v>53.365699999999997</v>
      </c>
      <c r="BD58" s="9">
        <v>208.05709999999999</v>
      </c>
      <c r="BE58" s="9">
        <v>200.61089999999999</v>
      </c>
      <c r="BF58" s="24">
        <f>Table1[[#This Row],[Indirect and Induced Land Through FY12]]+Table1[[#This Row],[Indirect and Induced Land FY13 and After]]</f>
        <v>408.66800000000001</v>
      </c>
      <c r="BG58" s="9">
        <v>99.107600000000005</v>
      </c>
      <c r="BH58" s="9">
        <v>386.39210000000003</v>
      </c>
      <c r="BI58" s="9">
        <v>372.56259999999997</v>
      </c>
      <c r="BJ58" s="24">
        <f>Table1[[#This Row],[Indirect and Induced Building Through FY12]]+Table1[[#This Row],[Indirect and Induced Building FY13 and After]]</f>
        <v>758.9547</v>
      </c>
      <c r="BK58" s="9">
        <v>232.3133</v>
      </c>
      <c r="BL58" s="9">
        <v>1174.2056</v>
      </c>
      <c r="BM58" s="9">
        <v>873.30579999999998</v>
      </c>
      <c r="BN58" s="24">
        <f>Table1[[#This Row],[TOTAL Real Property Related Taxes Through FY12]]+Table1[[#This Row],[TOTAL Real Property Related Taxes FY13 and After]]</f>
        <v>2047.5113999999999</v>
      </c>
      <c r="BO58" s="9">
        <v>263.9692</v>
      </c>
      <c r="BP58" s="9">
        <v>1153.8340000000001</v>
      </c>
      <c r="BQ58" s="9">
        <v>992.3057</v>
      </c>
      <c r="BR58" s="24">
        <f>Table1[[#This Row],[Company Direct Through FY12]]+Table1[[#This Row],[Company Direct FY13 and After]]</f>
        <v>2146.1397000000002</v>
      </c>
      <c r="BS58" s="9">
        <v>0</v>
      </c>
      <c r="BT58" s="9">
        <v>0</v>
      </c>
      <c r="BU58" s="9">
        <v>0</v>
      </c>
      <c r="BV58" s="24">
        <f>Table1[[#This Row],[Sales Tax Exemption Through FY12]]+Table1[[#This Row],[Sales Tax Exemption FY13 and After]]</f>
        <v>0</v>
      </c>
      <c r="BW58" s="9">
        <v>0</v>
      </c>
      <c r="BX58" s="9">
        <v>0</v>
      </c>
      <c r="BY58" s="9">
        <v>0</v>
      </c>
      <c r="BZ58" s="24">
        <f>Table1[[#This Row],[Energy Tax Savings Through FY12]]+Table1[[#This Row],[Energy Tax Savings FY13 and After]]</f>
        <v>0</v>
      </c>
      <c r="CA58" s="9">
        <v>0</v>
      </c>
      <c r="CB58" s="9">
        <v>0</v>
      </c>
      <c r="CC58" s="9">
        <v>0</v>
      </c>
      <c r="CD58" s="24">
        <f>Table1[[#This Row],[Tax Exempt Bond Savings Through FY12]]+Table1[[#This Row],[Tax Exempt Bond Savings FY13 and After]]</f>
        <v>0</v>
      </c>
      <c r="CE58" s="9">
        <v>182.21270000000001</v>
      </c>
      <c r="CF58" s="9">
        <v>790.27760000000001</v>
      </c>
      <c r="CG58" s="9">
        <v>684.96889999999996</v>
      </c>
      <c r="CH58" s="24">
        <f>Table1[[#This Row],[Indirect and Induced Through FY12]]+Table1[[#This Row],[Indirect and Induced FY13 and After]]</f>
        <v>1475.2465</v>
      </c>
      <c r="CI58" s="9">
        <v>446.18189999999998</v>
      </c>
      <c r="CJ58" s="9">
        <v>1944.1116</v>
      </c>
      <c r="CK58" s="9">
        <v>1677.2746</v>
      </c>
      <c r="CL58" s="24">
        <f>Table1[[#This Row],[TOTAL Income Consumption Use Taxes Through FY12]]+Table1[[#This Row],[TOTAL Income Consumption Use Taxes FY13 and After]]</f>
        <v>3621.3861999999999</v>
      </c>
      <c r="CM58" s="9">
        <v>109.748</v>
      </c>
      <c r="CN58" s="9">
        <v>234.9957</v>
      </c>
      <c r="CO58" s="9">
        <v>412.5616</v>
      </c>
      <c r="CP58" s="24">
        <f>Table1[[#This Row],[Assistance Provided Through FY12]]+Table1[[#This Row],[Assistance Provided FY13 and After]]</f>
        <v>647.55729999999994</v>
      </c>
      <c r="CQ58" s="9">
        <v>0</v>
      </c>
      <c r="CR58" s="9">
        <v>0</v>
      </c>
      <c r="CS58" s="9">
        <v>0</v>
      </c>
      <c r="CT58" s="24">
        <f>Table1[[#This Row],[Recapture Cancellation Reduction Amount Through FY12]]+Table1[[#This Row],[Recapture Cancellation Reduction Amount FY13 and After]]</f>
        <v>0</v>
      </c>
      <c r="CU58" s="9">
        <v>0</v>
      </c>
      <c r="CV58" s="9">
        <v>0</v>
      </c>
      <c r="CW58" s="9">
        <v>0</v>
      </c>
      <c r="CX58" s="24">
        <f>Table1[[#This Row],[Penalty Paid Through FY12]]+Table1[[#This Row],[Penalty Paid FY13 and After]]</f>
        <v>0</v>
      </c>
      <c r="CY58" s="9">
        <v>109.748</v>
      </c>
      <c r="CZ58" s="9">
        <v>234.9957</v>
      </c>
      <c r="DA58" s="9">
        <v>412.5616</v>
      </c>
      <c r="DB58" s="24">
        <f>Table1[[#This Row],[TOTAL Assistance Net of Recapture Penalties Through FY12]]+Table1[[#This Row],[TOTAL Assistance Net of Recapture Penalties FY13 and After]]</f>
        <v>647.55729999999994</v>
      </c>
      <c r="DC58" s="9">
        <v>453.55720000000002</v>
      </c>
      <c r="DD58" s="9">
        <v>1968.5861</v>
      </c>
      <c r="DE58" s="9">
        <v>1704.9996000000001</v>
      </c>
      <c r="DF58" s="24">
        <f>Table1[[#This Row],[Company Direct Tax Revenue Before Assistance Through FY12]]+Table1[[#This Row],[Company Direct Tax Revenue Before Assistance FY13 and After]]</f>
        <v>3673.5857000000001</v>
      </c>
      <c r="DG58" s="9">
        <v>334.68599999999998</v>
      </c>
      <c r="DH58" s="9">
        <v>1384.7267999999999</v>
      </c>
      <c r="DI58" s="9">
        <v>1258.1424</v>
      </c>
      <c r="DJ58" s="24">
        <f>Table1[[#This Row],[Indirect and Induced Tax Revenues Through FY12]]+Table1[[#This Row],[Indirect and Induced Tax Revenues FY13 and After]]</f>
        <v>2642.8692000000001</v>
      </c>
      <c r="DK58" s="9">
        <v>788.2432</v>
      </c>
      <c r="DL58" s="9">
        <v>3353.3128999999999</v>
      </c>
      <c r="DM58" s="9">
        <v>2963.1419999999998</v>
      </c>
      <c r="DN58" s="24">
        <f>Table1[[#This Row],[TOTAL Tax Revenues Before Assistance Through FY12]]+Table1[[#This Row],[TOTAL Tax Revenues Before Assistance FY13 and After]]</f>
        <v>6316.4548999999997</v>
      </c>
      <c r="DO58" s="9">
        <v>678.49519999999995</v>
      </c>
      <c r="DP58" s="9">
        <v>3118.3172</v>
      </c>
      <c r="DQ58" s="9">
        <v>2550.5803999999998</v>
      </c>
      <c r="DR58" s="24">
        <f>Table1[[#This Row],[TOTAL Tax Revenues Net of Assistance Recapture and Penalty Through FY12]]+Table1[[#This Row],[TOTAL Tax Revenues Net of Assistance Recapture and Penalty FY13 and After]]</f>
        <v>5668.8976000000002</v>
      </c>
      <c r="DS58" s="9">
        <v>0</v>
      </c>
      <c r="DT58" s="9">
        <v>0</v>
      </c>
      <c r="DU58" s="9">
        <v>0</v>
      </c>
      <c r="DV58" s="9">
        <v>0</v>
      </c>
    </row>
    <row r="59" spans="1:126" x14ac:dyDescent="0.25">
      <c r="A59" s="10">
        <v>92313</v>
      </c>
      <c r="B59" s="10" t="s">
        <v>447</v>
      </c>
      <c r="C59" s="10" t="s">
        <v>448</v>
      </c>
      <c r="D59" s="10" t="s">
        <v>24</v>
      </c>
      <c r="E59" s="10">
        <v>26</v>
      </c>
      <c r="F59" s="10" t="s">
        <v>449</v>
      </c>
      <c r="G59" s="10" t="s">
        <v>174</v>
      </c>
      <c r="H59" s="13">
        <v>15000</v>
      </c>
      <c r="I59" s="13">
        <v>27000</v>
      </c>
      <c r="J59" s="10" t="s">
        <v>359</v>
      </c>
      <c r="K59" s="10" t="s">
        <v>27</v>
      </c>
      <c r="L59" s="8">
        <v>36280</v>
      </c>
      <c r="M59" s="8">
        <v>45838</v>
      </c>
      <c r="N59" s="9">
        <v>2025</v>
      </c>
      <c r="O59" s="10" t="s">
        <v>242</v>
      </c>
      <c r="P59" s="7">
        <v>1</v>
      </c>
      <c r="Q59" s="7">
        <v>0</v>
      </c>
      <c r="R59" s="7">
        <v>46</v>
      </c>
      <c r="S59" s="7">
        <v>0</v>
      </c>
      <c r="T59" s="7">
        <v>0</v>
      </c>
      <c r="U59" s="7">
        <v>47</v>
      </c>
      <c r="V59" s="7">
        <v>46</v>
      </c>
      <c r="W59" s="7">
        <v>0</v>
      </c>
      <c r="X59" s="7">
        <v>0</v>
      </c>
      <c r="Y59" s="7">
        <v>0</v>
      </c>
      <c r="Z59" s="7">
        <v>10</v>
      </c>
      <c r="AA59" s="7">
        <v>0</v>
      </c>
      <c r="AB59" s="16">
        <v>0</v>
      </c>
      <c r="AC59" s="16">
        <v>0</v>
      </c>
      <c r="AD59" s="16">
        <v>0</v>
      </c>
      <c r="AE59" s="16">
        <v>0</v>
      </c>
      <c r="AF59" s="15">
        <v>19.148936170212767</v>
      </c>
      <c r="AG59" s="10" t="s">
        <v>28</v>
      </c>
      <c r="AH59" s="10" t="s">
        <v>1966</v>
      </c>
      <c r="AI59" s="9">
        <v>23.984000000000002</v>
      </c>
      <c r="AJ59" s="9">
        <v>164.60599999999999</v>
      </c>
      <c r="AK59" s="9">
        <v>90.16</v>
      </c>
      <c r="AL59" s="24">
        <f>Table1[[#This Row],[Company Direct Land Through FY12]]+Table1[[#This Row],[Company Direct Land FY13 and After]]</f>
        <v>254.76599999999999</v>
      </c>
      <c r="AM59" s="9">
        <v>62.084000000000003</v>
      </c>
      <c r="AN59" s="9">
        <v>285.875</v>
      </c>
      <c r="AO59" s="9">
        <v>233.3844</v>
      </c>
      <c r="AP59" s="24">
        <f>Table1[[#This Row],[Company Direct Building Through FY12]]+Table1[[#This Row],[Company Direct Building FY13 and After]]</f>
        <v>519.25940000000003</v>
      </c>
      <c r="AQ59" s="9">
        <v>0</v>
      </c>
      <c r="AR59" s="9">
        <v>35.967300000000002</v>
      </c>
      <c r="AS59" s="9">
        <v>0</v>
      </c>
      <c r="AT59" s="24">
        <f>Table1[[#This Row],[Mortgage Recording Tax Through FY12]]+Table1[[#This Row],[Mortgage Recording Tax FY13 and After]]</f>
        <v>35.967300000000002</v>
      </c>
      <c r="AU59" s="9">
        <v>62.789000000000001</v>
      </c>
      <c r="AV59" s="9">
        <v>235.3109</v>
      </c>
      <c r="AW59" s="9">
        <v>236.0343</v>
      </c>
      <c r="AX59" s="24">
        <f>Table1[[#This Row],[Pilot Savings  Through FY12]]+Table1[[#This Row],[Pilot Savings FY13 and After]]</f>
        <v>471.34519999999998</v>
      </c>
      <c r="AY59" s="9">
        <v>0</v>
      </c>
      <c r="AZ59" s="9">
        <v>35.967300000000002</v>
      </c>
      <c r="BA59" s="9">
        <v>0</v>
      </c>
      <c r="BB59" s="24">
        <f>Table1[[#This Row],[Mortgage Recording Tax Exemption Through FY12]]+Table1[[#This Row],[Mortgage Recording Tax Exemption FY13 and After]]</f>
        <v>35.967300000000002</v>
      </c>
      <c r="BC59" s="9">
        <v>66.415599999999998</v>
      </c>
      <c r="BD59" s="9">
        <v>379.18290000000002</v>
      </c>
      <c r="BE59" s="9">
        <v>249.6677</v>
      </c>
      <c r="BF59" s="24">
        <f>Table1[[#This Row],[Indirect and Induced Land Through FY12]]+Table1[[#This Row],[Indirect and Induced Land FY13 and After]]</f>
        <v>628.85059999999999</v>
      </c>
      <c r="BG59" s="9">
        <v>123.3433</v>
      </c>
      <c r="BH59" s="9">
        <v>704.19719999999995</v>
      </c>
      <c r="BI59" s="9">
        <v>463.66890000000001</v>
      </c>
      <c r="BJ59" s="24">
        <f>Table1[[#This Row],[Indirect and Induced Building Through FY12]]+Table1[[#This Row],[Indirect and Induced Building FY13 and After]]</f>
        <v>1167.8661</v>
      </c>
      <c r="BK59" s="9">
        <v>213.03790000000001</v>
      </c>
      <c r="BL59" s="9">
        <v>1298.5501999999999</v>
      </c>
      <c r="BM59" s="9">
        <v>800.84670000000006</v>
      </c>
      <c r="BN59" s="24">
        <f>Table1[[#This Row],[TOTAL Real Property Related Taxes Through FY12]]+Table1[[#This Row],[TOTAL Real Property Related Taxes FY13 and After]]</f>
        <v>2099.3968999999997</v>
      </c>
      <c r="BO59" s="9">
        <v>397.54140000000001</v>
      </c>
      <c r="BP59" s="9">
        <v>2558.3119000000002</v>
      </c>
      <c r="BQ59" s="9">
        <v>1494.4259999999999</v>
      </c>
      <c r="BR59" s="24">
        <f>Table1[[#This Row],[Company Direct Through FY12]]+Table1[[#This Row],[Company Direct FY13 and After]]</f>
        <v>4052.7379000000001</v>
      </c>
      <c r="BS59" s="9">
        <v>0</v>
      </c>
      <c r="BT59" s="9">
        <v>43.355800000000002</v>
      </c>
      <c r="BU59" s="9">
        <v>0</v>
      </c>
      <c r="BV59" s="24">
        <f>Table1[[#This Row],[Sales Tax Exemption Through FY12]]+Table1[[#This Row],[Sales Tax Exemption FY13 and After]]</f>
        <v>43.355800000000002</v>
      </c>
      <c r="BW59" s="9">
        <v>0</v>
      </c>
      <c r="BX59" s="9">
        <v>0</v>
      </c>
      <c r="BY59" s="9">
        <v>0</v>
      </c>
      <c r="BZ59" s="24">
        <f>Table1[[#This Row],[Energy Tax Savings Through FY12]]+Table1[[#This Row],[Energy Tax Savings FY13 and After]]</f>
        <v>0</v>
      </c>
      <c r="CA59" s="9">
        <v>1.3384</v>
      </c>
      <c r="CB59" s="9">
        <v>8.8663000000000007</v>
      </c>
      <c r="CC59" s="9">
        <v>2.9424000000000001</v>
      </c>
      <c r="CD59" s="24">
        <f>Table1[[#This Row],[Tax Exempt Bond Savings Through FY12]]+Table1[[#This Row],[Tax Exempt Bond Savings FY13 and After]]</f>
        <v>11.808700000000002</v>
      </c>
      <c r="CE59" s="9">
        <v>226.77070000000001</v>
      </c>
      <c r="CF59" s="9">
        <v>1444.9197999999999</v>
      </c>
      <c r="CG59" s="9">
        <v>852.47050000000002</v>
      </c>
      <c r="CH59" s="24">
        <f>Table1[[#This Row],[Indirect and Induced Through FY12]]+Table1[[#This Row],[Indirect and Induced FY13 and After]]</f>
        <v>2297.3903</v>
      </c>
      <c r="CI59" s="9">
        <v>622.97370000000001</v>
      </c>
      <c r="CJ59" s="9">
        <v>3951.0095999999999</v>
      </c>
      <c r="CK59" s="9">
        <v>2343.9540999999999</v>
      </c>
      <c r="CL59" s="24">
        <f>Table1[[#This Row],[TOTAL Income Consumption Use Taxes Through FY12]]+Table1[[#This Row],[TOTAL Income Consumption Use Taxes FY13 and After]]</f>
        <v>6294.9637000000002</v>
      </c>
      <c r="CM59" s="9">
        <v>64.127399999999994</v>
      </c>
      <c r="CN59" s="9">
        <v>323.50029999999998</v>
      </c>
      <c r="CO59" s="9">
        <v>238.97669999999999</v>
      </c>
      <c r="CP59" s="24">
        <f>Table1[[#This Row],[Assistance Provided Through FY12]]+Table1[[#This Row],[Assistance Provided FY13 and After]]</f>
        <v>562.47699999999998</v>
      </c>
      <c r="CQ59" s="9">
        <v>0</v>
      </c>
      <c r="CR59" s="9">
        <v>0</v>
      </c>
      <c r="CS59" s="9">
        <v>0</v>
      </c>
      <c r="CT59" s="24">
        <f>Table1[[#This Row],[Recapture Cancellation Reduction Amount Through FY12]]+Table1[[#This Row],[Recapture Cancellation Reduction Amount FY13 and After]]</f>
        <v>0</v>
      </c>
      <c r="CU59" s="9">
        <v>0</v>
      </c>
      <c r="CV59" s="9">
        <v>0</v>
      </c>
      <c r="CW59" s="9">
        <v>0</v>
      </c>
      <c r="CX59" s="24">
        <f>Table1[[#This Row],[Penalty Paid Through FY12]]+Table1[[#This Row],[Penalty Paid FY13 and After]]</f>
        <v>0</v>
      </c>
      <c r="CY59" s="9">
        <v>64.127399999999994</v>
      </c>
      <c r="CZ59" s="9">
        <v>323.50029999999998</v>
      </c>
      <c r="DA59" s="9">
        <v>238.97669999999999</v>
      </c>
      <c r="DB59" s="24">
        <f>Table1[[#This Row],[TOTAL Assistance Net of Recapture Penalties Through FY12]]+Table1[[#This Row],[TOTAL Assistance Net of Recapture Penalties FY13 and After]]</f>
        <v>562.47699999999998</v>
      </c>
      <c r="DC59" s="9">
        <v>483.60939999999999</v>
      </c>
      <c r="DD59" s="9">
        <v>3044.7602000000002</v>
      </c>
      <c r="DE59" s="9">
        <v>1817.9703999999999</v>
      </c>
      <c r="DF59" s="24">
        <f>Table1[[#This Row],[Company Direct Tax Revenue Before Assistance Through FY12]]+Table1[[#This Row],[Company Direct Tax Revenue Before Assistance FY13 and After]]</f>
        <v>4862.7305999999999</v>
      </c>
      <c r="DG59" s="9">
        <v>416.52960000000002</v>
      </c>
      <c r="DH59" s="9">
        <v>2528.2999</v>
      </c>
      <c r="DI59" s="9">
        <v>1565.8071</v>
      </c>
      <c r="DJ59" s="24">
        <f>Table1[[#This Row],[Indirect and Induced Tax Revenues Through FY12]]+Table1[[#This Row],[Indirect and Induced Tax Revenues FY13 and After]]</f>
        <v>4094.107</v>
      </c>
      <c r="DK59" s="9">
        <v>900.13900000000001</v>
      </c>
      <c r="DL59" s="9">
        <v>5573.0600999999997</v>
      </c>
      <c r="DM59" s="9">
        <v>3383.7775000000001</v>
      </c>
      <c r="DN59" s="24">
        <f>Table1[[#This Row],[TOTAL Tax Revenues Before Assistance Through FY12]]+Table1[[#This Row],[TOTAL Tax Revenues Before Assistance FY13 and After]]</f>
        <v>8956.8375999999989</v>
      </c>
      <c r="DO59" s="9">
        <v>836.01160000000004</v>
      </c>
      <c r="DP59" s="9">
        <v>5249.5598</v>
      </c>
      <c r="DQ59" s="9">
        <v>3144.8008</v>
      </c>
      <c r="DR59" s="24">
        <f>Table1[[#This Row],[TOTAL Tax Revenues Net of Assistance Recapture and Penalty Through FY12]]+Table1[[#This Row],[TOTAL Tax Revenues Net of Assistance Recapture and Penalty FY13 and After]]</f>
        <v>8394.3606</v>
      </c>
      <c r="DS59" s="9">
        <v>0</v>
      </c>
      <c r="DT59" s="9">
        <v>0</v>
      </c>
      <c r="DU59" s="9">
        <v>0</v>
      </c>
      <c r="DV59" s="9">
        <v>0</v>
      </c>
    </row>
    <row r="60" spans="1:126" x14ac:dyDescent="0.25">
      <c r="A60" s="10">
        <v>92315</v>
      </c>
      <c r="B60" s="10" t="s">
        <v>402</v>
      </c>
      <c r="C60" s="10" t="s">
        <v>404</v>
      </c>
      <c r="D60" s="10" t="s">
        <v>24</v>
      </c>
      <c r="E60" s="10">
        <v>26</v>
      </c>
      <c r="F60" s="10" t="s">
        <v>405</v>
      </c>
      <c r="G60" s="10" t="s">
        <v>23</v>
      </c>
      <c r="H60" s="13">
        <v>52893</v>
      </c>
      <c r="I60" s="13">
        <v>50000</v>
      </c>
      <c r="J60" s="10" t="s">
        <v>403</v>
      </c>
      <c r="K60" s="10" t="s">
        <v>81</v>
      </c>
      <c r="L60" s="8">
        <v>36158</v>
      </c>
      <c r="M60" s="8">
        <v>45473</v>
      </c>
      <c r="N60" s="9">
        <v>2736.3</v>
      </c>
      <c r="O60" s="10" t="s">
        <v>102</v>
      </c>
      <c r="P60" s="7">
        <v>0</v>
      </c>
      <c r="Q60" s="7">
        <v>0</v>
      </c>
      <c r="R60" s="7">
        <v>75</v>
      </c>
      <c r="S60" s="7">
        <v>0</v>
      </c>
      <c r="T60" s="7">
        <v>0</v>
      </c>
      <c r="U60" s="7">
        <v>75</v>
      </c>
      <c r="V60" s="7">
        <v>75</v>
      </c>
      <c r="W60" s="7">
        <v>0</v>
      </c>
      <c r="X60" s="7">
        <v>0</v>
      </c>
      <c r="Y60" s="7">
        <v>0</v>
      </c>
      <c r="Z60" s="7">
        <v>0</v>
      </c>
      <c r="AA60" s="7">
        <v>0</v>
      </c>
      <c r="AB60" s="16">
        <v>0</v>
      </c>
      <c r="AC60" s="16">
        <v>0</v>
      </c>
      <c r="AD60" s="16">
        <v>0</v>
      </c>
      <c r="AE60" s="16">
        <v>0</v>
      </c>
      <c r="AF60" s="15">
        <v>93.939393939393938</v>
      </c>
      <c r="AG60" s="10" t="s">
        <v>28</v>
      </c>
      <c r="AH60" s="10" t="s">
        <v>1966</v>
      </c>
      <c r="AI60" s="9">
        <v>56.191000000000003</v>
      </c>
      <c r="AJ60" s="9">
        <v>433.37079999999997</v>
      </c>
      <c r="AK60" s="9">
        <v>198.61240000000001</v>
      </c>
      <c r="AL60" s="24">
        <f>Table1[[#This Row],[Company Direct Land Through FY12]]+Table1[[#This Row],[Company Direct Land FY13 and After]]</f>
        <v>631.98320000000001</v>
      </c>
      <c r="AM60" s="9">
        <v>45.381999999999998</v>
      </c>
      <c r="AN60" s="9">
        <v>365.41300000000001</v>
      </c>
      <c r="AO60" s="9">
        <v>160.4068</v>
      </c>
      <c r="AP60" s="24">
        <f>Table1[[#This Row],[Company Direct Building Through FY12]]+Table1[[#This Row],[Company Direct Building FY13 and After]]</f>
        <v>525.81979999999999</v>
      </c>
      <c r="AQ60" s="9">
        <v>0</v>
      </c>
      <c r="AR60" s="9">
        <v>0</v>
      </c>
      <c r="AS60" s="9">
        <v>0</v>
      </c>
      <c r="AT60" s="24">
        <f>Table1[[#This Row],[Mortgage Recording Tax Through FY12]]+Table1[[#This Row],[Mortgage Recording Tax FY13 and After]]</f>
        <v>0</v>
      </c>
      <c r="AU60" s="9">
        <v>66.677000000000007</v>
      </c>
      <c r="AV60" s="9">
        <v>334.8193</v>
      </c>
      <c r="AW60" s="9">
        <v>235.67590000000001</v>
      </c>
      <c r="AX60" s="24">
        <f>Table1[[#This Row],[Pilot Savings  Through FY12]]+Table1[[#This Row],[Pilot Savings FY13 and After]]</f>
        <v>570.49520000000007</v>
      </c>
      <c r="AY60" s="9">
        <v>0</v>
      </c>
      <c r="AZ60" s="9">
        <v>0</v>
      </c>
      <c r="BA60" s="9">
        <v>0</v>
      </c>
      <c r="BB60" s="24">
        <f>Table1[[#This Row],[Mortgage Recording Tax Exemption Through FY12]]+Table1[[#This Row],[Mortgage Recording Tax Exemption FY13 and After]]</f>
        <v>0</v>
      </c>
      <c r="BC60" s="9">
        <v>43.640700000000002</v>
      </c>
      <c r="BD60" s="9">
        <v>424.3657</v>
      </c>
      <c r="BE60" s="9">
        <v>154.25190000000001</v>
      </c>
      <c r="BF60" s="24">
        <f>Table1[[#This Row],[Indirect and Induced Land Through FY12]]+Table1[[#This Row],[Indirect and Induced Land FY13 and After]]</f>
        <v>578.61760000000004</v>
      </c>
      <c r="BG60" s="9">
        <v>81.0471</v>
      </c>
      <c r="BH60" s="9">
        <v>788.10739999999998</v>
      </c>
      <c r="BI60" s="9">
        <v>286.46780000000001</v>
      </c>
      <c r="BJ60" s="24">
        <f>Table1[[#This Row],[Indirect and Induced Building Through FY12]]+Table1[[#This Row],[Indirect and Induced Building FY13 and After]]</f>
        <v>1074.5752</v>
      </c>
      <c r="BK60" s="9">
        <v>159.5838</v>
      </c>
      <c r="BL60" s="9">
        <v>1676.4376</v>
      </c>
      <c r="BM60" s="9">
        <v>564.06299999999999</v>
      </c>
      <c r="BN60" s="24">
        <f>Table1[[#This Row],[TOTAL Real Property Related Taxes Through FY12]]+Table1[[#This Row],[TOTAL Real Property Related Taxes FY13 and After]]</f>
        <v>2240.5005999999998</v>
      </c>
      <c r="BO60" s="9">
        <v>241.24430000000001</v>
      </c>
      <c r="BP60" s="9">
        <v>2381.2285000000002</v>
      </c>
      <c r="BQ60" s="9">
        <v>852.69970000000001</v>
      </c>
      <c r="BR60" s="24">
        <f>Table1[[#This Row],[Company Direct Through FY12]]+Table1[[#This Row],[Company Direct FY13 and After]]</f>
        <v>3233.9282000000003</v>
      </c>
      <c r="BS60" s="9">
        <v>0</v>
      </c>
      <c r="BT60" s="9">
        <v>121.13509999999999</v>
      </c>
      <c r="BU60" s="9">
        <v>0</v>
      </c>
      <c r="BV60" s="24">
        <f>Table1[[#This Row],[Sales Tax Exemption Through FY12]]+Table1[[#This Row],[Sales Tax Exemption FY13 and After]]</f>
        <v>121.13509999999999</v>
      </c>
      <c r="BW60" s="9">
        <v>0</v>
      </c>
      <c r="BX60" s="9">
        <v>0</v>
      </c>
      <c r="BY60" s="9">
        <v>0</v>
      </c>
      <c r="BZ60" s="24">
        <f>Table1[[#This Row],[Energy Tax Savings Through FY12]]+Table1[[#This Row],[Energy Tax Savings FY13 and After]]</f>
        <v>0</v>
      </c>
      <c r="CA60" s="9">
        <v>0</v>
      </c>
      <c r="CB60" s="9">
        <v>0</v>
      </c>
      <c r="CC60" s="9">
        <v>0</v>
      </c>
      <c r="CD60" s="24">
        <f>Table1[[#This Row],[Tax Exempt Bond Savings Through FY12]]+Table1[[#This Row],[Tax Exempt Bond Savings FY13 and After]]</f>
        <v>0</v>
      </c>
      <c r="CE60" s="9">
        <v>149.0077</v>
      </c>
      <c r="CF60" s="9">
        <v>1638.1543999999999</v>
      </c>
      <c r="CG60" s="9">
        <v>526.68089999999995</v>
      </c>
      <c r="CH60" s="24">
        <f>Table1[[#This Row],[Indirect and Induced Through FY12]]+Table1[[#This Row],[Indirect and Induced FY13 and After]]</f>
        <v>2164.8352999999997</v>
      </c>
      <c r="CI60" s="9">
        <v>390.25200000000001</v>
      </c>
      <c r="CJ60" s="9">
        <v>3898.2478000000001</v>
      </c>
      <c r="CK60" s="9">
        <v>1379.3806</v>
      </c>
      <c r="CL60" s="24">
        <f>Table1[[#This Row],[TOTAL Income Consumption Use Taxes Through FY12]]+Table1[[#This Row],[TOTAL Income Consumption Use Taxes FY13 and After]]</f>
        <v>5277.6283999999996</v>
      </c>
      <c r="CM60" s="9">
        <v>66.677000000000007</v>
      </c>
      <c r="CN60" s="9">
        <v>455.95440000000002</v>
      </c>
      <c r="CO60" s="9">
        <v>235.67590000000001</v>
      </c>
      <c r="CP60" s="24">
        <f>Table1[[#This Row],[Assistance Provided Through FY12]]+Table1[[#This Row],[Assistance Provided FY13 and After]]</f>
        <v>691.63030000000003</v>
      </c>
      <c r="CQ60" s="9">
        <v>0</v>
      </c>
      <c r="CR60" s="9">
        <v>0</v>
      </c>
      <c r="CS60" s="9">
        <v>0</v>
      </c>
      <c r="CT60" s="24">
        <f>Table1[[#This Row],[Recapture Cancellation Reduction Amount Through FY12]]+Table1[[#This Row],[Recapture Cancellation Reduction Amount FY13 and After]]</f>
        <v>0</v>
      </c>
      <c r="CU60" s="9">
        <v>0</v>
      </c>
      <c r="CV60" s="9">
        <v>0</v>
      </c>
      <c r="CW60" s="9">
        <v>0</v>
      </c>
      <c r="CX60" s="24">
        <f>Table1[[#This Row],[Penalty Paid Through FY12]]+Table1[[#This Row],[Penalty Paid FY13 and After]]</f>
        <v>0</v>
      </c>
      <c r="CY60" s="9">
        <v>66.677000000000007</v>
      </c>
      <c r="CZ60" s="9">
        <v>455.95440000000002</v>
      </c>
      <c r="DA60" s="9">
        <v>235.67590000000001</v>
      </c>
      <c r="DB60" s="24">
        <f>Table1[[#This Row],[TOTAL Assistance Net of Recapture Penalties Through FY12]]+Table1[[#This Row],[TOTAL Assistance Net of Recapture Penalties FY13 and After]]</f>
        <v>691.63030000000003</v>
      </c>
      <c r="DC60" s="9">
        <v>342.81729999999999</v>
      </c>
      <c r="DD60" s="9">
        <v>3180.0122999999999</v>
      </c>
      <c r="DE60" s="9">
        <v>1211.7189000000001</v>
      </c>
      <c r="DF60" s="24">
        <f>Table1[[#This Row],[Company Direct Tax Revenue Before Assistance Through FY12]]+Table1[[#This Row],[Company Direct Tax Revenue Before Assistance FY13 and After]]</f>
        <v>4391.7312000000002</v>
      </c>
      <c r="DG60" s="9">
        <v>273.69549999999998</v>
      </c>
      <c r="DH60" s="9">
        <v>2850.6275000000001</v>
      </c>
      <c r="DI60" s="9">
        <v>967.40060000000005</v>
      </c>
      <c r="DJ60" s="24">
        <f>Table1[[#This Row],[Indirect and Induced Tax Revenues Through FY12]]+Table1[[#This Row],[Indirect and Induced Tax Revenues FY13 and After]]</f>
        <v>3818.0281</v>
      </c>
      <c r="DK60" s="9">
        <v>616.51279999999997</v>
      </c>
      <c r="DL60" s="9">
        <v>6030.6397999999999</v>
      </c>
      <c r="DM60" s="9">
        <v>2179.1194999999998</v>
      </c>
      <c r="DN60" s="24">
        <f>Table1[[#This Row],[TOTAL Tax Revenues Before Assistance Through FY12]]+Table1[[#This Row],[TOTAL Tax Revenues Before Assistance FY13 and After]]</f>
        <v>8209.7592999999997</v>
      </c>
      <c r="DO60" s="9">
        <v>549.83579999999995</v>
      </c>
      <c r="DP60" s="9">
        <v>5574.6854000000003</v>
      </c>
      <c r="DQ60" s="9">
        <v>1943.4436000000001</v>
      </c>
      <c r="DR60" s="24">
        <f>Table1[[#This Row],[TOTAL Tax Revenues Net of Assistance Recapture and Penalty Through FY12]]+Table1[[#This Row],[TOTAL Tax Revenues Net of Assistance Recapture and Penalty FY13 and After]]</f>
        <v>7518.1290000000008</v>
      </c>
      <c r="DS60" s="9">
        <v>0</v>
      </c>
      <c r="DT60" s="9">
        <v>0</v>
      </c>
      <c r="DU60" s="9">
        <v>0</v>
      </c>
      <c r="DV60" s="9">
        <v>0</v>
      </c>
    </row>
    <row r="61" spans="1:126" x14ac:dyDescent="0.25">
      <c r="A61" s="10">
        <v>92316</v>
      </c>
      <c r="B61" s="10" t="s">
        <v>333</v>
      </c>
      <c r="C61" s="10" t="s">
        <v>335</v>
      </c>
      <c r="D61" s="10" t="s">
        <v>24</v>
      </c>
      <c r="E61" s="10">
        <v>27</v>
      </c>
      <c r="F61" s="10" t="s">
        <v>336</v>
      </c>
      <c r="G61" s="10" t="s">
        <v>337</v>
      </c>
      <c r="H61" s="13">
        <v>29288</v>
      </c>
      <c r="I61" s="13">
        <v>29522</v>
      </c>
      <c r="J61" s="10" t="s">
        <v>334</v>
      </c>
      <c r="K61" s="10" t="s">
        <v>5</v>
      </c>
      <c r="L61" s="8">
        <v>36202</v>
      </c>
      <c r="M61" s="8">
        <v>45473</v>
      </c>
      <c r="N61" s="9">
        <v>1000</v>
      </c>
      <c r="O61" s="10" t="s">
        <v>11</v>
      </c>
      <c r="P61" s="7">
        <v>0</v>
      </c>
      <c r="Q61" s="7">
        <v>0</v>
      </c>
      <c r="R61" s="7">
        <v>31</v>
      </c>
      <c r="S61" s="7">
        <v>0</v>
      </c>
      <c r="T61" s="7">
        <v>0</v>
      </c>
      <c r="U61" s="7">
        <v>31</v>
      </c>
      <c r="V61" s="7">
        <v>31</v>
      </c>
      <c r="W61" s="7">
        <v>1</v>
      </c>
      <c r="X61" s="7">
        <v>0</v>
      </c>
      <c r="Y61" s="7">
        <v>82</v>
      </c>
      <c r="Z61" s="7">
        <v>4</v>
      </c>
      <c r="AA61" s="7">
        <v>0</v>
      </c>
      <c r="AB61" s="16">
        <v>0</v>
      </c>
      <c r="AC61" s="16">
        <v>0</v>
      </c>
      <c r="AD61" s="16">
        <v>0</v>
      </c>
      <c r="AE61" s="16">
        <v>0</v>
      </c>
      <c r="AF61" s="15">
        <v>83.870967741935488</v>
      </c>
      <c r="AG61" s="10" t="s">
        <v>28</v>
      </c>
      <c r="AH61" s="10" t="s">
        <v>1966</v>
      </c>
      <c r="AI61" s="9">
        <v>25.491</v>
      </c>
      <c r="AJ61" s="9">
        <v>146.3364</v>
      </c>
      <c r="AK61" s="9">
        <v>90.100099999999998</v>
      </c>
      <c r="AL61" s="24">
        <f>Table1[[#This Row],[Company Direct Land Through FY12]]+Table1[[#This Row],[Company Direct Land FY13 and After]]</f>
        <v>236.4365</v>
      </c>
      <c r="AM61" s="9">
        <v>33.468000000000004</v>
      </c>
      <c r="AN61" s="9">
        <v>234.8064</v>
      </c>
      <c r="AO61" s="9">
        <v>118.2958</v>
      </c>
      <c r="AP61" s="24">
        <f>Table1[[#This Row],[Company Direct Building Through FY12]]+Table1[[#This Row],[Company Direct Building FY13 and After]]</f>
        <v>353.10219999999998</v>
      </c>
      <c r="AQ61" s="9">
        <v>0</v>
      </c>
      <c r="AR61" s="9">
        <v>19.299499999999998</v>
      </c>
      <c r="AS61" s="9">
        <v>0</v>
      </c>
      <c r="AT61" s="24">
        <f>Table1[[#This Row],[Mortgage Recording Tax Through FY12]]+Table1[[#This Row],[Mortgage Recording Tax FY13 and After]]</f>
        <v>19.299499999999998</v>
      </c>
      <c r="AU61" s="9">
        <v>39.097999999999999</v>
      </c>
      <c r="AV61" s="9">
        <v>161.8586</v>
      </c>
      <c r="AW61" s="9">
        <v>138.1952</v>
      </c>
      <c r="AX61" s="24">
        <f>Table1[[#This Row],[Pilot Savings  Through FY12]]+Table1[[#This Row],[Pilot Savings FY13 and After]]</f>
        <v>300.05380000000002</v>
      </c>
      <c r="AY61" s="9">
        <v>0</v>
      </c>
      <c r="AZ61" s="9">
        <v>19.299499999999998</v>
      </c>
      <c r="BA61" s="9">
        <v>0</v>
      </c>
      <c r="BB61" s="24">
        <f>Table1[[#This Row],[Mortgage Recording Tax Exemption Through FY12]]+Table1[[#This Row],[Mortgage Recording Tax Exemption FY13 and After]]</f>
        <v>19.299499999999998</v>
      </c>
      <c r="BC61" s="9">
        <v>30.241700000000002</v>
      </c>
      <c r="BD61" s="9">
        <v>300.92250000000001</v>
      </c>
      <c r="BE61" s="9">
        <v>103.3929</v>
      </c>
      <c r="BF61" s="24">
        <f>Table1[[#This Row],[Indirect and Induced Land Through FY12]]+Table1[[#This Row],[Indirect and Induced Land FY13 and After]]</f>
        <v>404.31540000000001</v>
      </c>
      <c r="BG61" s="9">
        <v>56.163200000000003</v>
      </c>
      <c r="BH61" s="9">
        <v>558.85649999999998</v>
      </c>
      <c r="BI61" s="9">
        <v>192.0164</v>
      </c>
      <c r="BJ61" s="24">
        <f>Table1[[#This Row],[Indirect and Induced Building Through FY12]]+Table1[[#This Row],[Indirect and Induced Building FY13 and After]]</f>
        <v>750.87289999999996</v>
      </c>
      <c r="BK61" s="9">
        <v>106.2659</v>
      </c>
      <c r="BL61" s="9">
        <v>1079.0632000000001</v>
      </c>
      <c r="BM61" s="9">
        <v>365.61</v>
      </c>
      <c r="BN61" s="24">
        <f>Table1[[#This Row],[TOTAL Real Property Related Taxes Through FY12]]+Table1[[#This Row],[TOTAL Real Property Related Taxes FY13 and After]]</f>
        <v>1444.6732000000002</v>
      </c>
      <c r="BO61" s="9">
        <v>202.8426</v>
      </c>
      <c r="BP61" s="9">
        <v>2353.3928000000001</v>
      </c>
      <c r="BQ61" s="9">
        <v>693.71939999999995</v>
      </c>
      <c r="BR61" s="24">
        <f>Table1[[#This Row],[Company Direct Through FY12]]+Table1[[#This Row],[Company Direct FY13 and After]]</f>
        <v>3047.1122</v>
      </c>
      <c r="BS61" s="9">
        <v>0</v>
      </c>
      <c r="BT61" s="9">
        <v>0</v>
      </c>
      <c r="BU61" s="9">
        <v>0</v>
      </c>
      <c r="BV61" s="24">
        <f>Table1[[#This Row],[Sales Tax Exemption Through FY12]]+Table1[[#This Row],[Sales Tax Exemption FY13 and After]]</f>
        <v>0</v>
      </c>
      <c r="BW61" s="9">
        <v>0</v>
      </c>
      <c r="BX61" s="9">
        <v>0</v>
      </c>
      <c r="BY61" s="9">
        <v>0</v>
      </c>
      <c r="BZ61" s="24">
        <f>Table1[[#This Row],[Energy Tax Savings Through FY12]]+Table1[[#This Row],[Energy Tax Savings FY13 and After]]</f>
        <v>0</v>
      </c>
      <c r="CA61" s="9">
        <v>0</v>
      </c>
      <c r="CB61" s="9">
        <v>0</v>
      </c>
      <c r="CC61" s="9">
        <v>0</v>
      </c>
      <c r="CD61" s="24">
        <f>Table1[[#This Row],[Tax Exempt Bond Savings Through FY12]]+Table1[[#This Row],[Tax Exempt Bond Savings FY13 and After]]</f>
        <v>0</v>
      </c>
      <c r="CE61" s="9">
        <v>103.258</v>
      </c>
      <c r="CF61" s="9">
        <v>1157.1222</v>
      </c>
      <c r="CG61" s="9">
        <v>364.97430000000003</v>
      </c>
      <c r="CH61" s="24">
        <f>Table1[[#This Row],[Indirect and Induced Through FY12]]+Table1[[#This Row],[Indirect and Induced FY13 and After]]</f>
        <v>1522.0965000000001</v>
      </c>
      <c r="CI61" s="9">
        <v>306.10059999999999</v>
      </c>
      <c r="CJ61" s="9">
        <v>3510.5149999999999</v>
      </c>
      <c r="CK61" s="9">
        <v>1058.6937</v>
      </c>
      <c r="CL61" s="24">
        <f>Table1[[#This Row],[TOTAL Income Consumption Use Taxes Through FY12]]+Table1[[#This Row],[TOTAL Income Consumption Use Taxes FY13 and After]]</f>
        <v>4569.2087000000001</v>
      </c>
      <c r="CM61" s="9">
        <v>39.097999999999999</v>
      </c>
      <c r="CN61" s="9">
        <v>181.15809999999999</v>
      </c>
      <c r="CO61" s="9">
        <v>138.1952</v>
      </c>
      <c r="CP61" s="24">
        <f>Table1[[#This Row],[Assistance Provided Through FY12]]+Table1[[#This Row],[Assistance Provided FY13 and After]]</f>
        <v>319.35329999999999</v>
      </c>
      <c r="CQ61" s="9">
        <v>0</v>
      </c>
      <c r="CR61" s="9">
        <v>17.875</v>
      </c>
      <c r="CS61" s="9">
        <v>0</v>
      </c>
      <c r="CT61" s="24">
        <f>Table1[[#This Row],[Recapture Cancellation Reduction Amount Through FY12]]+Table1[[#This Row],[Recapture Cancellation Reduction Amount FY13 and After]]</f>
        <v>17.875</v>
      </c>
      <c r="CU61" s="9">
        <v>0</v>
      </c>
      <c r="CV61" s="9">
        <v>0</v>
      </c>
      <c r="CW61" s="9">
        <v>0</v>
      </c>
      <c r="CX61" s="24">
        <f>Table1[[#This Row],[Penalty Paid Through FY12]]+Table1[[#This Row],[Penalty Paid FY13 and After]]</f>
        <v>0</v>
      </c>
      <c r="CY61" s="9">
        <v>39.097999999999999</v>
      </c>
      <c r="CZ61" s="9">
        <v>163.28309999999999</v>
      </c>
      <c r="DA61" s="9">
        <v>138.1952</v>
      </c>
      <c r="DB61" s="24">
        <f>Table1[[#This Row],[TOTAL Assistance Net of Recapture Penalties Through FY12]]+Table1[[#This Row],[TOTAL Assistance Net of Recapture Penalties FY13 and After]]</f>
        <v>301.47829999999999</v>
      </c>
      <c r="DC61" s="9">
        <v>261.80160000000001</v>
      </c>
      <c r="DD61" s="9">
        <v>2753.8350999999998</v>
      </c>
      <c r="DE61" s="9">
        <v>902.11530000000005</v>
      </c>
      <c r="DF61" s="24">
        <f>Table1[[#This Row],[Company Direct Tax Revenue Before Assistance Through FY12]]+Table1[[#This Row],[Company Direct Tax Revenue Before Assistance FY13 and After]]</f>
        <v>3655.9503999999997</v>
      </c>
      <c r="DG61" s="9">
        <v>189.66290000000001</v>
      </c>
      <c r="DH61" s="9">
        <v>2016.9012</v>
      </c>
      <c r="DI61" s="9">
        <v>660.3836</v>
      </c>
      <c r="DJ61" s="24">
        <f>Table1[[#This Row],[Indirect and Induced Tax Revenues Through FY12]]+Table1[[#This Row],[Indirect and Induced Tax Revenues FY13 and After]]</f>
        <v>2677.2847999999999</v>
      </c>
      <c r="DK61" s="9">
        <v>451.46449999999999</v>
      </c>
      <c r="DL61" s="9">
        <v>4770.7362999999996</v>
      </c>
      <c r="DM61" s="9">
        <v>1562.4989</v>
      </c>
      <c r="DN61" s="24">
        <f>Table1[[#This Row],[TOTAL Tax Revenues Before Assistance Through FY12]]+Table1[[#This Row],[TOTAL Tax Revenues Before Assistance FY13 and After]]</f>
        <v>6333.2351999999992</v>
      </c>
      <c r="DO61" s="9">
        <v>412.36649999999997</v>
      </c>
      <c r="DP61" s="9">
        <v>4607.4531999999999</v>
      </c>
      <c r="DQ61" s="9">
        <v>1424.3036999999999</v>
      </c>
      <c r="DR61" s="24">
        <f>Table1[[#This Row],[TOTAL Tax Revenues Net of Assistance Recapture and Penalty Through FY12]]+Table1[[#This Row],[TOTAL Tax Revenues Net of Assistance Recapture and Penalty FY13 and After]]</f>
        <v>6031.7569000000003</v>
      </c>
      <c r="DS61" s="9">
        <v>0</v>
      </c>
      <c r="DT61" s="9">
        <v>0</v>
      </c>
      <c r="DU61" s="9">
        <v>0</v>
      </c>
      <c r="DV61" s="9">
        <v>0</v>
      </c>
    </row>
    <row r="62" spans="1:126" x14ac:dyDescent="0.25">
      <c r="A62" s="10">
        <v>92318</v>
      </c>
      <c r="B62" s="10" t="s">
        <v>425</v>
      </c>
      <c r="C62" s="10" t="s">
        <v>427</v>
      </c>
      <c r="D62" s="10" t="s">
        <v>17</v>
      </c>
      <c r="E62" s="10">
        <v>38</v>
      </c>
      <c r="F62" s="10" t="s">
        <v>428</v>
      </c>
      <c r="G62" s="10" t="s">
        <v>429</v>
      </c>
      <c r="H62" s="13">
        <v>30000</v>
      </c>
      <c r="I62" s="13">
        <v>160000</v>
      </c>
      <c r="J62" s="10" t="s">
        <v>426</v>
      </c>
      <c r="K62" s="10" t="s">
        <v>27</v>
      </c>
      <c r="L62" s="8">
        <v>36272</v>
      </c>
      <c r="M62" s="8">
        <v>45838</v>
      </c>
      <c r="N62" s="9">
        <v>6255</v>
      </c>
      <c r="O62" s="10" t="s">
        <v>242</v>
      </c>
      <c r="P62" s="7">
        <v>0</v>
      </c>
      <c r="Q62" s="7">
        <v>0</v>
      </c>
      <c r="R62" s="7">
        <v>96</v>
      </c>
      <c r="S62" s="7">
        <v>0</v>
      </c>
      <c r="T62" s="7">
        <v>0</v>
      </c>
      <c r="U62" s="7">
        <v>96</v>
      </c>
      <c r="V62" s="7">
        <v>96</v>
      </c>
      <c r="W62" s="7">
        <v>0</v>
      </c>
      <c r="X62" s="7">
        <v>0</v>
      </c>
      <c r="Y62" s="7">
        <v>0</v>
      </c>
      <c r="Z62" s="7">
        <v>20</v>
      </c>
      <c r="AA62" s="7">
        <v>0</v>
      </c>
      <c r="AB62" s="16">
        <v>0</v>
      </c>
      <c r="AC62" s="16">
        <v>0</v>
      </c>
      <c r="AD62" s="16">
        <v>0</v>
      </c>
      <c r="AE62" s="16">
        <v>0</v>
      </c>
      <c r="AF62" s="15">
        <v>92.708333333333343</v>
      </c>
      <c r="AG62" s="10" t="s">
        <v>28</v>
      </c>
      <c r="AH62" s="10" t="s">
        <v>1966</v>
      </c>
      <c r="AI62" s="9">
        <v>67.566000000000003</v>
      </c>
      <c r="AJ62" s="9">
        <v>409.32870000000003</v>
      </c>
      <c r="AK62" s="9">
        <v>253.9922</v>
      </c>
      <c r="AL62" s="24">
        <f>Table1[[#This Row],[Company Direct Land Through FY12]]+Table1[[#This Row],[Company Direct Land FY13 and After]]</f>
        <v>663.32090000000005</v>
      </c>
      <c r="AM62" s="9">
        <v>327.14299999999997</v>
      </c>
      <c r="AN62" s="9">
        <v>1188.4108000000001</v>
      </c>
      <c r="AO62" s="9">
        <v>1229.7865999999999</v>
      </c>
      <c r="AP62" s="24">
        <f>Table1[[#This Row],[Company Direct Building Through FY12]]+Table1[[#This Row],[Company Direct Building FY13 and After]]</f>
        <v>2418.1974</v>
      </c>
      <c r="AQ62" s="9">
        <v>0</v>
      </c>
      <c r="AR62" s="9">
        <v>109.7437</v>
      </c>
      <c r="AS62" s="9">
        <v>0</v>
      </c>
      <c r="AT62" s="24">
        <f>Table1[[#This Row],[Mortgage Recording Tax Through FY12]]+Table1[[#This Row],[Mortgage Recording Tax FY13 and After]]</f>
        <v>109.7437</v>
      </c>
      <c r="AU62" s="9">
        <v>311.77499999999998</v>
      </c>
      <c r="AV62" s="9">
        <v>854.15419999999995</v>
      </c>
      <c r="AW62" s="9">
        <v>1172.0155</v>
      </c>
      <c r="AX62" s="24">
        <f>Table1[[#This Row],[Pilot Savings  Through FY12]]+Table1[[#This Row],[Pilot Savings FY13 and After]]</f>
        <v>2026.1696999999999</v>
      </c>
      <c r="AY62" s="9">
        <v>0</v>
      </c>
      <c r="AZ62" s="9">
        <v>109.7437</v>
      </c>
      <c r="BA62" s="9">
        <v>0</v>
      </c>
      <c r="BB62" s="24">
        <f>Table1[[#This Row],[Mortgage Recording Tax Exemption Through FY12]]+Table1[[#This Row],[Mortgage Recording Tax Exemption FY13 and After]]</f>
        <v>109.7437</v>
      </c>
      <c r="BC62" s="9">
        <v>434.27789999999999</v>
      </c>
      <c r="BD62" s="9">
        <v>1730.2270000000001</v>
      </c>
      <c r="BE62" s="9">
        <v>1632.5246999999999</v>
      </c>
      <c r="BF62" s="24">
        <f>Table1[[#This Row],[Indirect and Induced Land Through FY12]]+Table1[[#This Row],[Indirect and Induced Land FY13 and After]]</f>
        <v>3362.7516999999998</v>
      </c>
      <c r="BG62" s="9">
        <v>806.51599999999996</v>
      </c>
      <c r="BH62" s="9">
        <v>3213.2786999999998</v>
      </c>
      <c r="BI62" s="9">
        <v>3031.8321000000001</v>
      </c>
      <c r="BJ62" s="24">
        <f>Table1[[#This Row],[Indirect and Induced Building Through FY12]]+Table1[[#This Row],[Indirect and Induced Building FY13 and After]]</f>
        <v>6245.1108000000004</v>
      </c>
      <c r="BK62" s="9">
        <v>1323.7279000000001</v>
      </c>
      <c r="BL62" s="9">
        <v>5687.0910000000003</v>
      </c>
      <c r="BM62" s="9">
        <v>4976.1201000000001</v>
      </c>
      <c r="BN62" s="24">
        <f>Table1[[#This Row],[TOTAL Real Property Related Taxes Through FY12]]+Table1[[#This Row],[TOTAL Real Property Related Taxes FY13 and After]]</f>
        <v>10663.2111</v>
      </c>
      <c r="BO62" s="9">
        <v>3524.3818999999999</v>
      </c>
      <c r="BP62" s="9">
        <v>15864.8681</v>
      </c>
      <c r="BQ62" s="9">
        <v>13248.7559</v>
      </c>
      <c r="BR62" s="24">
        <f>Table1[[#This Row],[Company Direct Through FY12]]+Table1[[#This Row],[Company Direct FY13 and After]]</f>
        <v>29113.624</v>
      </c>
      <c r="BS62" s="9">
        <v>0</v>
      </c>
      <c r="BT62" s="9">
        <v>0.88109999999999999</v>
      </c>
      <c r="BU62" s="9">
        <v>0</v>
      </c>
      <c r="BV62" s="24">
        <f>Table1[[#This Row],[Sales Tax Exemption Through FY12]]+Table1[[#This Row],[Sales Tax Exemption FY13 and After]]</f>
        <v>0.88109999999999999</v>
      </c>
      <c r="BW62" s="9">
        <v>0</v>
      </c>
      <c r="BX62" s="9">
        <v>0</v>
      </c>
      <c r="BY62" s="9">
        <v>0</v>
      </c>
      <c r="BZ62" s="24">
        <f>Table1[[#This Row],[Energy Tax Savings Through FY12]]+Table1[[#This Row],[Energy Tax Savings FY13 and After]]</f>
        <v>0</v>
      </c>
      <c r="CA62" s="9">
        <v>4.0328999999999997</v>
      </c>
      <c r="CB62" s="9">
        <v>51.244</v>
      </c>
      <c r="CC62" s="9">
        <v>8.8660999999999994</v>
      </c>
      <c r="CD62" s="24">
        <f>Table1[[#This Row],[Tax Exempt Bond Savings Through FY12]]+Table1[[#This Row],[Tax Exempt Bond Savings FY13 and After]]</f>
        <v>60.110100000000003</v>
      </c>
      <c r="CE62" s="9">
        <v>1611.0391</v>
      </c>
      <c r="CF62" s="9">
        <v>7218.7065000000002</v>
      </c>
      <c r="CG62" s="9">
        <v>6056.1724999999997</v>
      </c>
      <c r="CH62" s="24">
        <f>Table1[[#This Row],[Indirect and Induced Through FY12]]+Table1[[#This Row],[Indirect and Induced FY13 and After]]</f>
        <v>13274.879000000001</v>
      </c>
      <c r="CI62" s="9">
        <v>5131.3881000000001</v>
      </c>
      <c r="CJ62" s="9">
        <v>23031.449499999999</v>
      </c>
      <c r="CK62" s="9">
        <v>19296.062300000001</v>
      </c>
      <c r="CL62" s="24">
        <f>Table1[[#This Row],[TOTAL Income Consumption Use Taxes Through FY12]]+Table1[[#This Row],[TOTAL Income Consumption Use Taxes FY13 and After]]</f>
        <v>42327.5118</v>
      </c>
      <c r="CM62" s="9">
        <v>315.80790000000002</v>
      </c>
      <c r="CN62" s="9">
        <v>1016.023</v>
      </c>
      <c r="CO62" s="9">
        <v>1180.8815999999999</v>
      </c>
      <c r="CP62" s="24">
        <f>Table1[[#This Row],[Assistance Provided Through FY12]]+Table1[[#This Row],[Assistance Provided FY13 and After]]</f>
        <v>2196.9045999999998</v>
      </c>
      <c r="CQ62" s="9">
        <v>0</v>
      </c>
      <c r="CR62" s="9">
        <v>0</v>
      </c>
      <c r="CS62" s="9">
        <v>0</v>
      </c>
      <c r="CT62" s="24">
        <f>Table1[[#This Row],[Recapture Cancellation Reduction Amount Through FY12]]+Table1[[#This Row],[Recapture Cancellation Reduction Amount FY13 and After]]</f>
        <v>0</v>
      </c>
      <c r="CU62" s="9">
        <v>0</v>
      </c>
      <c r="CV62" s="9">
        <v>0</v>
      </c>
      <c r="CW62" s="9">
        <v>0</v>
      </c>
      <c r="CX62" s="24">
        <f>Table1[[#This Row],[Penalty Paid Through FY12]]+Table1[[#This Row],[Penalty Paid FY13 and After]]</f>
        <v>0</v>
      </c>
      <c r="CY62" s="9">
        <v>315.80790000000002</v>
      </c>
      <c r="CZ62" s="9">
        <v>1016.023</v>
      </c>
      <c r="DA62" s="9">
        <v>1180.8815999999999</v>
      </c>
      <c r="DB62" s="24">
        <f>Table1[[#This Row],[TOTAL Assistance Net of Recapture Penalties Through FY12]]+Table1[[#This Row],[TOTAL Assistance Net of Recapture Penalties FY13 and After]]</f>
        <v>2196.9045999999998</v>
      </c>
      <c r="DC62" s="9">
        <v>3919.0909000000001</v>
      </c>
      <c r="DD62" s="9">
        <v>17572.351299999998</v>
      </c>
      <c r="DE62" s="9">
        <v>14732.5347</v>
      </c>
      <c r="DF62" s="24">
        <f>Table1[[#This Row],[Company Direct Tax Revenue Before Assistance Through FY12]]+Table1[[#This Row],[Company Direct Tax Revenue Before Assistance FY13 and After]]</f>
        <v>32304.885999999999</v>
      </c>
      <c r="DG62" s="9">
        <v>2851.8330000000001</v>
      </c>
      <c r="DH62" s="9">
        <v>12162.2122</v>
      </c>
      <c r="DI62" s="9">
        <v>10720.5293</v>
      </c>
      <c r="DJ62" s="24">
        <f>Table1[[#This Row],[Indirect and Induced Tax Revenues Through FY12]]+Table1[[#This Row],[Indirect and Induced Tax Revenues FY13 and After]]</f>
        <v>22882.7415</v>
      </c>
      <c r="DK62" s="9">
        <v>6770.9238999999998</v>
      </c>
      <c r="DL62" s="9">
        <v>29734.5635</v>
      </c>
      <c r="DM62" s="9">
        <v>25453.063999999998</v>
      </c>
      <c r="DN62" s="24">
        <f>Table1[[#This Row],[TOTAL Tax Revenues Before Assistance Through FY12]]+Table1[[#This Row],[TOTAL Tax Revenues Before Assistance FY13 and After]]</f>
        <v>55187.627500000002</v>
      </c>
      <c r="DO62" s="9">
        <v>6455.116</v>
      </c>
      <c r="DP62" s="9">
        <v>28718.540499999999</v>
      </c>
      <c r="DQ62" s="9">
        <v>24272.182400000002</v>
      </c>
      <c r="DR62" s="24">
        <f>Table1[[#This Row],[TOTAL Tax Revenues Net of Assistance Recapture and Penalty Through FY12]]+Table1[[#This Row],[TOTAL Tax Revenues Net of Assistance Recapture and Penalty FY13 and After]]</f>
        <v>52990.722900000001</v>
      </c>
      <c r="DS62" s="9">
        <v>0</v>
      </c>
      <c r="DT62" s="9">
        <v>0</v>
      </c>
      <c r="DU62" s="9">
        <v>0</v>
      </c>
      <c r="DV62" s="9">
        <v>0</v>
      </c>
    </row>
    <row r="63" spans="1:126" x14ac:dyDescent="0.25">
      <c r="A63" s="10">
        <v>92322</v>
      </c>
      <c r="B63" s="10" t="s">
        <v>1065</v>
      </c>
      <c r="C63" s="10" t="s">
        <v>1066</v>
      </c>
      <c r="D63" s="10" t="s">
        <v>302</v>
      </c>
      <c r="E63" s="10">
        <v>50</v>
      </c>
      <c r="F63" s="10" t="s">
        <v>1067</v>
      </c>
      <c r="G63" s="10" t="s">
        <v>131</v>
      </c>
      <c r="H63" s="13">
        <v>19264</v>
      </c>
      <c r="I63" s="13">
        <v>20131</v>
      </c>
      <c r="J63" s="10" t="s">
        <v>114</v>
      </c>
      <c r="K63" s="10" t="s">
        <v>50</v>
      </c>
      <c r="L63" s="8">
        <v>37750</v>
      </c>
      <c r="M63" s="8">
        <v>48580</v>
      </c>
      <c r="N63" s="9">
        <v>5205</v>
      </c>
      <c r="O63" s="10" t="s">
        <v>74</v>
      </c>
      <c r="P63" s="7">
        <v>8</v>
      </c>
      <c r="Q63" s="7">
        <v>0</v>
      </c>
      <c r="R63" s="7">
        <v>34</v>
      </c>
      <c r="S63" s="7">
        <v>0</v>
      </c>
      <c r="T63" s="7">
        <v>0</v>
      </c>
      <c r="U63" s="7">
        <v>42</v>
      </c>
      <c r="V63" s="7">
        <v>38</v>
      </c>
      <c r="W63" s="7">
        <v>0</v>
      </c>
      <c r="X63" s="7">
        <v>0</v>
      </c>
      <c r="Y63" s="7">
        <v>0</v>
      </c>
      <c r="Z63" s="7">
        <v>6</v>
      </c>
      <c r="AA63" s="7">
        <v>0</v>
      </c>
      <c r="AB63" s="16">
        <v>0</v>
      </c>
      <c r="AC63" s="16">
        <v>0</v>
      </c>
      <c r="AD63" s="16">
        <v>0</v>
      </c>
      <c r="AE63" s="16">
        <v>0</v>
      </c>
      <c r="AF63" s="15">
        <v>95.238095238095227</v>
      </c>
      <c r="AG63" s="10" t="s">
        <v>28</v>
      </c>
      <c r="AH63" s="10" t="s">
        <v>1966</v>
      </c>
      <c r="AI63" s="9">
        <v>0</v>
      </c>
      <c r="AJ63" s="9">
        <v>0</v>
      </c>
      <c r="AK63" s="9">
        <v>0</v>
      </c>
      <c r="AL63" s="24">
        <f>Table1[[#This Row],[Company Direct Land Through FY12]]+Table1[[#This Row],[Company Direct Land FY13 and After]]</f>
        <v>0</v>
      </c>
      <c r="AM63" s="9">
        <v>0</v>
      </c>
      <c r="AN63" s="9">
        <v>0</v>
      </c>
      <c r="AO63" s="9">
        <v>0</v>
      </c>
      <c r="AP63" s="24">
        <f>Table1[[#This Row],[Company Direct Building Through FY12]]+Table1[[#This Row],[Company Direct Building FY13 and After]]</f>
        <v>0</v>
      </c>
      <c r="AQ63" s="9">
        <v>0</v>
      </c>
      <c r="AR63" s="9">
        <v>91.321700000000007</v>
      </c>
      <c r="AS63" s="9">
        <v>0</v>
      </c>
      <c r="AT63" s="24">
        <f>Table1[[#This Row],[Mortgage Recording Tax Through FY12]]+Table1[[#This Row],[Mortgage Recording Tax FY13 and After]]</f>
        <v>91.321700000000007</v>
      </c>
      <c r="AU63" s="9">
        <v>0</v>
      </c>
      <c r="AV63" s="9">
        <v>0</v>
      </c>
      <c r="AW63" s="9">
        <v>0</v>
      </c>
      <c r="AX63" s="24">
        <f>Table1[[#This Row],[Pilot Savings  Through FY12]]+Table1[[#This Row],[Pilot Savings FY13 and After]]</f>
        <v>0</v>
      </c>
      <c r="AY63" s="9">
        <v>0</v>
      </c>
      <c r="AZ63" s="9">
        <v>91.321700000000007</v>
      </c>
      <c r="BA63" s="9">
        <v>0</v>
      </c>
      <c r="BB63" s="24">
        <f>Table1[[#This Row],[Mortgage Recording Tax Exemption Through FY12]]+Table1[[#This Row],[Mortgage Recording Tax Exemption FY13 and After]]</f>
        <v>91.321700000000007</v>
      </c>
      <c r="BC63" s="9">
        <v>17.494499999999999</v>
      </c>
      <c r="BD63" s="9">
        <v>89.459699999999998</v>
      </c>
      <c r="BE63" s="9">
        <v>124.1464</v>
      </c>
      <c r="BF63" s="24">
        <f>Table1[[#This Row],[Indirect and Induced Land Through FY12]]+Table1[[#This Row],[Indirect and Induced Land FY13 and After]]</f>
        <v>213.6061</v>
      </c>
      <c r="BG63" s="9">
        <v>32.489899999999999</v>
      </c>
      <c r="BH63" s="9">
        <v>166.1397</v>
      </c>
      <c r="BI63" s="9">
        <v>230.55930000000001</v>
      </c>
      <c r="BJ63" s="24">
        <f>Table1[[#This Row],[Indirect and Induced Building Through FY12]]+Table1[[#This Row],[Indirect and Induced Building FY13 and After]]</f>
        <v>396.69900000000001</v>
      </c>
      <c r="BK63" s="9">
        <v>49.984400000000001</v>
      </c>
      <c r="BL63" s="9">
        <v>255.5994</v>
      </c>
      <c r="BM63" s="9">
        <v>354.70569999999998</v>
      </c>
      <c r="BN63" s="24">
        <f>Table1[[#This Row],[TOTAL Real Property Related Taxes Through FY12]]+Table1[[#This Row],[TOTAL Real Property Related Taxes FY13 and After]]</f>
        <v>610.30510000000004</v>
      </c>
      <c r="BO63" s="9">
        <v>49.382100000000001</v>
      </c>
      <c r="BP63" s="9">
        <v>285.76769999999999</v>
      </c>
      <c r="BQ63" s="9">
        <v>350.43369999999999</v>
      </c>
      <c r="BR63" s="24">
        <f>Table1[[#This Row],[Company Direct Through FY12]]+Table1[[#This Row],[Company Direct FY13 and After]]</f>
        <v>636.20139999999992</v>
      </c>
      <c r="BS63" s="9">
        <v>0</v>
      </c>
      <c r="BT63" s="9">
        <v>0</v>
      </c>
      <c r="BU63" s="9">
        <v>0</v>
      </c>
      <c r="BV63" s="24">
        <f>Table1[[#This Row],[Sales Tax Exemption Through FY12]]+Table1[[#This Row],[Sales Tax Exemption FY13 and After]]</f>
        <v>0</v>
      </c>
      <c r="BW63" s="9">
        <v>0</v>
      </c>
      <c r="BX63" s="9">
        <v>0</v>
      </c>
      <c r="BY63" s="9">
        <v>0</v>
      </c>
      <c r="BZ63" s="24">
        <f>Table1[[#This Row],[Energy Tax Savings Through FY12]]+Table1[[#This Row],[Energy Tax Savings FY13 and After]]</f>
        <v>0</v>
      </c>
      <c r="CA63" s="9">
        <v>4.82E-2</v>
      </c>
      <c r="CB63" s="9">
        <v>0.37740000000000001</v>
      </c>
      <c r="CC63" s="9">
        <v>0.1429</v>
      </c>
      <c r="CD63" s="24">
        <f>Table1[[#This Row],[Tax Exempt Bond Savings Through FY12]]+Table1[[#This Row],[Tax Exempt Bond Savings FY13 and After]]</f>
        <v>0.52029999999999998</v>
      </c>
      <c r="CE63" s="9">
        <v>64.099100000000007</v>
      </c>
      <c r="CF63" s="9">
        <v>365.72019999999998</v>
      </c>
      <c r="CG63" s="9">
        <v>454.87029999999999</v>
      </c>
      <c r="CH63" s="24">
        <f>Table1[[#This Row],[Indirect and Induced Through FY12]]+Table1[[#This Row],[Indirect and Induced FY13 and After]]</f>
        <v>820.59050000000002</v>
      </c>
      <c r="CI63" s="9">
        <v>113.43300000000001</v>
      </c>
      <c r="CJ63" s="9">
        <v>651.1105</v>
      </c>
      <c r="CK63" s="9">
        <v>805.16110000000003</v>
      </c>
      <c r="CL63" s="24">
        <f>Table1[[#This Row],[TOTAL Income Consumption Use Taxes Through FY12]]+Table1[[#This Row],[TOTAL Income Consumption Use Taxes FY13 and After]]</f>
        <v>1456.2716</v>
      </c>
      <c r="CM63" s="9">
        <v>4.82E-2</v>
      </c>
      <c r="CN63" s="9">
        <v>91.699100000000001</v>
      </c>
      <c r="CO63" s="9">
        <v>0.1429</v>
      </c>
      <c r="CP63" s="24">
        <f>Table1[[#This Row],[Assistance Provided Through FY12]]+Table1[[#This Row],[Assistance Provided FY13 and After]]</f>
        <v>91.841999999999999</v>
      </c>
      <c r="CQ63" s="9">
        <v>0</v>
      </c>
      <c r="CR63" s="9">
        <v>0</v>
      </c>
      <c r="CS63" s="9">
        <v>0</v>
      </c>
      <c r="CT63" s="24">
        <f>Table1[[#This Row],[Recapture Cancellation Reduction Amount Through FY12]]+Table1[[#This Row],[Recapture Cancellation Reduction Amount FY13 and After]]</f>
        <v>0</v>
      </c>
      <c r="CU63" s="9">
        <v>0</v>
      </c>
      <c r="CV63" s="9">
        <v>0</v>
      </c>
      <c r="CW63" s="9">
        <v>0</v>
      </c>
      <c r="CX63" s="24">
        <f>Table1[[#This Row],[Penalty Paid Through FY12]]+Table1[[#This Row],[Penalty Paid FY13 and After]]</f>
        <v>0</v>
      </c>
      <c r="CY63" s="9">
        <v>4.82E-2</v>
      </c>
      <c r="CZ63" s="9">
        <v>91.699100000000001</v>
      </c>
      <c r="DA63" s="9">
        <v>0.1429</v>
      </c>
      <c r="DB63" s="24">
        <f>Table1[[#This Row],[TOTAL Assistance Net of Recapture Penalties Through FY12]]+Table1[[#This Row],[TOTAL Assistance Net of Recapture Penalties FY13 and After]]</f>
        <v>91.841999999999999</v>
      </c>
      <c r="DC63" s="9">
        <v>49.382100000000001</v>
      </c>
      <c r="DD63" s="9">
        <v>377.08940000000001</v>
      </c>
      <c r="DE63" s="9">
        <v>350.43369999999999</v>
      </c>
      <c r="DF63" s="24">
        <f>Table1[[#This Row],[Company Direct Tax Revenue Before Assistance Through FY12]]+Table1[[#This Row],[Company Direct Tax Revenue Before Assistance FY13 and After]]</f>
        <v>727.5231</v>
      </c>
      <c r="DG63" s="9">
        <v>114.0835</v>
      </c>
      <c r="DH63" s="9">
        <v>621.31960000000004</v>
      </c>
      <c r="DI63" s="9">
        <v>809.57600000000002</v>
      </c>
      <c r="DJ63" s="24">
        <f>Table1[[#This Row],[Indirect and Induced Tax Revenues Through FY12]]+Table1[[#This Row],[Indirect and Induced Tax Revenues FY13 and After]]</f>
        <v>1430.8956000000001</v>
      </c>
      <c r="DK63" s="9">
        <v>163.46559999999999</v>
      </c>
      <c r="DL63" s="9">
        <v>998.40899999999999</v>
      </c>
      <c r="DM63" s="9">
        <v>1160.0097000000001</v>
      </c>
      <c r="DN63" s="24">
        <f>Table1[[#This Row],[TOTAL Tax Revenues Before Assistance Through FY12]]+Table1[[#This Row],[TOTAL Tax Revenues Before Assistance FY13 and After]]</f>
        <v>2158.4187000000002</v>
      </c>
      <c r="DO63" s="9">
        <v>163.41739999999999</v>
      </c>
      <c r="DP63" s="9">
        <v>906.70989999999995</v>
      </c>
      <c r="DQ63" s="9">
        <v>1159.8668</v>
      </c>
      <c r="DR63" s="24">
        <f>Table1[[#This Row],[TOTAL Tax Revenues Net of Assistance Recapture and Penalty Through FY12]]+Table1[[#This Row],[TOTAL Tax Revenues Net of Assistance Recapture and Penalty FY13 and After]]</f>
        <v>2066.5767000000001</v>
      </c>
      <c r="DS63" s="9">
        <v>0</v>
      </c>
      <c r="DT63" s="9">
        <v>0</v>
      </c>
      <c r="DU63" s="9">
        <v>0</v>
      </c>
      <c r="DV63" s="9">
        <v>0</v>
      </c>
    </row>
    <row r="64" spans="1:126" x14ac:dyDescent="0.25">
      <c r="A64" s="10">
        <v>92353</v>
      </c>
      <c r="B64" s="10" t="s">
        <v>367</v>
      </c>
      <c r="C64" s="10" t="s">
        <v>369</v>
      </c>
      <c r="D64" s="10" t="s">
        <v>17</v>
      </c>
      <c r="E64" s="10">
        <v>44</v>
      </c>
      <c r="F64" s="10" t="s">
        <v>370</v>
      </c>
      <c r="G64" s="10" t="s">
        <v>371</v>
      </c>
      <c r="H64" s="13">
        <v>9311</v>
      </c>
      <c r="I64" s="13">
        <v>22039</v>
      </c>
      <c r="J64" s="10" t="s">
        <v>368</v>
      </c>
      <c r="K64" s="10" t="s">
        <v>50</v>
      </c>
      <c r="L64" s="8">
        <v>36341</v>
      </c>
      <c r="M64" s="8">
        <v>44788</v>
      </c>
      <c r="N64" s="9">
        <v>4730</v>
      </c>
      <c r="O64" s="10" t="s">
        <v>108</v>
      </c>
      <c r="P64" s="7">
        <v>15</v>
      </c>
      <c r="Q64" s="7">
        <v>0</v>
      </c>
      <c r="R64" s="7">
        <v>99</v>
      </c>
      <c r="S64" s="7">
        <v>0</v>
      </c>
      <c r="T64" s="7">
        <v>0</v>
      </c>
      <c r="U64" s="7">
        <v>114</v>
      </c>
      <c r="V64" s="7">
        <v>106</v>
      </c>
      <c r="W64" s="7">
        <v>0</v>
      </c>
      <c r="X64" s="7">
        <v>0</v>
      </c>
      <c r="Y64" s="7">
        <v>50</v>
      </c>
      <c r="Z64" s="7">
        <v>12</v>
      </c>
      <c r="AA64" s="7">
        <v>0</v>
      </c>
      <c r="AB64" s="16">
        <v>0</v>
      </c>
      <c r="AC64" s="16">
        <v>0</v>
      </c>
      <c r="AD64" s="16">
        <v>0</v>
      </c>
      <c r="AE64" s="16">
        <v>0</v>
      </c>
      <c r="AF64" s="15">
        <v>95.614035087719301</v>
      </c>
      <c r="AG64" s="10" t="s">
        <v>28</v>
      </c>
      <c r="AH64" s="10" t="s">
        <v>28</v>
      </c>
      <c r="AI64" s="9">
        <v>0</v>
      </c>
      <c r="AJ64" s="9">
        <v>0</v>
      </c>
      <c r="AK64" s="9">
        <v>0</v>
      </c>
      <c r="AL64" s="24">
        <f>Table1[[#This Row],[Company Direct Land Through FY12]]+Table1[[#This Row],[Company Direct Land FY13 and After]]</f>
        <v>0</v>
      </c>
      <c r="AM64" s="9">
        <v>0</v>
      </c>
      <c r="AN64" s="9">
        <v>0</v>
      </c>
      <c r="AO64" s="9">
        <v>0</v>
      </c>
      <c r="AP64" s="24">
        <f>Table1[[#This Row],[Company Direct Building Through FY12]]+Table1[[#This Row],[Company Direct Building FY13 and After]]</f>
        <v>0</v>
      </c>
      <c r="AQ64" s="9">
        <v>0</v>
      </c>
      <c r="AR64" s="9">
        <v>0</v>
      </c>
      <c r="AS64" s="9">
        <v>0</v>
      </c>
      <c r="AT64" s="24">
        <f>Table1[[#This Row],[Mortgage Recording Tax Through FY12]]+Table1[[#This Row],[Mortgage Recording Tax FY13 and After]]</f>
        <v>0</v>
      </c>
      <c r="AU64" s="9">
        <v>0</v>
      </c>
      <c r="AV64" s="9">
        <v>0</v>
      </c>
      <c r="AW64" s="9">
        <v>0</v>
      </c>
      <c r="AX64" s="24">
        <f>Table1[[#This Row],[Pilot Savings  Through FY12]]+Table1[[#This Row],[Pilot Savings FY13 and After]]</f>
        <v>0</v>
      </c>
      <c r="AY64" s="9">
        <v>0</v>
      </c>
      <c r="AZ64" s="9">
        <v>0</v>
      </c>
      <c r="BA64" s="9">
        <v>0</v>
      </c>
      <c r="BB64" s="24">
        <f>Table1[[#This Row],[Mortgage Recording Tax Exemption Through FY12]]+Table1[[#This Row],[Mortgage Recording Tax Exemption FY13 and After]]</f>
        <v>0</v>
      </c>
      <c r="BC64" s="9">
        <v>50.319800000000001</v>
      </c>
      <c r="BD64" s="9">
        <v>550.13930000000005</v>
      </c>
      <c r="BE64" s="9">
        <v>18.316299999999998</v>
      </c>
      <c r="BF64" s="24">
        <f>Table1[[#This Row],[Indirect and Induced Land Through FY12]]+Table1[[#This Row],[Indirect and Induced Land FY13 and After]]</f>
        <v>568.4556</v>
      </c>
      <c r="BG64" s="9">
        <v>93.451099999999997</v>
      </c>
      <c r="BH64" s="9">
        <v>1021.6874</v>
      </c>
      <c r="BI64" s="9">
        <v>34.015999999999998</v>
      </c>
      <c r="BJ64" s="24">
        <f>Table1[[#This Row],[Indirect and Induced Building Through FY12]]+Table1[[#This Row],[Indirect and Induced Building FY13 and After]]</f>
        <v>1055.7034000000001</v>
      </c>
      <c r="BK64" s="9">
        <v>143.77090000000001</v>
      </c>
      <c r="BL64" s="9">
        <v>1571.8267000000001</v>
      </c>
      <c r="BM64" s="9">
        <v>52.332299999999996</v>
      </c>
      <c r="BN64" s="24">
        <f>Table1[[#This Row],[TOTAL Real Property Related Taxes Through FY12]]+Table1[[#This Row],[TOTAL Real Property Related Taxes FY13 and After]]</f>
        <v>1624.1590000000001</v>
      </c>
      <c r="BO64" s="9">
        <v>161.81489999999999</v>
      </c>
      <c r="BP64" s="9">
        <v>2071.2401</v>
      </c>
      <c r="BQ64" s="9">
        <v>58.900199999999998</v>
      </c>
      <c r="BR64" s="24">
        <f>Table1[[#This Row],[Company Direct Through FY12]]+Table1[[#This Row],[Company Direct FY13 and After]]</f>
        <v>2130.1403</v>
      </c>
      <c r="BS64" s="9">
        <v>0</v>
      </c>
      <c r="BT64" s="9">
        <v>0</v>
      </c>
      <c r="BU64" s="9">
        <v>0</v>
      </c>
      <c r="BV64" s="24">
        <f>Table1[[#This Row],[Sales Tax Exemption Through FY12]]+Table1[[#This Row],[Sales Tax Exemption FY13 and After]]</f>
        <v>0</v>
      </c>
      <c r="BW64" s="9">
        <v>0</v>
      </c>
      <c r="BX64" s="9">
        <v>0</v>
      </c>
      <c r="BY64" s="9">
        <v>0</v>
      </c>
      <c r="BZ64" s="24">
        <f>Table1[[#This Row],[Energy Tax Savings Through FY12]]+Table1[[#This Row],[Energy Tax Savings FY13 and After]]</f>
        <v>0</v>
      </c>
      <c r="CA64" s="9">
        <v>3.0468000000000002</v>
      </c>
      <c r="CB64" s="9">
        <v>39.658499999999997</v>
      </c>
      <c r="CC64" s="9">
        <v>1.0714999999999999</v>
      </c>
      <c r="CD64" s="24">
        <f>Table1[[#This Row],[Tax Exempt Bond Savings Through FY12]]+Table1[[#This Row],[Tax Exempt Bond Savings FY13 and After]]</f>
        <v>40.729999999999997</v>
      </c>
      <c r="CE64" s="9">
        <v>186.6712</v>
      </c>
      <c r="CF64" s="9">
        <v>2339.5702000000001</v>
      </c>
      <c r="CG64" s="9">
        <v>67.947900000000004</v>
      </c>
      <c r="CH64" s="24">
        <f>Table1[[#This Row],[Indirect and Induced Through FY12]]+Table1[[#This Row],[Indirect and Induced FY13 and After]]</f>
        <v>2407.5181000000002</v>
      </c>
      <c r="CI64" s="9">
        <v>345.4393</v>
      </c>
      <c r="CJ64" s="9">
        <v>4371.1517999999996</v>
      </c>
      <c r="CK64" s="9">
        <v>125.7766</v>
      </c>
      <c r="CL64" s="24">
        <f>Table1[[#This Row],[TOTAL Income Consumption Use Taxes Through FY12]]+Table1[[#This Row],[TOTAL Income Consumption Use Taxes FY13 and After]]</f>
        <v>4496.9283999999998</v>
      </c>
      <c r="CM64" s="9">
        <v>3.0468000000000002</v>
      </c>
      <c r="CN64" s="9">
        <v>39.658499999999997</v>
      </c>
      <c r="CO64" s="9">
        <v>1.0714999999999999</v>
      </c>
      <c r="CP64" s="24">
        <f>Table1[[#This Row],[Assistance Provided Through FY12]]+Table1[[#This Row],[Assistance Provided FY13 and After]]</f>
        <v>40.729999999999997</v>
      </c>
      <c r="CQ64" s="9">
        <v>0</v>
      </c>
      <c r="CR64" s="9">
        <v>0</v>
      </c>
      <c r="CS64" s="9">
        <v>0</v>
      </c>
      <c r="CT64" s="24">
        <f>Table1[[#This Row],[Recapture Cancellation Reduction Amount Through FY12]]+Table1[[#This Row],[Recapture Cancellation Reduction Amount FY13 and After]]</f>
        <v>0</v>
      </c>
      <c r="CU64" s="9">
        <v>0</v>
      </c>
      <c r="CV64" s="9">
        <v>0</v>
      </c>
      <c r="CW64" s="9">
        <v>0</v>
      </c>
      <c r="CX64" s="24">
        <f>Table1[[#This Row],[Penalty Paid Through FY12]]+Table1[[#This Row],[Penalty Paid FY13 and After]]</f>
        <v>0</v>
      </c>
      <c r="CY64" s="9">
        <v>3.0468000000000002</v>
      </c>
      <c r="CZ64" s="9">
        <v>39.658499999999997</v>
      </c>
      <c r="DA64" s="9">
        <v>1.0714999999999999</v>
      </c>
      <c r="DB64" s="24">
        <f>Table1[[#This Row],[TOTAL Assistance Net of Recapture Penalties Through FY12]]+Table1[[#This Row],[TOTAL Assistance Net of Recapture Penalties FY13 and After]]</f>
        <v>40.729999999999997</v>
      </c>
      <c r="DC64" s="9">
        <v>161.81489999999999</v>
      </c>
      <c r="DD64" s="9">
        <v>2071.2401</v>
      </c>
      <c r="DE64" s="9">
        <v>58.900199999999998</v>
      </c>
      <c r="DF64" s="24">
        <f>Table1[[#This Row],[Company Direct Tax Revenue Before Assistance Through FY12]]+Table1[[#This Row],[Company Direct Tax Revenue Before Assistance FY13 and After]]</f>
        <v>2130.1403</v>
      </c>
      <c r="DG64" s="9">
        <v>330.44209999999998</v>
      </c>
      <c r="DH64" s="9">
        <v>3911.3969000000002</v>
      </c>
      <c r="DI64" s="9">
        <v>120.28019999999999</v>
      </c>
      <c r="DJ64" s="24">
        <f>Table1[[#This Row],[Indirect and Induced Tax Revenues Through FY12]]+Table1[[#This Row],[Indirect and Induced Tax Revenues FY13 and After]]</f>
        <v>4031.6771000000003</v>
      </c>
      <c r="DK64" s="9">
        <v>492.25700000000001</v>
      </c>
      <c r="DL64" s="9">
        <v>5982.6369999999997</v>
      </c>
      <c r="DM64" s="9">
        <v>179.18039999999999</v>
      </c>
      <c r="DN64" s="24">
        <f>Table1[[#This Row],[TOTAL Tax Revenues Before Assistance Through FY12]]+Table1[[#This Row],[TOTAL Tax Revenues Before Assistance FY13 and After]]</f>
        <v>6161.8173999999999</v>
      </c>
      <c r="DO64" s="9">
        <v>489.21019999999999</v>
      </c>
      <c r="DP64" s="9">
        <v>5942.9785000000002</v>
      </c>
      <c r="DQ64" s="9">
        <v>178.10890000000001</v>
      </c>
      <c r="DR64" s="24">
        <f>Table1[[#This Row],[TOTAL Tax Revenues Net of Assistance Recapture and Penalty Through FY12]]+Table1[[#This Row],[TOTAL Tax Revenues Net of Assistance Recapture and Penalty FY13 and After]]</f>
        <v>6121.0874000000003</v>
      </c>
      <c r="DS64" s="9">
        <v>0</v>
      </c>
      <c r="DT64" s="9">
        <v>0</v>
      </c>
      <c r="DU64" s="9">
        <v>0</v>
      </c>
      <c r="DV64" s="9">
        <v>0</v>
      </c>
    </row>
    <row r="65" spans="1:126" x14ac:dyDescent="0.25">
      <c r="A65" s="10">
        <v>92355</v>
      </c>
      <c r="B65" s="10" t="s">
        <v>600</v>
      </c>
      <c r="C65" s="10" t="s">
        <v>601</v>
      </c>
      <c r="D65" s="10" t="s">
        <v>47</v>
      </c>
      <c r="E65" s="10">
        <v>3</v>
      </c>
      <c r="F65" s="10" t="s">
        <v>602</v>
      </c>
      <c r="G65" s="10" t="s">
        <v>90</v>
      </c>
      <c r="H65" s="13">
        <v>0</v>
      </c>
      <c r="I65" s="13">
        <v>91800</v>
      </c>
      <c r="J65" s="10" t="s">
        <v>244</v>
      </c>
      <c r="K65" s="10" t="s">
        <v>42</v>
      </c>
      <c r="L65" s="8">
        <v>36644</v>
      </c>
      <c r="M65" s="8">
        <v>43830</v>
      </c>
      <c r="N65" s="9">
        <v>18200</v>
      </c>
      <c r="O65" s="10" t="s">
        <v>144</v>
      </c>
      <c r="P65" s="7">
        <v>0</v>
      </c>
      <c r="Q65" s="7">
        <v>0</v>
      </c>
      <c r="R65" s="7">
        <v>102</v>
      </c>
      <c r="S65" s="7">
        <v>0</v>
      </c>
      <c r="T65" s="7">
        <v>4</v>
      </c>
      <c r="U65" s="7">
        <v>106</v>
      </c>
      <c r="V65" s="7">
        <v>101</v>
      </c>
      <c r="W65" s="7">
        <v>0</v>
      </c>
      <c r="X65" s="7">
        <v>40</v>
      </c>
      <c r="Y65" s="7">
        <v>0</v>
      </c>
      <c r="Z65" s="7">
        <v>47</v>
      </c>
      <c r="AA65" s="7">
        <v>0</v>
      </c>
      <c r="AB65" s="16">
        <v>0</v>
      </c>
      <c r="AC65" s="16">
        <v>0</v>
      </c>
      <c r="AD65" s="16">
        <v>0</v>
      </c>
      <c r="AE65" s="16">
        <v>0</v>
      </c>
      <c r="AF65" s="15">
        <v>53.921568627450981</v>
      </c>
      <c r="AG65" s="10" t="s">
        <v>28</v>
      </c>
      <c r="AH65" s="10" t="s">
        <v>28</v>
      </c>
      <c r="AI65" s="9">
        <v>647.97950000000003</v>
      </c>
      <c r="AJ65" s="9">
        <v>2468.3249999999998</v>
      </c>
      <c r="AK65" s="9">
        <v>1773.5454999999999</v>
      </c>
      <c r="AL65" s="24">
        <f>Table1[[#This Row],[Company Direct Land Through FY12]]+Table1[[#This Row],[Company Direct Land FY13 and After]]</f>
        <v>4241.8705</v>
      </c>
      <c r="AM65" s="9">
        <v>1203.3905</v>
      </c>
      <c r="AN65" s="9">
        <v>4584.0322999999999</v>
      </c>
      <c r="AO65" s="9">
        <v>3293.7271000000001</v>
      </c>
      <c r="AP65" s="24">
        <f>Table1[[#This Row],[Company Direct Building Through FY12]]+Table1[[#This Row],[Company Direct Building FY13 and After]]</f>
        <v>7877.7593999999999</v>
      </c>
      <c r="AQ65" s="9">
        <v>0</v>
      </c>
      <c r="AR65" s="9">
        <v>0</v>
      </c>
      <c r="AS65" s="9">
        <v>0</v>
      </c>
      <c r="AT65" s="24">
        <f>Table1[[#This Row],[Mortgage Recording Tax Through FY12]]+Table1[[#This Row],[Mortgage Recording Tax FY13 and After]]</f>
        <v>0</v>
      </c>
      <c r="AU65" s="9">
        <v>0</v>
      </c>
      <c r="AV65" s="9">
        <v>0</v>
      </c>
      <c r="AW65" s="9">
        <v>0</v>
      </c>
      <c r="AX65" s="24">
        <f>Table1[[#This Row],[Pilot Savings  Through FY12]]+Table1[[#This Row],[Pilot Savings FY13 and After]]</f>
        <v>0</v>
      </c>
      <c r="AY65" s="9">
        <v>0</v>
      </c>
      <c r="AZ65" s="9">
        <v>0</v>
      </c>
      <c r="BA65" s="9">
        <v>0</v>
      </c>
      <c r="BB65" s="24">
        <f>Table1[[#This Row],[Mortgage Recording Tax Exemption Through FY12]]+Table1[[#This Row],[Mortgage Recording Tax Exemption FY13 and After]]</f>
        <v>0</v>
      </c>
      <c r="BC65" s="9">
        <v>100.0341</v>
      </c>
      <c r="BD65" s="9">
        <v>481.01150000000001</v>
      </c>
      <c r="BE65" s="9">
        <v>273.79719999999998</v>
      </c>
      <c r="BF65" s="24">
        <f>Table1[[#This Row],[Indirect and Induced Land Through FY12]]+Table1[[#This Row],[Indirect and Induced Land FY13 and After]]</f>
        <v>754.80870000000004</v>
      </c>
      <c r="BG65" s="9">
        <v>185.77760000000001</v>
      </c>
      <c r="BH65" s="9">
        <v>893.30690000000004</v>
      </c>
      <c r="BI65" s="9">
        <v>508.48039999999997</v>
      </c>
      <c r="BJ65" s="24">
        <f>Table1[[#This Row],[Indirect and Induced Building Through FY12]]+Table1[[#This Row],[Indirect and Induced Building FY13 and After]]</f>
        <v>1401.7873</v>
      </c>
      <c r="BK65" s="9">
        <v>2137.1817000000001</v>
      </c>
      <c r="BL65" s="9">
        <v>8426.6756999999998</v>
      </c>
      <c r="BM65" s="9">
        <v>5849.5501999999997</v>
      </c>
      <c r="BN65" s="24">
        <f>Table1[[#This Row],[TOTAL Real Property Related Taxes Through FY12]]+Table1[[#This Row],[TOTAL Real Property Related Taxes FY13 and After]]</f>
        <v>14276.225899999999</v>
      </c>
      <c r="BO65" s="9">
        <v>599.52829999999994</v>
      </c>
      <c r="BP65" s="9">
        <v>3137.0140999999999</v>
      </c>
      <c r="BQ65" s="9">
        <v>1640.9323999999999</v>
      </c>
      <c r="BR65" s="24">
        <f>Table1[[#This Row],[Company Direct Through FY12]]+Table1[[#This Row],[Company Direct FY13 and After]]</f>
        <v>4777.9465</v>
      </c>
      <c r="BS65" s="9">
        <v>9.9628999999999994</v>
      </c>
      <c r="BT65" s="9">
        <v>160.27430000000001</v>
      </c>
      <c r="BU65" s="9">
        <v>449.72570000000002</v>
      </c>
      <c r="BV65" s="24">
        <f>Table1[[#This Row],[Sales Tax Exemption Through FY12]]+Table1[[#This Row],[Sales Tax Exemption FY13 and After]]</f>
        <v>610</v>
      </c>
      <c r="BW65" s="9">
        <v>0</v>
      </c>
      <c r="BX65" s="9">
        <v>6.5354999999999999</v>
      </c>
      <c r="BY65" s="9">
        <v>0</v>
      </c>
      <c r="BZ65" s="24">
        <f>Table1[[#This Row],[Energy Tax Savings Through FY12]]+Table1[[#This Row],[Energy Tax Savings FY13 and After]]</f>
        <v>6.5354999999999999</v>
      </c>
      <c r="CA65" s="9">
        <v>0</v>
      </c>
      <c r="CB65" s="9">
        <v>0</v>
      </c>
      <c r="CC65" s="9">
        <v>0</v>
      </c>
      <c r="CD65" s="24">
        <f>Table1[[#This Row],[Tax Exempt Bond Savings Through FY12]]+Table1[[#This Row],[Tax Exempt Bond Savings FY13 and After]]</f>
        <v>0</v>
      </c>
      <c r="CE65" s="9">
        <v>308.27600000000001</v>
      </c>
      <c r="CF65" s="9">
        <v>1658.0083</v>
      </c>
      <c r="CG65" s="9">
        <v>843.76369999999997</v>
      </c>
      <c r="CH65" s="24">
        <f>Table1[[#This Row],[Indirect and Induced Through FY12]]+Table1[[#This Row],[Indirect and Induced FY13 and After]]</f>
        <v>2501.7719999999999</v>
      </c>
      <c r="CI65" s="9">
        <v>897.84140000000002</v>
      </c>
      <c r="CJ65" s="9">
        <v>4628.2125999999998</v>
      </c>
      <c r="CK65" s="9">
        <v>2034.9703999999999</v>
      </c>
      <c r="CL65" s="24">
        <f>Table1[[#This Row],[TOTAL Income Consumption Use Taxes Through FY12]]+Table1[[#This Row],[TOTAL Income Consumption Use Taxes FY13 and After]]</f>
        <v>6663.183</v>
      </c>
      <c r="CM65" s="9">
        <v>9.9628999999999994</v>
      </c>
      <c r="CN65" s="9">
        <v>166.8098</v>
      </c>
      <c r="CO65" s="9">
        <v>449.72570000000002</v>
      </c>
      <c r="CP65" s="24">
        <f>Table1[[#This Row],[Assistance Provided Through FY12]]+Table1[[#This Row],[Assistance Provided FY13 and After]]</f>
        <v>616.53549999999996</v>
      </c>
      <c r="CQ65" s="9">
        <v>0</v>
      </c>
      <c r="CR65" s="9">
        <v>178.41630000000001</v>
      </c>
      <c r="CS65" s="9">
        <v>0</v>
      </c>
      <c r="CT65" s="24">
        <f>Table1[[#This Row],[Recapture Cancellation Reduction Amount Through FY12]]+Table1[[#This Row],[Recapture Cancellation Reduction Amount FY13 and After]]</f>
        <v>178.41630000000001</v>
      </c>
      <c r="CU65" s="9">
        <v>0</v>
      </c>
      <c r="CV65" s="9">
        <v>0</v>
      </c>
      <c r="CW65" s="9">
        <v>0</v>
      </c>
      <c r="CX65" s="24">
        <f>Table1[[#This Row],[Penalty Paid Through FY12]]+Table1[[#This Row],[Penalty Paid FY13 and After]]</f>
        <v>0</v>
      </c>
      <c r="CY65" s="9">
        <v>9.9628999999999994</v>
      </c>
      <c r="CZ65" s="9">
        <v>-11.6065</v>
      </c>
      <c r="DA65" s="9">
        <v>449.72570000000002</v>
      </c>
      <c r="DB65" s="24">
        <f>Table1[[#This Row],[TOTAL Assistance Net of Recapture Penalties Through FY12]]+Table1[[#This Row],[TOTAL Assistance Net of Recapture Penalties FY13 and After]]</f>
        <v>438.11920000000003</v>
      </c>
      <c r="DC65" s="9">
        <v>2450.8982999999998</v>
      </c>
      <c r="DD65" s="9">
        <v>10189.3714</v>
      </c>
      <c r="DE65" s="9">
        <v>6708.2049999999999</v>
      </c>
      <c r="DF65" s="24">
        <f>Table1[[#This Row],[Company Direct Tax Revenue Before Assistance Through FY12]]+Table1[[#This Row],[Company Direct Tax Revenue Before Assistance FY13 and After]]</f>
        <v>16897.576399999998</v>
      </c>
      <c r="DG65" s="9">
        <v>594.08770000000004</v>
      </c>
      <c r="DH65" s="9">
        <v>3032.3267000000001</v>
      </c>
      <c r="DI65" s="9">
        <v>1626.0413000000001</v>
      </c>
      <c r="DJ65" s="24">
        <f>Table1[[#This Row],[Indirect and Induced Tax Revenues Through FY12]]+Table1[[#This Row],[Indirect and Induced Tax Revenues FY13 and After]]</f>
        <v>4658.3680000000004</v>
      </c>
      <c r="DK65" s="9">
        <v>3044.9859999999999</v>
      </c>
      <c r="DL65" s="9">
        <v>13221.6981</v>
      </c>
      <c r="DM65" s="9">
        <v>8334.2463000000007</v>
      </c>
      <c r="DN65" s="24">
        <f>Table1[[#This Row],[TOTAL Tax Revenues Before Assistance Through FY12]]+Table1[[#This Row],[TOTAL Tax Revenues Before Assistance FY13 and After]]</f>
        <v>21555.9444</v>
      </c>
      <c r="DO65" s="9">
        <v>3035.0230999999999</v>
      </c>
      <c r="DP65" s="9">
        <v>13233.304599999999</v>
      </c>
      <c r="DQ65" s="9">
        <v>7884.5205999999998</v>
      </c>
      <c r="DR65" s="24">
        <f>Table1[[#This Row],[TOTAL Tax Revenues Net of Assistance Recapture and Penalty Through FY12]]+Table1[[#This Row],[TOTAL Tax Revenues Net of Assistance Recapture and Penalty FY13 and After]]</f>
        <v>21117.825199999999</v>
      </c>
      <c r="DS65" s="9">
        <v>0</v>
      </c>
      <c r="DT65" s="9">
        <v>0</v>
      </c>
      <c r="DU65" s="9">
        <v>0</v>
      </c>
      <c r="DV65" s="9">
        <v>0</v>
      </c>
    </row>
    <row r="66" spans="1:126" x14ac:dyDescent="0.25">
      <c r="A66" s="10">
        <v>92359</v>
      </c>
      <c r="B66" s="10" t="s">
        <v>384</v>
      </c>
      <c r="C66" s="10" t="s">
        <v>386</v>
      </c>
      <c r="D66" s="10" t="s">
        <v>10</v>
      </c>
      <c r="E66" s="10">
        <v>17</v>
      </c>
      <c r="F66" s="10" t="s">
        <v>387</v>
      </c>
      <c r="G66" s="10" t="s">
        <v>122</v>
      </c>
      <c r="H66" s="13">
        <v>40000</v>
      </c>
      <c r="I66" s="13">
        <v>20500</v>
      </c>
      <c r="J66" s="10" t="s">
        <v>385</v>
      </c>
      <c r="K66" s="10" t="s">
        <v>81</v>
      </c>
      <c r="L66" s="8">
        <v>36418</v>
      </c>
      <c r="M66" s="8">
        <v>45838</v>
      </c>
      <c r="N66" s="9">
        <v>3397</v>
      </c>
      <c r="O66" s="10" t="s">
        <v>11</v>
      </c>
      <c r="P66" s="7">
        <v>3</v>
      </c>
      <c r="Q66" s="7">
        <v>0</v>
      </c>
      <c r="R66" s="7">
        <v>91</v>
      </c>
      <c r="S66" s="7">
        <v>0</v>
      </c>
      <c r="T66" s="7">
        <v>0</v>
      </c>
      <c r="U66" s="7">
        <v>94</v>
      </c>
      <c r="V66" s="7">
        <v>92</v>
      </c>
      <c r="W66" s="7">
        <v>0</v>
      </c>
      <c r="X66" s="7">
        <v>0</v>
      </c>
      <c r="Y66" s="7">
        <v>75</v>
      </c>
      <c r="Z66" s="7">
        <v>100</v>
      </c>
      <c r="AA66" s="7">
        <v>0</v>
      </c>
      <c r="AB66" s="16">
        <v>0</v>
      </c>
      <c r="AC66" s="16">
        <v>0</v>
      </c>
      <c r="AD66" s="16">
        <v>0</v>
      </c>
      <c r="AE66" s="16">
        <v>0</v>
      </c>
      <c r="AF66" s="15">
        <v>91.489361702127653</v>
      </c>
      <c r="AG66" s="10" t="s">
        <v>28</v>
      </c>
      <c r="AH66" s="10" t="s">
        <v>1966</v>
      </c>
      <c r="AI66" s="9">
        <v>123.337</v>
      </c>
      <c r="AJ66" s="9">
        <v>1035.6442</v>
      </c>
      <c r="AK66" s="9">
        <v>499.57749999999999</v>
      </c>
      <c r="AL66" s="24">
        <f>Table1[[#This Row],[Company Direct Land Through FY12]]+Table1[[#This Row],[Company Direct Land FY13 and After]]</f>
        <v>1535.2217000000001</v>
      </c>
      <c r="AM66" s="9">
        <v>279.60899999999998</v>
      </c>
      <c r="AN66" s="9">
        <v>1188.7389000000001</v>
      </c>
      <c r="AO66" s="9">
        <v>1132.558</v>
      </c>
      <c r="AP66" s="24">
        <f>Table1[[#This Row],[Company Direct Building Through FY12]]+Table1[[#This Row],[Company Direct Building FY13 and After]]</f>
        <v>2321.2969000000003</v>
      </c>
      <c r="AQ66" s="9">
        <v>0</v>
      </c>
      <c r="AR66" s="9">
        <v>29.5075</v>
      </c>
      <c r="AS66" s="9">
        <v>0</v>
      </c>
      <c r="AT66" s="24">
        <f>Table1[[#This Row],[Mortgage Recording Tax Through FY12]]+Table1[[#This Row],[Mortgage Recording Tax FY13 and After]]</f>
        <v>29.5075</v>
      </c>
      <c r="AU66" s="9">
        <v>229.69499999999999</v>
      </c>
      <c r="AV66" s="9">
        <v>864.27829999999994</v>
      </c>
      <c r="AW66" s="9">
        <v>930.38120000000004</v>
      </c>
      <c r="AX66" s="24">
        <f>Table1[[#This Row],[Pilot Savings  Through FY12]]+Table1[[#This Row],[Pilot Savings FY13 and After]]</f>
        <v>1794.6595</v>
      </c>
      <c r="AY66" s="9">
        <v>0</v>
      </c>
      <c r="AZ66" s="9">
        <v>29.5075</v>
      </c>
      <c r="BA66" s="9">
        <v>0</v>
      </c>
      <c r="BB66" s="24">
        <f>Table1[[#This Row],[Mortgage Recording Tax Exemption Through FY12]]+Table1[[#This Row],[Mortgage Recording Tax Exemption FY13 and After]]</f>
        <v>29.5075</v>
      </c>
      <c r="BC66" s="9">
        <v>53.532499999999999</v>
      </c>
      <c r="BD66" s="9">
        <v>511.30340000000001</v>
      </c>
      <c r="BE66" s="9">
        <v>216.83349999999999</v>
      </c>
      <c r="BF66" s="24">
        <f>Table1[[#This Row],[Indirect and Induced Land Through FY12]]+Table1[[#This Row],[Indirect and Induced Land FY13 and After]]</f>
        <v>728.13689999999997</v>
      </c>
      <c r="BG66" s="9">
        <v>99.417400000000001</v>
      </c>
      <c r="BH66" s="9">
        <v>949.56320000000005</v>
      </c>
      <c r="BI66" s="9">
        <v>402.69060000000002</v>
      </c>
      <c r="BJ66" s="24">
        <f>Table1[[#This Row],[Indirect and Induced Building Through FY12]]+Table1[[#This Row],[Indirect and Induced Building FY13 and After]]</f>
        <v>1352.2538</v>
      </c>
      <c r="BK66" s="9">
        <v>326.20089999999999</v>
      </c>
      <c r="BL66" s="9">
        <v>2820.9713999999999</v>
      </c>
      <c r="BM66" s="9">
        <v>1321.2783999999999</v>
      </c>
      <c r="BN66" s="24">
        <f>Table1[[#This Row],[TOTAL Real Property Related Taxes Through FY12]]+Table1[[#This Row],[TOTAL Real Property Related Taxes FY13 and After]]</f>
        <v>4142.2497999999996</v>
      </c>
      <c r="BO66" s="9">
        <v>290.5197</v>
      </c>
      <c r="BP66" s="9">
        <v>2840.9117999999999</v>
      </c>
      <c r="BQ66" s="9">
        <v>1176.7525000000001</v>
      </c>
      <c r="BR66" s="24">
        <f>Table1[[#This Row],[Company Direct Through FY12]]+Table1[[#This Row],[Company Direct FY13 and After]]</f>
        <v>4017.6642999999999</v>
      </c>
      <c r="BS66" s="9">
        <v>0</v>
      </c>
      <c r="BT66" s="9">
        <v>0</v>
      </c>
      <c r="BU66" s="9">
        <v>0</v>
      </c>
      <c r="BV66" s="24">
        <f>Table1[[#This Row],[Sales Tax Exemption Through FY12]]+Table1[[#This Row],[Sales Tax Exemption FY13 and After]]</f>
        <v>0</v>
      </c>
      <c r="BW66" s="9">
        <v>0</v>
      </c>
      <c r="BX66" s="9">
        <v>0</v>
      </c>
      <c r="BY66" s="9">
        <v>0</v>
      </c>
      <c r="BZ66" s="24">
        <f>Table1[[#This Row],[Energy Tax Savings Through FY12]]+Table1[[#This Row],[Energy Tax Savings FY13 and After]]</f>
        <v>0</v>
      </c>
      <c r="CA66" s="9">
        <v>0</v>
      </c>
      <c r="CB66" s="9">
        <v>0</v>
      </c>
      <c r="CC66" s="9">
        <v>0</v>
      </c>
      <c r="CD66" s="24">
        <f>Table1[[#This Row],[Tax Exempt Bond Savings Through FY12]]+Table1[[#This Row],[Tax Exempt Bond Savings FY13 and After]]</f>
        <v>0</v>
      </c>
      <c r="CE66" s="9">
        <v>179.4427</v>
      </c>
      <c r="CF66" s="9">
        <v>1961.2901999999999</v>
      </c>
      <c r="CG66" s="9">
        <v>726.83370000000002</v>
      </c>
      <c r="CH66" s="24">
        <f>Table1[[#This Row],[Indirect and Induced Through FY12]]+Table1[[#This Row],[Indirect and Induced FY13 and After]]</f>
        <v>2688.1239</v>
      </c>
      <c r="CI66" s="9">
        <v>469.9624</v>
      </c>
      <c r="CJ66" s="9">
        <v>4802.2020000000002</v>
      </c>
      <c r="CK66" s="9">
        <v>1903.5862</v>
      </c>
      <c r="CL66" s="24">
        <f>Table1[[#This Row],[TOTAL Income Consumption Use Taxes Through FY12]]+Table1[[#This Row],[TOTAL Income Consumption Use Taxes FY13 and After]]</f>
        <v>6705.7882</v>
      </c>
      <c r="CM66" s="9">
        <v>229.69499999999999</v>
      </c>
      <c r="CN66" s="9">
        <v>893.78579999999999</v>
      </c>
      <c r="CO66" s="9">
        <v>930.38120000000004</v>
      </c>
      <c r="CP66" s="24">
        <f>Table1[[#This Row],[Assistance Provided Through FY12]]+Table1[[#This Row],[Assistance Provided FY13 and After]]</f>
        <v>1824.1669999999999</v>
      </c>
      <c r="CQ66" s="9">
        <v>0</v>
      </c>
      <c r="CR66" s="9">
        <v>0</v>
      </c>
      <c r="CS66" s="9">
        <v>0</v>
      </c>
      <c r="CT66" s="24">
        <f>Table1[[#This Row],[Recapture Cancellation Reduction Amount Through FY12]]+Table1[[#This Row],[Recapture Cancellation Reduction Amount FY13 and After]]</f>
        <v>0</v>
      </c>
      <c r="CU66" s="9">
        <v>0</v>
      </c>
      <c r="CV66" s="9">
        <v>0</v>
      </c>
      <c r="CW66" s="9">
        <v>0</v>
      </c>
      <c r="CX66" s="24">
        <f>Table1[[#This Row],[Penalty Paid Through FY12]]+Table1[[#This Row],[Penalty Paid FY13 and After]]</f>
        <v>0</v>
      </c>
      <c r="CY66" s="9">
        <v>229.69499999999999</v>
      </c>
      <c r="CZ66" s="9">
        <v>893.78579999999999</v>
      </c>
      <c r="DA66" s="9">
        <v>930.38120000000004</v>
      </c>
      <c r="DB66" s="24">
        <f>Table1[[#This Row],[TOTAL Assistance Net of Recapture Penalties Through FY12]]+Table1[[#This Row],[TOTAL Assistance Net of Recapture Penalties FY13 and After]]</f>
        <v>1824.1669999999999</v>
      </c>
      <c r="DC66" s="9">
        <v>693.46569999999997</v>
      </c>
      <c r="DD66" s="9">
        <v>5094.8023999999996</v>
      </c>
      <c r="DE66" s="9">
        <v>2808.8879999999999</v>
      </c>
      <c r="DF66" s="24">
        <f>Table1[[#This Row],[Company Direct Tax Revenue Before Assistance Through FY12]]+Table1[[#This Row],[Company Direct Tax Revenue Before Assistance FY13 and After]]</f>
        <v>7903.6903999999995</v>
      </c>
      <c r="DG66" s="9">
        <v>332.39260000000002</v>
      </c>
      <c r="DH66" s="9">
        <v>3422.1568000000002</v>
      </c>
      <c r="DI66" s="9">
        <v>1346.3578</v>
      </c>
      <c r="DJ66" s="24">
        <f>Table1[[#This Row],[Indirect and Induced Tax Revenues Through FY12]]+Table1[[#This Row],[Indirect and Induced Tax Revenues FY13 and After]]</f>
        <v>4768.5146000000004</v>
      </c>
      <c r="DK66" s="9">
        <v>1025.8583000000001</v>
      </c>
      <c r="DL66" s="9">
        <v>8516.9591999999993</v>
      </c>
      <c r="DM66" s="9">
        <v>4155.2457999999997</v>
      </c>
      <c r="DN66" s="24">
        <f>Table1[[#This Row],[TOTAL Tax Revenues Before Assistance Through FY12]]+Table1[[#This Row],[TOTAL Tax Revenues Before Assistance FY13 and After]]</f>
        <v>12672.204999999998</v>
      </c>
      <c r="DO66" s="9">
        <v>796.16330000000005</v>
      </c>
      <c r="DP66" s="9">
        <v>7623.1733999999997</v>
      </c>
      <c r="DQ66" s="9">
        <v>3224.8645999999999</v>
      </c>
      <c r="DR66" s="24">
        <f>Table1[[#This Row],[TOTAL Tax Revenues Net of Assistance Recapture and Penalty Through FY12]]+Table1[[#This Row],[TOTAL Tax Revenues Net of Assistance Recapture and Penalty FY13 and After]]</f>
        <v>10848.038</v>
      </c>
      <c r="DS66" s="9">
        <v>0</v>
      </c>
      <c r="DT66" s="9">
        <v>0</v>
      </c>
      <c r="DU66" s="9">
        <v>0</v>
      </c>
      <c r="DV66" s="9">
        <v>0</v>
      </c>
    </row>
    <row r="67" spans="1:126" x14ac:dyDescent="0.25">
      <c r="A67" s="10">
        <v>92363</v>
      </c>
      <c r="B67" s="10" t="s">
        <v>406</v>
      </c>
      <c r="C67" s="10" t="s">
        <v>407</v>
      </c>
      <c r="D67" s="10" t="s">
        <v>47</v>
      </c>
      <c r="E67" s="10">
        <v>3</v>
      </c>
      <c r="F67" s="10" t="s">
        <v>408</v>
      </c>
      <c r="G67" s="10" t="s">
        <v>409</v>
      </c>
      <c r="H67" s="13">
        <v>0</v>
      </c>
      <c r="I67" s="13">
        <v>1414071</v>
      </c>
      <c r="J67" s="10" t="s">
        <v>119</v>
      </c>
      <c r="K67" s="10" t="s">
        <v>42</v>
      </c>
      <c r="L67" s="8">
        <v>36431</v>
      </c>
      <c r="M67" s="8">
        <v>54693</v>
      </c>
      <c r="N67" s="9">
        <v>1500000</v>
      </c>
      <c r="O67" s="10" t="s">
        <v>226</v>
      </c>
      <c r="P67" s="7">
        <v>0</v>
      </c>
      <c r="Q67" s="7">
        <v>0</v>
      </c>
      <c r="R67" s="7">
        <v>0</v>
      </c>
      <c r="S67" s="7">
        <v>0</v>
      </c>
      <c r="T67" s="7">
        <v>0</v>
      </c>
      <c r="U67" s="7">
        <v>0</v>
      </c>
      <c r="V67" s="7">
        <v>1373</v>
      </c>
      <c r="W67" s="7">
        <v>0</v>
      </c>
      <c r="X67" s="7">
        <v>5700</v>
      </c>
      <c r="Y67" s="7">
        <v>5700</v>
      </c>
      <c r="Z67" s="7">
        <v>13300</v>
      </c>
      <c r="AA67" s="7">
        <v>0</v>
      </c>
      <c r="AB67" s="16">
        <v>0</v>
      </c>
      <c r="AC67" s="16">
        <v>0</v>
      </c>
      <c r="AD67" s="16">
        <v>0</v>
      </c>
      <c r="AE67" s="16">
        <v>0</v>
      </c>
      <c r="AF67" s="15">
        <v>0</v>
      </c>
      <c r="AG67" s="10" t="s">
        <v>58</v>
      </c>
      <c r="AH67" s="10" t="s">
        <v>58</v>
      </c>
      <c r="AI67" s="9">
        <v>754.94529999999997</v>
      </c>
      <c r="AJ67" s="9">
        <v>29709.234499999999</v>
      </c>
      <c r="AK67" s="9">
        <v>5880.0738000000001</v>
      </c>
      <c r="AL67" s="24">
        <f>Table1[[#This Row],[Company Direct Land Through FY12]]+Table1[[#This Row],[Company Direct Land FY13 and After]]</f>
        <v>35589.308299999997</v>
      </c>
      <c r="AM67" s="9">
        <v>1402.0411999999999</v>
      </c>
      <c r="AN67" s="9">
        <v>73878.477799999993</v>
      </c>
      <c r="AO67" s="9">
        <v>10920.1358</v>
      </c>
      <c r="AP67" s="24">
        <f>Table1[[#This Row],[Company Direct Building Through FY12]]+Table1[[#This Row],[Company Direct Building FY13 and After]]</f>
        <v>84798.613599999997</v>
      </c>
      <c r="AQ67" s="9">
        <v>0</v>
      </c>
      <c r="AR67" s="9">
        <v>0</v>
      </c>
      <c r="AS67" s="9">
        <v>0</v>
      </c>
      <c r="AT67" s="24">
        <f>Table1[[#This Row],[Mortgage Recording Tax Through FY12]]+Table1[[#This Row],[Mortgage Recording Tax FY13 and After]]</f>
        <v>0</v>
      </c>
      <c r="AU67" s="9">
        <v>0</v>
      </c>
      <c r="AV67" s="9">
        <v>4076.0781999999999</v>
      </c>
      <c r="AW67" s="9">
        <v>723.92179999999996</v>
      </c>
      <c r="AX67" s="24">
        <f>Table1[[#This Row],[Pilot Savings  Through FY12]]+Table1[[#This Row],[Pilot Savings FY13 and After]]</f>
        <v>4800</v>
      </c>
      <c r="AY67" s="9">
        <v>0</v>
      </c>
      <c r="AZ67" s="9">
        <v>0</v>
      </c>
      <c r="BA67" s="9">
        <v>0</v>
      </c>
      <c r="BB67" s="24">
        <f>Table1[[#This Row],[Mortgage Recording Tax Exemption Through FY12]]+Table1[[#This Row],[Mortgage Recording Tax Exemption FY13 and After]]</f>
        <v>0</v>
      </c>
      <c r="BC67" s="9">
        <v>2305.7860999999998</v>
      </c>
      <c r="BD67" s="9">
        <v>108271.26700000001</v>
      </c>
      <c r="BE67" s="9">
        <v>17959.1708</v>
      </c>
      <c r="BF67" s="24">
        <f>Table1[[#This Row],[Indirect and Induced Land Through FY12]]+Table1[[#This Row],[Indirect and Induced Land FY13 and After]]</f>
        <v>126230.43780000001</v>
      </c>
      <c r="BG67" s="9">
        <v>4282.1742000000004</v>
      </c>
      <c r="BH67" s="9">
        <v>201075.21</v>
      </c>
      <c r="BI67" s="9">
        <v>33352.747300000003</v>
      </c>
      <c r="BJ67" s="24">
        <f>Table1[[#This Row],[Indirect and Induced Building Through FY12]]+Table1[[#This Row],[Indirect and Induced Building FY13 and After]]</f>
        <v>234427.95730000001</v>
      </c>
      <c r="BK67" s="9">
        <v>8744.9467999999997</v>
      </c>
      <c r="BL67" s="9">
        <v>408858.11109999998</v>
      </c>
      <c r="BM67" s="9">
        <v>67388.205900000001</v>
      </c>
      <c r="BN67" s="24">
        <f>Table1[[#This Row],[TOTAL Real Property Related Taxes Through FY12]]+Table1[[#This Row],[TOTAL Real Property Related Taxes FY13 and After]]</f>
        <v>476246.31699999998</v>
      </c>
      <c r="BO67" s="9">
        <v>8130.5874000000003</v>
      </c>
      <c r="BP67" s="9">
        <v>426123.84330000001</v>
      </c>
      <c r="BQ67" s="9">
        <v>63327.0429</v>
      </c>
      <c r="BR67" s="24">
        <f>Table1[[#This Row],[Company Direct Through FY12]]+Table1[[#This Row],[Company Direct FY13 and After]]</f>
        <v>489450.88620000001</v>
      </c>
      <c r="BS67" s="9">
        <v>0</v>
      </c>
      <c r="BT67" s="9">
        <v>14075.684600000001</v>
      </c>
      <c r="BU67" s="9">
        <v>50924.315399999999</v>
      </c>
      <c r="BV67" s="24">
        <f>Table1[[#This Row],[Sales Tax Exemption Through FY12]]+Table1[[#This Row],[Sales Tax Exemption FY13 and After]]</f>
        <v>65000</v>
      </c>
      <c r="BW67" s="9">
        <v>0</v>
      </c>
      <c r="BX67" s="9">
        <v>224.39429999999999</v>
      </c>
      <c r="BY67" s="9">
        <v>0</v>
      </c>
      <c r="BZ67" s="24">
        <f>Table1[[#This Row],[Energy Tax Savings Through FY12]]+Table1[[#This Row],[Energy Tax Savings FY13 and After]]</f>
        <v>224.39429999999999</v>
      </c>
      <c r="CA67" s="9">
        <v>0</v>
      </c>
      <c r="CB67" s="9">
        <v>0</v>
      </c>
      <c r="CC67" s="9">
        <v>0</v>
      </c>
      <c r="CD67" s="24">
        <f>Table1[[#This Row],[Tax Exempt Bond Savings Through FY12]]+Table1[[#This Row],[Tax Exempt Bond Savings FY13 and After]]</f>
        <v>0</v>
      </c>
      <c r="CE67" s="9">
        <v>7105.7637999999997</v>
      </c>
      <c r="CF67" s="9">
        <v>383442.38370000001</v>
      </c>
      <c r="CG67" s="9">
        <v>55344.956100000003</v>
      </c>
      <c r="CH67" s="24">
        <f>Table1[[#This Row],[Indirect and Induced Through FY12]]+Table1[[#This Row],[Indirect and Induced FY13 and After]]</f>
        <v>438787.33980000002</v>
      </c>
      <c r="CI67" s="9">
        <v>15236.351199999999</v>
      </c>
      <c r="CJ67" s="9">
        <v>795266.14809999999</v>
      </c>
      <c r="CK67" s="9">
        <v>67747.683600000004</v>
      </c>
      <c r="CL67" s="24">
        <f>Table1[[#This Row],[TOTAL Income Consumption Use Taxes Through FY12]]+Table1[[#This Row],[TOTAL Income Consumption Use Taxes FY13 and After]]</f>
        <v>863013.83169999998</v>
      </c>
      <c r="CM67" s="9">
        <v>0</v>
      </c>
      <c r="CN67" s="9">
        <v>18376.1571</v>
      </c>
      <c r="CO67" s="9">
        <v>51648.237200000003</v>
      </c>
      <c r="CP67" s="24">
        <f>Table1[[#This Row],[Assistance Provided Through FY12]]+Table1[[#This Row],[Assistance Provided FY13 and After]]</f>
        <v>70024.3943</v>
      </c>
      <c r="CQ67" s="9">
        <v>136413.51370000001</v>
      </c>
      <c r="CR67" s="9">
        <v>51705.407299999999</v>
      </c>
      <c r="CS67" s="9">
        <v>0</v>
      </c>
      <c r="CT67" s="24">
        <f>Table1[[#This Row],[Recapture Cancellation Reduction Amount Through FY12]]+Table1[[#This Row],[Recapture Cancellation Reduction Amount FY13 and After]]</f>
        <v>51705.407299999999</v>
      </c>
      <c r="CU67" s="9">
        <v>0</v>
      </c>
      <c r="CV67" s="9">
        <v>0</v>
      </c>
      <c r="CW67" s="9">
        <v>0</v>
      </c>
      <c r="CX67" s="24">
        <f>Table1[[#This Row],[Penalty Paid Through FY12]]+Table1[[#This Row],[Penalty Paid FY13 and After]]</f>
        <v>0</v>
      </c>
      <c r="CY67" s="9">
        <v>-136413.51370000001</v>
      </c>
      <c r="CZ67" s="9">
        <v>-33329.250200000002</v>
      </c>
      <c r="DA67" s="9">
        <v>51648.237200000003</v>
      </c>
      <c r="DB67" s="24">
        <f>Table1[[#This Row],[TOTAL Assistance Net of Recapture Penalties Through FY12]]+Table1[[#This Row],[TOTAL Assistance Net of Recapture Penalties FY13 and After]]</f>
        <v>18318.987000000001</v>
      </c>
      <c r="DC67" s="9">
        <v>10287.573899999999</v>
      </c>
      <c r="DD67" s="9">
        <v>529711.55559999996</v>
      </c>
      <c r="DE67" s="9">
        <v>80127.252500000002</v>
      </c>
      <c r="DF67" s="24">
        <f>Table1[[#This Row],[Company Direct Tax Revenue Before Assistance Through FY12]]+Table1[[#This Row],[Company Direct Tax Revenue Before Assistance FY13 and After]]</f>
        <v>609838.80810000002</v>
      </c>
      <c r="DG67" s="9">
        <v>13693.724099999999</v>
      </c>
      <c r="DH67" s="9">
        <v>692788.86069999996</v>
      </c>
      <c r="DI67" s="9">
        <v>106656.87420000001</v>
      </c>
      <c r="DJ67" s="24">
        <f>Table1[[#This Row],[Indirect and Induced Tax Revenues Through FY12]]+Table1[[#This Row],[Indirect and Induced Tax Revenues FY13 and After]]</f>
        <v>799445.73489999992</v>
      </c>
      <c r="DK67" s="9">
        <v>23981.297999999999</v>
      </c>
      <c r="DL67" s="9">
        <v>1222500.4162999999</v>
      </c>
      <c r="DM67" s="9">
        <v>186784.12669999999</v>
      </c>
      <c r="DN67" s="24">
        <f>Table1[[#This Row],[TOTAL Tax Revenues Before Assistance Through FY12]]+Table1[[#This Row],[TOTAL Tax Revenues Before Assistance FY13 and After]]</f>
        <v>1409284.5429999998</v>
      </c>
      <c r="DO67" s="9">
        <v>160394.81169999999</v>
      </c>
      <c r="DP67" s="9">
        <v>1255829.6665000001</v>
      </c>
      <c r="DQ67" s="9">
        <v>135135.88949999999</v>
      </c>
      <c r="DR67" s="24">
        <f>Table1[[#This Row],[TOTAL Tax Revenues Net of Assistance Recapture and Penalty Through FY12]]+Table1[[#This Row],[TOTAL Tax Revenues Net of Assistance Recapture and Penalty FY13 and After]]</f>
        <v>1390965.5560000001</v>
      </c>
      <c r="DS67" s="9">
        <v>0</v>
      </c>
      <c r="DT67" s="9">
        <v>0</v>
      </c>
      <c r="DU67" s="9">
        <v>0</v>
      </c>
      <c r="DV67" s="9">
        <v>0</v>
      </c>
    </row>
    <row r="68" spans="1:126" x14ac:dyDescent="0.25">
      <c r="A68" s="10">
        <v>92364</v>
      </c>
      <c r="B68" s="10" t="s">
        <v>603</v>
      </c>
      <c r="C68" s="10" t="s">
        <v>604</v>
      </c>
      <c r="D68" s="10" t="s">
        <v>17</v>
      </c>
      <c r="E68" s="10">
        <v>42</v>
      </c>
      <c r="F68" s="10" t="s">
        <v>605</v>
      </c>
      <c r="G68" s="10" t="s">
        <v>169</v>
      </c>
      <c r="H68" s="13">
        <v>55000</v>
      </c>
      <c r="I68" s="13">
        <v>45000</v>
      </c>
      <c r="J68" s="10" t="s">
        <v>503</v>
      </c>
      <c r="K68" s="10" t="s">
        <v>5</v>
      </c>
      <c r="L68" s="8">
        <v>36529</v>
      </c>
      <c r="M68" s="8">
        <v>45838</v>
      </c>
      <c r="N68" s="9">
        <v>1600</v>
      </c>
      <c r="O68" s="10" t="s">
        <v>11</v>
      </c>
      <c r="P68" s="7">
        <v>0</v>
      </c>
      <c r="Q68" s="7">
        <v>0</v>
      </c>
      <c r="R68" s="7">
        <v>20</v>
      </c>
      <c r="S68" s="7">
        <v>0</v>
      </c>
      <c r="T68" s="7">
        <v>0</v>
      </c>
      <c r="U68" s="7">
        <v>20</v>
      </c>
      <c r="V68" s="7">
        <v>20</v>
      </c>
      <c r="W68" s="7">
        <v>0</v>
      </c>
      <c r="X68" s="7">
        <v>0</v>
      </c>
      <c r="Y68" s="7">
        <v>0</v>
      </c>
      <c r="Z68" s="7">
        <v>12</v>
      </c>
      <c r="AA68" s="7">
        <v>0</v>
      </c>
      <c r="AB68" s="16">
        <v>0</v>
      </c>
      <c r="AC68" s="16">
        <v>0</v>
      </c>
      <c r="AD68" s="16">
        <v>0</v>
      </c>
      <c r="AE68" s="16">
        <v>0</v>
      </c>
      <c r="AF68" s="15">
        <v>100</v>
      </c>
      <c r="AG68" s="10" t="s">
        <v>28</v>
      </c>
      <c r="AH68" s="10" t="s">
        <v>1966</v>
      </c>
      <c r="AI68" s="9">
        <v>37.689</v>
      </c>
      <c r="AJ68" s="9">
        <v>260.97399999999999</v>
      </c>
      <c r="AK68" s="9">
        <v>152.65969999999999</v>
      </c>
      <c r="AL68" s="24">
        <f>Table1[[#This Row],[Company Direct Land Through FY12]]+Table1[[#This Row],[Company Direct Land FY13 and After]]</f>
        <v>413.63369999999998</v>
      </c>
      <c r="AM68" s="9">
        <v>60.576000000000001</v>
      </c>
      <c r="AN68" s="9">
        <v>271.52050000000003</v>
      </c>
      <c r="AO68" s="9">
        <v>245.3639</v>
      </c>
      <c r="AP68" s="24">
        <f>Table1[[#This Row],[Company Direct Building Through FY12]]+Table1[[#This Row],[Company Direct Building FY13 and After]]</f>
        <v>516.88440000000003</v>
      </c>
      <c r="AQ68" s="9">
        <v>0</v>
      </c>
      <c r="AR68" s="9">
        <v>17.895900000000001</v>
      </c>
      <c r="AS68" s="9">
        <v>0</v>
      </c>
      <c r="AT68" s="24">
        <f>Table1[[#This Row],[Mortgage Recording Tax Through FY12]]+Table1[[#This Row],[Mortgage Recording Tax FY13 and After]]</f>
        <v>17.895900000000001</v>
      </c>
      <c r="AU68" s="9">
        <v>71.802999999999997</v>
      </c>
      <c r="AV68" s="9">
        <v>302.63510000000002</v>
      </c>
      <c r="AW68" s="9">
        <v>290.83859999999999</v>
      </c>
      <c r="AX68" s="24">
        <f>Table1[[#This Row],[Pilot Savings  Through FY12]]+Table1[[#This Row],[Pilot Savings FY13 and After]]</f>
        <v>593.47370000000001</v>
      </c>
      <c r="AY68" s="9">
        <v>0</v>
      </c>
      <c r="AZ68" s="9">
        <v>17.895900000000001</v>
      </c>
      <c r="BA68" s="9">
        <v>0</v>
      </c>
      <c r="BB68" s="24">
        <f>Table1[[#This Row],[Mortgage Recording Tax Exemption Through FY12]]+Table1[[#This Row],[Mortgage Recording Tax Exemption FY13 and After]]</f>
        <v>17.895900000000001</v>
      </c>
      <c r="BC68" s="9">
        <v>34.848599999999998</v>
      </c>
      <c r="BD68" s="9">
        <v>234.3793</v>
      </c>
      <c r="BE68" s="9">
        <v>141.15450000000001</v>
      </c>
      <c r="BF68" s="24">
        <f>Table1[[#This Row],[Indirect and Induced Land Through FY12]]+Table1[[#This Row],[Indirect and Induced Land FY13 and After]]</f>
        <v>375.53380000000004</v>
      </c>
      <c r="BG68" s="9">
        <v>64.718800000000002</v>
      </c>
      <c r="BH68" s="9">
        <v>435.27589999999998</v>
      </c>
      <c r="BI68" s="9">
        <v>262.1438</v>
      </c>
      <c r="BJ68" s="24">
        <f>Table1[[#This Row],[Indirect and Induced Building Through FY12]]+Table1[[#This Row],[Indirect and Induced Building FY13 and After]]</f>
        <v>697.41969999999992</v>
      </c>
      <c r="BK68" s="9">
        <v>126.0294</v>
      </c>
      <c r="BL68" s="9">
        <v>899.51459999999997</v>
      </c>
      <c r="BM68" s="9">
        <v>510.48329999999999</v>
      </c>
      <c r="BN68" s="24">
        <f>Table1[[#This Row],[TOTAL Real Property Related Taxes Through FY12]]+Table1[[#This Row],[TOTAL Real Property Related Taxes FY13 and After]]</f>
        <v>1409.9978999999998</v>
      </c>
      <c r="BO68" s="9">
        <v>239.16069999999999</v>
      </c>
      <c r="BP68" s="9">
        <v>1779.0220999999999</v>
      </c>
      <c r="BQ68" s="9">
        <v>968.72209999999995</v>
      </c>
      <c r="BR68" s="24">
        <f>Table1[[#This Row],[Company Direct Through FY12]]+Table1[[#This Row],[Company Direct FY13 and After]]</f>
        <v>2747.7442000000001</v>
      </c>
      <c r="BS68" s="9">
        <v>0</v>
      </c>
      <c r="BT68" s="9">
        <v>0</v>
      </c>
      <c r="BU68" s="9">
        <v>0</v>
      </c>
      <c r="BV68" s="24">
        <f>Table1[[#This Row],[Sales Tax Exemption Through FY12]]+Table1[[#This Row],[Sales Tax Exemption FY13 and After]]</f>
        <v>0</v>
      </c>
      <c r="BW68" s="9">
        <v>0</v>
      </c>
      <c r="BX68" s="9">
        <v>0</v>
      </c>
      <c r="BY68" s="9">
        <v>0</v>
      </c>
      <c r="BZ68" s="24">
        <f>Table1[[#This Row],[Energy Tax Savings Through FY12]]+Table1[[#This Row],[Energy Tax Savings FY13 and After]]</f>
        <v>0</v>
      </c>
      <c r="CA68" s="9">
        <v>0</v>
      </c>
      <c r="CB68" s="9">
        <v>0</v>
      </c>
      <c r="CC68" s="9">
        <v>0</v>
      </c>
      <c r="CD68" s="24">
        <f>Table1[[#This Row],[Tax Exempt Bond Savings Through FY12]]+Table1[[#This Row],[Tax Exempt Bond Savings FY13 and After]]</f>
        <v>0</v>
      </c>
      <c r="CE68" s="9">
        <v>129.27770000000001</v>
      </c>
      <c r="CF68" s="9">
        <v>992.97050000000002</v>
      </c>
      <c r="CG68" s="9">
        <v>523.64</v>
      </c>
      <c r="CH68" s="24">
        <f>Table1[[#This Row],[Indirect and Induced Through FY12]]+Table1[[#This Row],[Indirect and Induced FY13 and After]]</f>
        <v>1516.6105</v>
      </c>
      <c r="CI68" s="9">
        <v>368.4384</v>
      </c>
      <c r="CJ68" s="9">
        <v>2771.9926</v>
      </c>
      <c r="CK68" s="9">
        <v>1492.3621000000001</v>
      </c>
      <c r="CL68" s="24">
        <f>Table1[[#This Row],[TOTAL Income Consumption Use Taxes Through FY12]]+Table1[[#This Row],[TOTAL Income Consumption Use Taxes FY13 and After]]</f>
        <v>4264.3546999999999</v>
      </c>
      <c r="CM68" s="9">
        <v>71.802999999999997</v>
      </c>
      <c r="CN68" s="9">
        <v>320.53100000000001</v>
      </c>
      <c r="CO68" s="9">
        <v>290.83859999999999</v>
      </c>
      <c r="CP68" s="24">
        <f>Table1[[#This Row],[Assistance Provided Through FY12]]+Table1[[#This Row],[Assistance Provided FY13 and After]]</f>
        <v>611.36959999999999</v>
      </c>
      <c r="CQ68" s="9">
        <v>0</v>
      </c>
      <c r="CR68" s="9">
        <v>0</v>
      </c>
      <c r="CS68" s="9">
        <v>0</v>
      </c>
      <c r="CT68" s="24">
        <f>Table1[[#This Row],[Recapture Cancellation Reduction Amount Through FY12]]+Table1[[#This Row],[Recapture Cancellation Reduction Amount FY13 and After]]</f>
        <v>0</v>
      </c>
      <c r="CU68" s="9">
        <v>0</v>
      </c>
      <c r="CV68" s="9">
        <v>0</v>
      </c>
      <c r="CW68" s="9">
        <v>0</v>
      </c>
      <c r="CX68" s="24">
        <f>Table1[[#This Row],[Penalty Paid Through FY12]]+Table1[[#This Row],[Penalty Paid FY13 and After]]</f>
        <v>0</v>
      </c>
      <c r="CY68" s="9">
        <v>71.802999999999997</v>
      </c>
      <c r="CZ68" s="9">
        <v>320.53100000000001</v>
      </c>
      <c r="DA68" s="9">
        <v>290.83859999999999</v>
      </c>
      <c r="DB68" s="24">
        <f>Table1[[#This Row],[TOTAL Assistance Net of Recapture Penalties Through FY12]]+Table1[[#This Row],[TOTAL Assistance Net of Recapture Penalties FY13 and After]]</f>
        <v>611.36959999999999</v>
      </c>
      <c r="DC68" s="9">
        <v>337.42570000000001</v>
      </c>
      <c r="DD68" s="9">
        <v>2329.4124999999999</v>
      </c>
      <c r="DE68" s="9">
        <v>1366.7456999999999</v>
      </c>
      <c r="DF68" s="24">
        <f>Table1[[#This Row],[Company Direct Tax Revenue Before Assistance Through FY12]]+Table1[[#This Row],[Company Direct Tax Revenue Before Assistance FY13 and After]]</f>
        <v>3696.1581999999999</v>
      </c>
      <c r="DG68" s="9">
        <v>228.8451</v>
      </c>
      <c r="DH68" s="9">
        <v>1662.6257000000001</v>
      </c>
      <c r="DI68" s="9">
        <v>926.93830000000003</v>
      </c>
      <c r="DJ68" s="24">
        <f>Table1[[#This Row],[Indirect and Induced Tax Revenues Through FY12]]+Table1[[#This Row],[Indirect and Induced Tax Revenues FY13 and After]]</f>
        <v>2589.5640000000003</v>
      </c>
      <c r="DK68" s="9">
        <v>566.27080000000001</v>
      </c>
      <c r="DL68" s="9">
        <v>3992.0382</v>
      </c>
      <c r="DM68" s="9">
        <v>2293.6840000000002</v>
      </c>
      <c r="DN68" s="24">
        <f>Table1[[#This Row],[TOTAL Tax Revenues Before Assistance Through FY12]]+Table1[[#This Row],[TOTAL Tax Revenues Before Assistance FY13 and After]]</f>
        <v>6285.7222000000002</v>
      </c>
      <c r="DO68" s="9">
        <v>494.46780000000001</v>
      </c>
      <c r="DP68" s="9">
        <v>3671.5072</v>
      </c>
      <c r="DQ68" s="9">
        <v>2002.8453999999999</v>
      </c>
      <c r="DR68" s="24">
        <f>Table1[[#This Row],[TOTAL Tax Revenues Net of Assistance Recapture and Penalty Through FY12]]+Table1[[#This Row],[TOTAL Tax Revenues Net of Assistance Recapture and Penalty FY13 and After]]</f>
        <v>5674.3526000000002</v>
      </c>
      <c r="DS68" s="9">
        <v>0</v>
      </c>
      <c r="DT68" s="9">
        <v>0</v>
      </c>
      <c r="DU68" s="9">
        <v>0</v>
      </c>
      <c r="DV68" s="9">
        <v>0</v>
      </c>
    </row>
    <row r="69" spans="1:126" x14ac:dyDescent="0.25">
      <c r="A69" s="10">
        <v>92366</v>
      </c>
      <c r="B69" s="10" t="s">
        <v>502</v>
      </c>
      <c r="C69" s="10" t="s">
        <v>504</v>
      </c>
      <c r="D69" s="10" t="s">
        <v>24</v>
      </c>
      <c r="E69" s="10">
        <v>26</v>
      </c>
      <c r="F69" s="10" t="s">
        <v>505</v>
      </c>
      <c r="G69" s="10" t="s">
        <v>131</v>
      </c>
      <c r="H69" s="13">
        <v>299000</v>
      </c>
      <c r="I69" s="13">
        <v>249000</v>
      </c>
      <c r="J69" s="10" t="s">
        <v>503</v>
      </c>
      <c r="K69" s="10" t="s">
        <v>81</v>
      </c>
      <c r="L69" s="8">
        <v>36480</v>
      </c>
      <c r="M69" s="8">
        <v>45838</v>
      </c>
      <c r="N69" s="9">
        <v>10000</v>
      </c>
      <c r="O69" s="10" t="s">
        <v>272</v>
      </c>
      <c r="P69" s="7">
        <v>1</v>
      </c>
      <c r="Q69" s="7">
        <v>0</v>
      </c>
      <c r="R69" s="7">
        <v>326</v>
      </c>
      <c r="S69" s="7">
        <v>0</v>
      </c>
      <c r="T69" s="7">
        <v>3</v>
      </c>
      <c r="U69" s="7">
        <v>330</v>
      </c>
      <c r="V69" s="7">
        <v>326</v>
      </c>
      <c r="W69" s="7">
        <v>0</v>
      </c>
      <c r="X69" s="7">
        <v>0</v>
      </c>
      <c r="Y69" s="7">
        <v>0</v>
      </c>
      <c r="Z69" s="7">
        <v>12</v>
      </c>
      <c r="AA69" s="7">
        <v>25.360230547550433</v>
      </c>
      <c r="AB69" s="16">
        <v>35.158501440922194</v>
      </c>
      <c r="AC69" s="16">
        <v>25.072046109510087</v>
      </c>
      <c r="AD69" s="16">
        <v>14.409221902017292</v>
      </c>
      <c r="AE69" s="16">
        <v>0</v>
      </c>
      <c r="AF69" s="15">
        <v>58.715596330275233</v>
      </c>
      <c r="AG69" s="10" t="s">
        <v>28</v>
      </c>
      <c r="AH69" s="10" t="s">
        <v>1966</v>
      </c>
      <c r="AI69" s="9">
        <v>63.866</v>
      </c>
      <c r="AJ69" s="9">
        <v>771.74009999999998</v>
      </c>
      <c r="AK69" s="9">
        <v>258.68939999999998</v>
      </c>
      <c r="AL69" s="24">
        <f>Table1[[#This Row],[Company Direct Land Through FY12]]+Table1[[#This Row],[Company Direct Land FY13 and After]]</f>
        <v>1030.4295</v>
      </c>
      <c r="AM69" s="9">
        <v>240.63200000000001</v>
      </c>
      <c r="AN69" s="9">
        <v>1096.3769</v>
      </c>
      <c r="AO69" s="9">
        <v>974.68169999999998</v>
      </c>
      <c r="AP69" s="24">
        <f>Table1[[#This Row],[Company Direct Building Through FY12]]+Table1[[#This Row],[Company Direct Building FY13 and After]]</f>
        <v>2071.0585999999998</v>
      </c>
      <c r="AQ69" s="9">
        <v>0</v>
      </c>
      <c r="AR69" s="9">
        <v>90.655299999999997</v>
      </c>
      <c r="AS69" s="9">
        <v>0</v>
      </c>
      <c r="AT69" s="24">
        <f>Table1[[#This Row],[Mortgage Recording Tax Through FY12]]+Table1[[#This Row],[Mortgage Recording Tax FY13 and After]]</f>
        <v>90.655299999999997</v>
      </c>
      <c r="AU69" s="9">
        <v>247.571</v>
      </c>
      <c r="AV69" s="9">
        <v>1039.9273000000001</v>
      </c>
      <c r="AW69" s="9">
        <v>1002.7886</v>
      </c>
      <c r="AX69" s="24">
        <f>Table1[[#This Row],[Pilot Savings  Through FY12]]+Table1[[#This Row],[Pilot Savings FY13 and After]]</f>
        <v>2042.7159000000001</v>
      </c>
      <c r="AY69" s="9">
        <v>0</v>
      </c>
      <c r="AZ69" s="9">
        <v>90.655299999999997</v>
      </c>
      <c r="BA69" s="9">
        <v>0</v>
      </c>
      <c r="BB69" s="24">
        <f>Table1[[#This Row],[Mortgage Recording Tax Exemption Through FY12]]+Table1[[#This Row],[Mortgage Recording Tax Exemption FY13 and After]]</f>
        <v>90.655299999999997</v>
      </c>
      <c r="BC69" s="9">
        <v>568.03009999999995</v>
      </c>
      <c r="BD69" s="9">
        <v>2470.35</v>
      </c>
      <c r="BE69" s="9">
        <v>2300.8103999999998</v>
      </c>
      <c r="BF69" s="24">
        <f>Table1[[#This Row],[Indirect and Induced Land Through FY12]]+Table1[[#This Row],[Indirect and Induced Land FY13 and After]]</f>
        <v>4771.1603999999998</v>
      </c>
      <c r="BG69" s="9">
        <v>1054.9131</v>
      </c>
      <c r="BH69" s="9">
        <v>4587.7924999999996</v>
      </c>
      <c r="BI69" s="9">
        <v>4272.9331000000002</v>
      </c>
      <c r="BJ69" s="24">
        <f>Table1[[#This Row],[Indirect and Induced Building Through FY12]]+Table1[[#This Row],[Indirect and Induced Building FY13 and After]]</f>
        <v>8860.7255999999998</v>
      </c>
      <c r="BK69" s="9">
        <v>1679.8702000000001</v>
      </c>
      <c r="BL69" s="9">
        <v>7886.3321999999998</v>
      </c>
      <c r="BM69" s="9">
        <v>6804.326</v>
      </c>
      <c r="BN69" s="24">
        <f>Table1[[#This Row],[TOTAL Real Property Related Taxes Through FY12]]+Table1[[#This Row],[TOTAL Real Property Related Taxes FY13 and After]]</f>
        <v>14690.6582</v>
      </c>
      <c r="BO69" s="9">
        <v>3588.027</v>
      </c>
      <c r="BP69" s="9">
        <v>17042.136600000002</v>
      </c>
      <c r="BQ69" s="9">
        <v>14533.329</v>
      </c>
      <c r="BR69" s="24">
        <f>Table1[[#This Row],[Company Direct Through FY12]]+Table1[[#This Row],[Company Direct FY13 and After]]</f>
        <v>31575.465600000003</v>
      </c>
      <c r="BS69" s="9">
        <v>0</v>
      </c>
      <c r="BT69" s="9">
        <v>14.302899999999999</v>
      </c>
      <c r="BU69" s="9">
        <v>0</v>
      </c>
      <c r="BV69" s="24">
        <f>Table1[[#This Row],[Sales Tax Exemption Through FY12]]+Table1[[#This Row],[Sales Tax Exemption FY13 and After]]</f>
        <v>14.302899999999999</v>
      </c>
      <c r="BW69" s="9">
        <v>0</v>
      </c>
      <c r="BX69" s="9">
        <v>2.6101000000000001</v>
      </c>
      <c r="BY69" s="9">
        <v>0</v>
      </c>
      <c r="BZ69" s="24">
        <f>Table1[[#This Row],[Energy Tax Savings Through FY12]]+Table1[[#This Row],[Energy Tax Savings FY13 and After]]</f>
        <v>2.6101000000000001</v>
      </c>
      <c r="CA69" s="9">
        <v>0</v>
      </c>
      <c r="CB69" s="9">
        <v>0</v>
      </c>
      <c r="CC69" s="9">
        <v>0</v>
      </c>
      <c r="CD69" s="24">
        <f>Table1[[#This Row],[Tax Exempt Bond Savings Through FY12]]+Table1[[#This Row],[Tax Exempt Bond Savings FY13 and After]]</f>
        <v>0</v>
      </c>
      <c r="CE69" s="9">
        <v>1939.4922999999999</v>
      </c>
      <c r="CF69" s="9">
        <v>9484.2247000000007</v>
      </c>
      <c r="CG69" s="9">
        <v>7855.9273000000003</v>
      </c>
      <c r="CH69" s="24">
        <f>Table1[[#This Row],[Indirect and Induced Through FY12]]+Table1[[#This Row],[Indirect and Induced FY13 and After]]</f>
        <v>17340.152000000002</v>
      </c>
      <c r="CI69" s="9">
        <v>5527.5192999999999</v>
      </c>
      <c r="CJ69" s="9">
        <v>26509.4483</v>
      </c>
      <c r="CK69" s="9">
        <v>22389.256300000001</v>
      </c>
      <c r="CL69" s="24">
        <f>Table1[[#This Row],[TOTAL Income Consumption Use Taxes Through FY12]]+Table1[[#This Row],[TOTAL Income Consumption Use Taxes FY13 and After]]</f>
        <v>48898.704599999997</v>
      </c>
      <c r="CM69" s="9">
        <v>247.571</v>
      </c>
      <c r="CN69" s="9">
        <v>1147.4956</v>
      </c>
      <c r="CO69" s="9">
        <v>1002.7886</v>
      </c>
      <c r="CP69" s="24">
        <f>Table1[[#This Row],[Assistance Provided Through FY12]]+Table1[[#This Row],[Assistance Provided FY13 and After]]</f>
        <v>2150.2842000000001</v>
      </c>
      <c r="CQ69" s="9">
        <v>0</v>
      </c>
      <c r="CR69" s="9">
        <v>0</v>
      </c>
      <c r="CS69" s="9">
        <v>0</v>
      </c>
      <c r="CT69" s="24">
        <f>Table1[[#This Row],[Recapture Cancellation Reduction Amount Through FY12]]+Table1[[#This Row],[Recapture Cancellation Reduction Amount FY13 and After]]</f>
        <v>0</v>
      </c>
      <c r="CU69" s="9">
        <v>0</v>
      </c>
      <c r="CV69" s="9">
        <v>0</v>
      </c>
      <c r="CW69" s="9">
        <v>0</v>
      </c>
      <c r="CX69" s="24">
        <f>Table1[[#This Row],[Penalty Paid Through FY12]]+Table1[[#This Row],[Penalty Paid FY13 and After]]</f>
        <v>0</v>
      </c>
      <c r="CY69" s="9">
        <v>247.571</v>
      </c>
      <c r="CZ69" s="9">
        <v>1147.4956</v>
      </c>
      <c r="DA69" s="9">
        <v>1002.7886</v>
      </c>
      <c r="DB69" s="24">
        <f>Table1[[#This Row],[TOTAL Assistance Net of Recapture Penalties Through FY12]]+Table1[[#This Row],[TOTAL Assistance Net of Recapture Penalties FY13 and After]]</f>
        <v>2150.2842000000001</v>
      </c>
      <c r="DC69" s="9">
        <v>3892.5250000000001</v>
      </c>
      <c r="DD69" s="9">
        <v>19000.908899999999</v>
      </c>
      <c r="DE69" s="9">
        <v>15766.7001</v>
      </c>
      <c r="DF69" s="24">
        <f>Table1[[#This Row],[Company Direct Tax Revenue Before Assistance Through FY12]]+Table1[[#This Row],[Company Direct Tax Revenue Before Assistance FY13 and After]]</f>
        <v>34767.608999999997</v>
      </c>
      <c r="DG69" s="9">
        <v>3562.4355</v>
      </c>
      <c r="DH69" s="9">
        <v>16542.367200000001</v>
      </c>
      <c r="DI69" s="9">
        <v>14429.6708</v>
      </c>
      <c r="DJ69" s="24">
        <f>Table1[[#This Row],[Indirect and Induced Tax Revenues Through FY12]]+Table1[[#This Row],[Indirect and Induced Tax Revenues FY13 and After]]</f>
        <v>30972.038</v>
      </c>
      <c r="DK69" s="9">
        <v>7454.9605000000001</v>
      </c>
      <c r="DL69" s="9">
        <v>35543.276100000003</v>
      </c>
      <c r="DM69" s="9">
        <v>30196.370900000002</v>
      </c>
      <c r="DN69" s="24">
        <f>Table1[[#This Row],[TOTAL Tax Revenues Before Assistance Through FY12]]+Table1[[#This Row],[TOTAL Tax Revenues Before Assistance FY13 and After]]</f>
        <v>65739.646999999997</v>
      </c>
      <c r="DO69" s="9">
        <v>7207.3895000000002</v>
      </c>
      <c r="DP69" s="9">
        <v>34395.780500000001</v>
      </c>
      <c r="DQ69" s="9">
        <v>29193.582299999998</v>
      </c>
      <c r="DR69" s="24">
        <f>Table1[[#This Row],[TOTAL Tax Revenues Net of Assistance Recapture and Penalty Through FY12]]+Table1[[#This Row],[TOTAL Tax Revenues Net of Assistance Recapture and Penalty FY13 and After]]</f>
        <v>63589.362800000003</v>
      </c>
      <c r="DS69" s="9">
        <v>0</v>
      </c>
      <c r="DT69" s="9">
        <v>0</v>
      </c>
      <c r="DU69" s="9">
        <v>0</v>
      </c>
      <c r="DV69" s="9">
        <v>0</v>
      </c>
    </row>
    <row r="70" spans="1:126" x14ac:dyDescent="0.25">
      <c r="A70" s="10">
        <v>92369</v>
      </c>
      <c r="B70" s="10" t="s">
        <v>506</v>
      </c>
      <c r="C70" s="10" t="s">
        <v>508</v>
      </c>
      <c r="D70" s="10" t="s">
        <v>17</v>
      </c>
      <c r="E70" s="10">
        <v>42</v>
      </c>
      <c r="F70" s="10" t="s">
        <v>509</v>
      </c>
      <c r="G70" s="10" t="s">
        <v>23</v>
      </c>
      <c r="H70" s="13">
        <v>73400</v>
      </c>
      <c r="I70" s="13">
        <v>56422</v>
      </c>
      <c r="J70" s="10" t="s">
        <v>507</v>
      </c>
      <c r="K70" s="10" t="s">
        <v>50</v>
      </c>
      <c r="L70" s="8">
        <v>36665</v>
      </c>
      <c r="M70" s="8">
        <v>45108</v>
      </c>
      <c r="N70" s="9">
        <v>7150</v>
      </c>
      <c r="O70" s="10" t="s">
        <v>74</v>
      </c>
      <c r="P70" s="7">
        <v>12</v>
      </c>
      <c r="Q70" s="7">
        <v>86</v>
      </c>
      <c r="R70" s="7">
        <v>103</v>
      </c>
      <c r="S70" s="7">
        <v>0</v>
      </c>
      <c r="T70" s="7">
        <v>0</v>
      </c>
      <c r="U70" s="7">
        <v>201</v>
      </c>
      <c r="V70" s="7">
        <v>152</v>
      </c>
      <c r="W70" s="7">
        <v>0</v>
      </c>
      <c r="X70" s="7">
        <v>0</v>
      </c>
      <c r="Y70" s="7">
        <v>118</v>
      </c>
      <c r="Z70" s="7">
        <v>15</v>
      </c>
      <c r="AA70" s="7">
        <v>0</v>
      </c>
      <c r="AB70" s="16">
        <v>0</v>
      </c>
      <c r="AC70" s="16">
        <v>0</v>
      </c>
      <c r="AD70" s="16">
        <v>0</v>
      </c>
      <c r="AE70" s="16">
        <v>0</v>
      </c>
      <c r="AF70" s="15">
        <v>100</v>
      </c>
      <c r="AG70" s="10" t="s">
        <v>28</v>
      </c>
      <c r="AH70" s="10" t="s">
        <v>28</v>
      </c>
      <c r="AI70" s="9">
        <v>0</v>
      </c>
      <c r="AJ70" s="9">
        <v>0</v>
      </c>
      <c r="AK70" s="9">
        <v>0</v>
      </c>
      <c r="AL70" s="24">
        <f>Table1[[#This Row],[Company Direct Land Through FY12]]+Table1[[#This Row],[Company Direct Land FY13 and After]]</f>
        <v>0</v>
      </c>
      <c r="AM70" s="9">
        <v>0</v>
      </c>
      <c r="AN70" s="9">
        <v>0</v>
      </c>
      <c r="AO70" s="9">
        <v>0</v>
      </c>
      <c r="AP70" s="24">
        <f>Table1[[#This Row],[Company Direct Building Through FY12]]+Table1[[#This Row],[Company Direct Building FY13 and After]]</f>
        <v>0</v>
      </c>
      <c r="AQ70" s="9">
        <v>0</v>
      </c>
      <c r="AR70" s="9">
        <v>125.4468</v>
      </c>
      <c r="AS70" s="9">
        <v>0</v>
      </c>
      <c r="AT70" s="24">
        <f>Table1[[#This Row],[Mortgage Recording Tax Through FY12]]+Table1[[#This Row],[Mortgage Recording Tax FY13 and After]]</f>
        <v>125.4468</v>
      </c>
      <c r="AU70" s="9">
        <v>0</v>
      </c>
      <c r="AV70" s="9">
        <v>0</v>
      </c>
      <c r="AW70" s="9">
        <v>0</v>
      </c>
      <c r="AX70" s="24">
        <f>Table1[[#This Row],[Pilot Savings  Through FY12]]+Table1[[#This Row],[Pilot Savings FY13 and After]]</f>
        <v>0</v>
      </c>
      <c r="AY70" s="9">
        <v>0</v>
      </c>
      <c r="AZ70" s="9">
        <v>125.4468</v>
      </c>
      <c r="BA70" s="9">
        <v>0</v>
      </c>
      <c r="BB70" s="24">
        <f>Table1[[#This Row],[Mortgage Recording Tax Exemption Through FY12]]+Table1[[#This Row],[Mortgage Recording Tax Exemption FY13 and After]]</f>
        <v>125.4468</v>
      </c>
      <c r="BC70" s="9">
        <v>72.157399999999996</v>
      </c>
      <c r="BD70" s="9">
        <v>544.25409999999999</v>
      </c>
      <c r="BE70" s="9">
        <v>274.81299999999999</v>
      </c>
      <c r="BF70" s="24">
        <f>Table1[[#This Row],[Indirect and Induced Land Through FY12]]+Table1[[#This Row],[Indirect and Induced Land FY13 and After]]</f>
        <v>819.06709999999998</v>
      </c>
      <c r="BG70" s="9">
        <v>134.00659999999999</v>
      </c>
      <c r="BH70" s="9">
        <v>1010.7582</v>
      </c>
      <c r="BI70" s="9">
        <v>510.36649999999997</v>
      </c>
      <c r="BJ70" s="24">
        <f>Table1[[#This Row],[Indirect and Induced Building Through FY12]]+Table1[[#This Row],[Indirect and Induced Building FY13 and After]]</f>
        <v>1521.1246999999998</v>
      </c>
      <c r="BK70" s="9">
        <v>206.16399999999999</v>
      </c>
      <c r="BL70" s="9">
        <v>1555.0123000000001</v>
      </c>
      <c r="BM70" s="9">
        <v>785.17949999999996</v>
      </c>
      <c r="BN70" s="24">
        <f>Table1[[#This Row],[TOTAL Real Property Related Taxes Through FY12]]+Table1[[#This Row],[TOTAL Real Property Related Taxes FY13 and After]]</f>
        <v>2340.1918000000001</v>
      </c>
      <c r="BO70" s="9">
        <v>232.03639999999999</v>
      </c>
      <c r="BP70" s="9">
        <v>2056.5466999999999</v>
      </c>
      <c r="BQ70" s="9">
        <v>883.71510000000001</v>
      </c>
      <c r="BR70" s="24">
        <f>Table1[[#This Row],[Company Direct Through FY12]]+Table1[[#This Row],[Company Direct FY13 and After]]</f>
        <v>2940.2617999999998</v>
      </c>
      <c r="BS70" s="9">
        <v>0</v>
      </c>
      <c r="BT70" s="9">
        <v>0</v>
      </c>
      <c r="BU70" s="9">
        <v>0</v>
      </c>
      <c r="BV70" s="24">
        <f>Table1[[#This Row],[Sales Tax Exemption Through FY12]]+Table1[[#This Row],[Sales Tax Exemption FY13 and After]]</f>
        <v>0</v>
      </c>
      <c r="BW70" s="9">
        <v>0</v>
      </c>
      <c r="BX70" s="9">
        <v>0</v>
      </c>
      <c r="BY70" s="9">
        <v>0</v>
      </c>
      <c r="BZ70" s="24">
        <f>Table1[[#This Row],[Energy Tax Savings Through FY12]]+Table1[[#This Row],[Energy Tax Savings FY13 and After]]</f>
        <v>0</v>
      </c>
      <c r="CA70" s="9">
        <v>2.0999999999999999E-3</v>
      </c>
      <c r="CB70" s="9">
        <v>1.0999999999999999E-2</v>
      </c>
      <c r="CC70" s="9">
        <v>4.8999999999999998E-3</v>
      </c>
      <c r="CD70" s="24">
        <f>Table1[[#This Row],[Tax Exempt Bond Savings Through FY12]]+Table1[[#This Row],[Tax Exempt Bond Savings FY13 and After]]</f>
        <v>1.5899999999999997E-2</v>
      </c>
      <c r="CE70" s="9">
        <v>267.68209999999999</v>
      </c>
      <c r="CF70" s="9">
        <v>2330.3000000000002</v>
      </c>
      <c r="CG70" s="9">
        <v>1019.4725</v>
      </c>
      <c r="CH70" s="24">
        <f>Table1[[#This Row],[Indirect and Induced Through FY12]]+Table1[[#This Row],[Indirect and Induced FY13 and After]]</f>
        <v>3349.7725</v>
      </c>
      <c r="CI70" s="9">
        <v>499.71640000000002</v>
      </c>
      <c r="CJ70" s="9">
        <v>4386.8356999999996</v>
      </c>
      <c r="CK70" s="9">
        <v>1903.1827000000001</v>
      </c>
      <c r="CL70" s="24">
        <f>Table1[[#This Row],[TOTAL Income Consumption Use Taxes Through FY12]]+Table1[[#This Row],[TOTAL Income Consumption Use Taxes FY13 and After]]</f>
        <v>6290.0183999999999</v>
      </c>
      <c r="CM70" s="9">
        <v>2.0999999999999999E-3</v>
      </c>
      <c r="CN70" s="9">
        <v>125.45780000000001</v>
      </c>
      <c r="CO70" s="9">
        <v>4.8999999999999998E-3</v>
      </c>
      <c r="CP70" s="24">
        <f>Table1[[#This Row],[Assistance Provided Through FY12]]+Table1[[#This Row],[Assistance Provided FY13 and After]]</f>
        <v>125.46270000000001</v>
      </c>
      <c r="CQ70" s="9">
        <v>0</v>
      </c>
      <c r="CR70" s="9">
        <v>0</v>
      </c>
      <c r="CS70" s="9">
        <v>0</v>
      </c>
      <c r="CT70" s="24">
        <f>Table1[[#This Row],[Recapture Cancellation Reduction Amount Through FY12]]+Table1[[#This Row],[Recapture Cancellation Reduction Amount FY13 and After]]</f>
        <v>0</v>
      </c>
      <c r="CU70" s="9">
        <v>0</v>
      </c>
      <c r="CV70" s="9">
        <v>0</v>
      </c>
      <c r="CW70" s="9">
        <v>0</v>
      </c>
      <c r="CX70" s="24">
        <f>Table1[[#This Row],[Penalty Paid Through FY12]]+Table1[[#This Row],[Penalty Paid FY13 and After]]</f>
        <v>0</v>
      </c>
      <c r="CY70" s="9">
        <v>2.0999999999999999E-3</v>
      </c>
      <c r="CZ70" s="9">
        <v>125.45780000000001</v>
      </c>
      <c r="DA70" s="9">
        <v>4.8999999999999998E-3</v>
      </c>
      <c r="DB70" s="24">
        <f>Table1[[#This Row],[TOTAL Assistance Net of Recapture Penalties Through FY12]]+Table1[[#This Row],[TOTAL Assistance Net of Recapture Penalties FY13 and After]]</f>
        <v>125.46270000000001</v>
      </c>
      <c r="DC70" s="9">
        <v>232.03639999999999</v>
      </c>
      <c r="DD70" s="9">
        <v>2181.9935</v>
      </c>
      <c r="DE70" s="9">
        <v>883.71510000000001</v>
      </c>
      <c r="DF70" s="24">
        <f>Table1[[#This Row],[Company Direct Tax Revenue Before Assistance Through FY12]]+Table1[[#This Row],[Company Direct Tax Revenue Before Assistance FY13 and After]]</f>
        <v>3065.7085999999999</v>
      </c>
      <c r="DG70" s="9">
        <v>473.84609999999998</v>
      </c>
      <c r="DH70" s="9">
        <v>3885.3123000000001</v>
      </c>
      <c r="DI70" s="9">
        <v>1804.652</v>
      </c>
      <c r="DJ70" s="24">
        <f>Table1[[#This Row],[Indirect and Induced Tax Revenues Through FY12]]+Table1[[#This Row],[Indirect and Induced Tax Revenues FY13 and After]]</f>
        <v>5689.9642999999996</v>
      </c>
      <c r="DK70" s="9">
        <v>705.88250000000005</v>
      </c>
      <c r="DL70" s="9">
        <v>6067.3058000000001</v>
      </c>
      <c r="DM70" s="9">
        <v>2688.3670999999999</v>
      </c>
      <c r="DN70" s="24">
        <f>Table1[[#This Row],[TOTAL Tax Revenues Before Assistance Through FY12]]+Table1[[#This Row],[TOTAL Tax Revenues Before Assistance FY13 and After]]</f>
        <v>8755.6728999999996</v>
      </c>
      <c r="DO70" s="9">
        <v>705.88040000000001</v>
      </c>
      <c r="DP70" s="9">
        <v>5941.848</v>
      </c>
      <c r="DQ70" s="9">
        <v>2688.3622</v>
      </c>
      <c r="DR70" s="24">
        <f>Table1[[#This Row],[TOTAL Tax Revenues Net of Assistance Recapture and Penalty Through FY12]]+Table1[[#This Row],[TOTAL Tax Revenues Net of Assistance Recapture and Penalty FY13 and After]]</f>
        <v>8630.2101999999995</v>
      </c>
      <c r="DS70" s="9">
        <v>0</v>
      </c>
      <c r="DT70" s="9">
        <v>0</v>
      </c>
      <c r="DU70" s="9">
        <v>0</v>
      </c>
      <c r="DV70" s="9">
        <v>0</v>
      </c>
    </row>
    <row r="71" spans="1:126" x14ac:dyDescent="0.25">
      <c r="A71" s="10">
        <v>92372</v>
      </c>
      <c r="B71" s="10" t="s">
        <v>510</v>
      </c>
      <c r="C71" s="10" t="s">
        <v>512</v>
      </c>
      <c r="D71" s="10" t="s">
        <v>10</v>
      </c>
      <c r="E71" s="10">
        <v>18</v>
      </c>
      <c r="F71" s="10" t="s">
        <v>513</v>
      </c>
      <c r="G71" s="10" t="s">
        <v>112</v>
      </c>
      <c r="H71" s="13">
        <v>2500</v>
      </c>
      <c r="I71" s="13">
        <v>544</v>
      </c>
      <c r="J71" s="10" t="s">
        <v>511</v>
      </c>
      <c r="K71" s="10" t="s">
        <v>491</v>
      </c>
      <c r="L71" s="8">
        <v>36504</v>
      </c>
      <c r="M71" s="8">
        <v>45870</v>
      </c>
      <c r="N71" s="9">
        <v>370</v>
      </c>
      <c r="O71" s="10" t="s">
        <v>74</v>
      </c>
      <c r="P71" s="7">
        <v>6</v>
      </c>
      <c r="Q71" s="7">
        <v>0</v>
      </c>
      <c r="R71" s="7">
        <v>5</v>
      </c>
      <c r="S71" s="7">
        <v>0</v>
      </c>
      <c r="T71" s="7">
        <v>0</v>
      </c>
      <c r="U71" s="7">
        <v>11</v>
      </c>
      <c r="V71" s="7">
        <v>8</v>
      </c>
      <c r="W71" s="7">
        <v>0</v>
      </c>
      <c r="X71" s="7">
        <v>0</v>
      </c>
      <c r="Y71" s="7">
        <v>14</v>
      </c>
      <c r="Z71" s="7">
        <v>0</v>
      </c>
      <c r="AA71" s="7">
        <v>0</v>
      </c>
      <c r="AB71" s="16">
        <v>0</v>
      </c>
      <c r="AC71" s="16">
        <v>0</v>
      </c>
      <c r="AD71" s="16">
        <v>0</v>
      </c>
      <c r="AE71" s="16">
        <v>0</v>
      </c>
      <c r="AF71" s="15">
        <v>100</v>
      </c>
      <c r="AG71" s="10" t="s">
        <v>28</v>
      </c>
      <c r="AH71" s="10" t="s">
        <v>1966</v>
      </c>
      <c r="AI71" s="9">
        <v>0</v>
      </c>
      <c r="AJ71" s="9">
        <v>0</v>
      </c>
      <c r="AK71" s="9">
        <v>0</v>
      </c>
      <c r="AL71" s="24">
        <f>Table1[[#This Row],[Company Direct Land Through FY12]]+Table1[[#This Row],[Company Direct Land FY13 and After]]</f>
        <v>0</v>
      </c>
      <c r="AM71" s="9">
        <v>0</v>
      </c>
      <c r="AN71" s="9">
        <v>0</v>
      </c>
      <c r="AO71" s="9">
        <v>0</v>
      </c>
      <c r="AP71" s="24">
        <f>Table1[[#This Row],[Company Direct Building Through FY12]]+Table1[[#This Row],[Company Direct Building FY13 and After]]</f>
        <v>0</v>
      </c>
      <c r="AQ71" s="9">
        <v>0</v>
      </c>
      <c r="AR71" s="9">
        <v>5.9053000000000004</v>
      </c>
      <c r="AS71" s="9">
        <v>0</v>
      </c>
      <c r="AT71" s="24">
        <f>Table1[[#This Row],[Mortgage Recording Tax Through FY12]]+Table1[[#This Row],[Mortgage Recording Tax FY13 and After]]</f>
        <v>5.9053000000000004</v>
      </c>
      <c r="AU71" s="9">
        <v>0</v>
      </c>
      <c r="AV71" s="9">
        <v>0</v>
      </c>
      <c r="AW71" s="9">
        <v>0</v>
      </c>
      <c r="AX71" s="24">
        <f>Table1[[#This Row],[Pilot Savings  Through FY12]]+Table1[[#This Row],[Pilot Savings FY13 and After]]</f>
        <v>0</v>
      </c>
      <c r="AY71" s="9">
        <v>0</v>
      </c>
      <c r="AZ71" s="9">
        <v>5.9053000000000004</v>
      </c>
      <c r="BA71" s="9">
        <v>0</v>
      </c>
      <c r="BB71" s="24">
        <f>Table1[[#This Row],[Mortgage Recording Tax Exemption Through FY12]]+Table1[[#This Row],[Mortgage Recording Tax Exemption FY13 and After]]</f>
        <v>5.9053000000000004</v>
      </c>
      <c r="BC71" s="9">
        <v>3.7972999999999999</v>
      </c>
      <c r="BD71" s="9">
        <v>34.495399999999997</v>
      </c>
      <c r="BE71" s="9">
        <v>16.2639</v>
      </c>
      <c r="BF71" s="24">
        <f>Table1[[#This Row],[Indirect and Induced Land Through FY12]]+Table1[[#This Row],[Indirect and Induced Land FY13 and After]]</f>
        <v>50.759299999999996</v>
      </c>
      <c r="BG71" s="9">
        <v>7.0522</v>
      </c>
      <c r="BH71" s="9">
        <v>64.063400000000001</v>
      </c>
      <c r="BI71" s="9">
        <v>30.2042</v>
      </c>
      <c r="BJ71" s="24">
        <f>Table1[[#This Row],[Indirect and Induced Building Through FY12]]+Table1[[#This Row],[Indirect and Induced Building FY13 and After]]</f>
        <v>94.267600000000002</v>
      </c>
      <c r="BK71" s="9">
        <v>10.849500000000001</v>
      </c>
      <c r="BL71" s="9">
        <v>98.558800000000005</v>
      </c>
      <c r="BM71" s="9">
        <v>46.4681</v>
      </c>
      <c r="BN71" s="24">
        <f>Table1[[#This Row],[TOTAL Real Property Related Taxes Through FY12]]+Table1[[#This Row],[TOTAL Real Property Related Taxes FY13 and After]]</f>
        <v>145.02690000000001</v>
      </c>
      <c r="BO71" s="9">
        <v>11.035</v>
      </c>
      <c r="BP71" s="9">
        <v>118.4543</v>
      </c>
      <c r="BQ71" s="9">
        <v>47.262300000000003</v>
      </c>
      <c r="BR71" s="24">
        <f>Table1[[#This Row],[Company Direct Through FY12]]+Table1[[#This Row],[Company Direct FY13 and After]]</f>
        <v>165.7166</v>
      </c>
      <c r="BS71" s="9">
        <v>0</v>
      </c>
      <c r="BT71" s="9">
        <v>0</v>
      </c>
      <c r="BU71" s="9">
        <v>0</v>
      </c>
      <c r="BV71" s="24">
        <f>Table1[[#This Row],[Sales Tax Exemption Through FY12]]+Table1[[#This Row],[Sales Tax Exemption FY13 and After]]</f>
        <v>0</v>
      </c>
      <c r="BW71" s="9">
        <v>0</v>
      </c>
      <c r="BX71" s="9">
        <v>0</v>
      </c>
      <c r="BY71" s="9">
        <v>0</v>
      </c>
      <c r="BZ71" s="24">
        <f>Table1[[#This Row],[Energy Tax Savings Through FY12]]+Table1[[#This Row],[Energy Tax Savings FY13 and After]]</f>
        <v>0</v>
      </c>
      <c r="CA71" s="9">
        <v>0.21229999999999999</v>
      </c>
      <c r="CB71" s="9">
        <v>4.0359999999999996</v>
      </c>
      <c r="CC71" s="9">
        <v>0.50290000000000001</v>
      </c>
      <c r="CD71" s="24">
        <f>Table1[[#This Row],[Tax Exempt Bond Savings Through FY12]]+Table1[[#This Row],[Tax Exempt Bond Savings FY13 and After]]</f>
        <v>4.5388999999999999</v>
      </c>
      <c r="CE71" s="9">
        <v>12.7288</v>
      </c>
      <c r="CF71" s="9">
        <v>133.57</v>
      </c>
      <c r="CG71" s="9">
        <v>54.516399999999997</v>
      </c>
      <c r="CH71" s="24">
        <f>Table1[[#This Row],[Indirect and Induced Through FY12]]+Table1[[#This Row],[Indirect and Induced FY13 and After]]</f>
        <v>188.0864</v>
      </c>
      <c r="CI71" s="9">
        <v>23.551500000000001</v>
      </c>
      <c r="CJ71" s="9">
        <v>247.98830000000001</v>
      </c>
      <c r="CK71" s="9">
        <v>101.2758</v>
      </c>
      <c r="CL71" s="24">
        <f>Table1[[#This Row],[TOTAL Income Consumption Use Taxes Through FY12]]+Table1[[#This Row],[TOTAL Income Consumption Use Taxes FY13 and After]]</f>
        <v>349.26409999999998</v>
      </c>
      <c r="CM71" s="9">
        <v>0.21229999999999999</v>
      </c>
      <c r="CN71" s="9">
        <v>9.9413</v>
      </c>
      <c r="CO71" s="9">
        <v>0.50290000000000001</v>
      </c>
      <c r="CP71" s="24">
        <f>Table1[[#This Row],[Assistance Provided Through FY12]]+Table1[[#This Row],[Assistance Provided FY13 and After]]</f>
        <v>10.4442</v>
      </c>
      <c r="CQ71" s="9">
        <v>0</v>
      </c>
      <c r="CR71" s="9">
        <v>0</v>
      </c>
      <c r="CS71" s="9">
        <v>0</v>
      </c>
      <c r="CT71" s="24">
        <f>Table1[[#This Row],[Recapture Cancellation Reduction Amount Through FY12]]+Table1[[#This Row],[Recapture Cancellation Reduction Amount FY13 and After]]</f>
        <v>0</v>
      </c>
      <c r="CU71" s="9">
        <v>0</v>
      </c>
      <c r="CV71" s="9">
        <v>0</v>
      </c>
      <c r="CW71" s="9">
        <v>0</v>
      </c>
      <c r="CX71" s="24">
        <f>Table1[[#This Row],[Penalty Paid Through FY12]]+Table1[[#This Row],[Penalty Paid FY13 and After]]</f>
        <v>0</v>
      </c>
      <c r="CY71" s="9">
        <v>0.21229999999999999</v>
      </c>
      <c r="CZ71" s="9">
        <v>9.9413</v>
      </c>
      <c r="DA71" s="9">
        <v>0.50290000000000001</v>
      </c>
      <c r="DB71" s="24">
        <f>Table1[[#This Row],[TOTAL Assistance Net of Recapture Penalties Through FY12]]+Table1[[#This Row],[TOTAL Assistance Net of Recapture Penalties FY13 and After]]</f>
        <v>10.4442</v>
      </c>
      <c r="DC71" s="9">
        <v>11.035</v>
      </c>
      <c r="DD71" s="9">
        <v>124.3596</v>
      </c>
      <c r="DE71" s="9">
        <v>47.262300000000003</v>
      </c>
      <c r="DF71" s="24">
        <f>Table1[[#This Row],[Company Direct Tax Revenue Before Assistance Through FY12]]+Table1[[#This Row],[Company Direct Tax Revenue Before Assistance FY13 and After]]</f>
        <v>171.62190000000001</v>
      </c>
      <c r="DG71" s="9">
        <v>23.578299999999999</v>
      </c>
      <c r="DH71" s="9">
        <v>232.12880000000001</v>
      </c>
      <c r="DI71" s="9">
        <v>100.9845</v>
      </c>
      <c r="DJ71" s="24">
        <f>Table1[[#This Row],[Indirect and Induced Tax Revenues Through FY12]]+Table1[[#This Row],[Indirect and Induced Tax Revenues FY13 and After]]</f>
        <v>333.11329999999998</v>
      </c>
      <c r="DK71" s="9">
        <v>34.613300000000002</v>
      </c>
      <c r="DL71" s="9">
        <v>356.48840000000001</v>
      </c>
      <c r="DM71" s="9">
        <v>148.24680000000001</v>
      </c>
      <c r="DN71" s="24">
        <f>Table1[[#This Row],[TOTAL Tax Revenues Before Assistance Through FY12]]+Table1[[#This Row],[TOTAL Tax Revenues Before Assistance FY13 and After]]</f>
        <v>504.73520000000002</v>
      </c>
      <c r="DO71" s="9">
        <v>34.401000000000003</v>
      </c>
      <c r="DP71" s="9">
        <v>346.5471</v>
      </c>
      <c r="DQ71" s="9">
        <v>147.7439</v>
      </c>
      <c r="DR71" s="24">
        <f>Table1[[#This Row],[TOTAL Tax Revenues Net of Assistance Recapture and Penalty Through FY12]]+Table1[[#This Row],[TOTAL Tax Revenues Net of Assistance Recapture and Penalty FY13 and After]]</f>
        <v>494.291</v>
      </c>
      <c r="DS71" s="9">
        <v>0</v>
      </c>
      <c r="DT71" s="9">
        <v>0</v>
      </c>
      <c r="DU71" s="9">
        <v>0</v>
      </c>
      <c r="DV71" s="9">
        <v>0</v>
      </c>
    </row>
    <row r="72" spans="1:126" x14ac:dyDescent="0.25">
      <c r="A72" s="10">
        <v>92373</v>
      </c>
      <c r="B72" s="10" t="s">
        <v>659</v>
      </c>
      <c r="C72" s="10" t="s">
        <v>661</v>
      </c>
      <c r="D72" s="10" t="s">
        <v>47</v>
      </c>
      <c r="E72" s="10">
        <v>4</v>
      </c>
      <c r="F72" s="10" t="s">
        <v>662</v>
      </c>
      <c r="G72" s="10" t="s">
        <v>663</v>
      </c>
      <c r="H72" s="13">
        <v>49000</v>
      </c>
      <c r="I72" s="13">
        <v>1013629</v>
      </c>
      <c r="J72" s="10" t="s">
        <v>660</v>
      </c>
      <c r="K72" s="10" t="s">
        <v>50</v>
      </c>
      <c r="L72" s="8">
        <v>36594</v>
      </c>
      <c r="M72" s="8">
        <v>43891</v>
      </c>
      <c r="N72" s="9">
        <v>14000</v>
      </c>
      <c r="O72" s="10" t="s">
        <v>74</v>
      </c>
      <c r="P72" s="7">
        <v>5</v>
      </c>
      <c r="Q72" s="7">
        <v>0</v>
      </c>
      <c r="R72" s="7">
        <v>92</v>
      </c>
      <c r="S72" s="7">
        <v>0</v>
      </c>
      <c r="T72" s="7">
        <v>0</v>
      </c>
      <c r="U72" s="7">
        <v>97</v>
      </c>
      <c r="V72" s="7">
        <v>94</v>
      </c>
      <c r="W72" s="7">
        <v>0</v>
      </c>
      <c r="X72" s="7">
        <v>0</v>
      </c>
      <c r="Y72" s="7">
        <v>0</v>
      </c>
      <c r="Z72" s="7">
        <v>0</v>
      </c>
      <c r="AA72" s="7">
        <v>0</v>
      </c>
      <c r="AB72" s="16">
        <v>0</v>
      </c>
      <c r="AC72" s="16">
        <v>0</v>
      </c>
      <c r="AD72" s="16">
        <v>0</v>
      </c>
      <c r="AE72" s="16">
        <v>0</v>
      </c>
      <c r="AF72" s="15">
        <v>65.306122448979593</v>
      </c>
      <c r="AG72" s="10" t="s">
        <v>28</v>
      </c>
      <c r="AH72" s="10" t="s">
        <v>1966</v>
      </c>
      <c r="AI72" s="9">
        <v>0</v>
      </c>
      <c r="AJ72" s="9">
        <v>0</v>
      </c>
      <c r="AK72" s="9">
        <v>0</v>
      </c>
      <c r="AL72" s="24">
        <f>Table1[[#This Row],[Company Direct Land Through FY12]]+Table1[[#This Row],[Company Direct Land FY13 and After]]</f>
        <v>0</v>
      </c>
      <c r="AM72" s="9">
        <v>0</v>
      </c>
      <c r="AN72" s="9">
        <v>0</v>
      </c>
      <c r="AO72" s="9">
        <v>0</v>
      </c>
      <c r="AP72" s="24">
        <f>Table1[[#This Row],[Company Direct Building Through FY12]]+Table1[[#This Row],[Company Direct Building FY13 and After]]</f>
        <v>0</v>
      </c>
      <c r="AQ72" s="9">
        <v>0</v>
      </c>
      <c r="AR72" s="9">
        <v>245.63</v>
      </c>
      <c r="AS72" s="9">
        <v>0</v>
      </c>
      <c r="AT72" s="24">
        <f>Table1[[#This Row],[Mortgage Recording Tax Through FY12]]+Table1[[#This Row],[Mortgage Recording Tax FY13 and After]]</f>
        <v>245.63</v>
      </c>
      <c r="AU72" s="9">
        <v>0</v>
      </c>
      <c r="AV72" s="9">
        <v>0</v>
      </c>
      <c r="AW72" s="9">
        <v>0</v>
      </c>
      <c r="AX72" s="24">
        <f>Table1[[#This Row],[Pilot Savings  Through FY12]]+Table1[[#This Row],[Pilot Savings FY13 and After]]</f>
        <v>0</v>
      </c>
      <c r="AY72" s="9">
        <v>0</v>
      </c>
      <c r="AZ72" s="9">
        <v>245.63</v>
      </c>
      <c r="BA72" s="9">
        <v>0</v>
      </c>
      <c r="BB72" s="24">
        <f>Table1[[#This Row],[Mortgage Recording Tax Exemption Through FY12]]+Table1[[#This Row],[Mortgage Recording Tax Exemption FY13 and After]]</f>
        <v>245.63</v>
      </c>
      <c r="BC72" s="9">
        <v>128.8227</v>
      </c>
      <c r="BD72" s="9">
        <v>614.39269999999999</v>
      </c>
      <c r="BE72" s="9">
        <v>352.59269999999998</v>
      </c>
      <c r="BF72" s="24">
        <f>Table1[[#This Row],[Indirect and Induced Land Through FY12]]+Table1[[#This Row],[Indirect and Induced Land FY13 and After]]</f>
        <v>966.98540000000003</v>
      </c>
      <c r="BG72" s="9">
        <v>239.2422</v>
      </c>
      <c r="BH72" s="9">
        <v>1141.0153</v>
      </c>
      <c r="BI72" s="9">
        <v>654.81539999999995</v>
      </c>
      <c r="BJ72" s="24">
        <f>Table1[[#This Row],[Indirect and Induced Building Through FY12]]+Table1[[#This Row],[Indirect and Induced Building FY13 and After]]</f>
        <v>1795.8307</v>
      </c>
      <c r="BK72" s="9">
        <v>368.06490000000002</v>
      </c>
      <c r="BL72" s="9">
        <v>1755.4079999999999</v>
      </c>
      <c r="BM72" s="9">
        <v>1007.4081</v>
      </c>
      <c r="BN72" s="24">
        <f>Table1[[#This Row],[TOTAL Real Property Related Taxes Through FY12]]+Table1[[#This Row],[TOTAL Real Property Related Taxes FY13 and After]]</f>
        <v>2762.8161</v>
      </c>
      <c r="BO72" s="9">
        <v>377.25700000000001</v>
      </c>
      <c r="BP72" s="9">
        <v>2102.8427999999999</v>
      </c>
      <c r="BQ72" s="9">
        <v>1032.5671</v>
      </c>
      <c r="BR72" s="24">
        <f>Table1[[#This Row],[Company Direct Through FY12]]+Table1[[#This Row],[Company Direct FY13 and After]]</f>
        <v>3135.4098999999997</v>
      </c>
      <c r="BS72" s="9">
        <v>0</v>
      </c>
      <c r="BT72" s="9">
        <v>0</v>
      </c>
      <c r="BU72" s="9">
        <v>0</v>
      </c>
      <c r="BV72" s="24">
        <f>Table1[[#This Row],[Sales Tax Exemption Through FY12]]+Table1[[#This Row],[Sales Tax Exemption FY13 and After]]</f>
        <v>0</v>
      </c>
      <c r="BW72" s="9">
        <v>0</v>
      </c>
      <c r="BX72" s="9">
        <v>0</v>
      </c>
      <c r="BY72" s="9">
        <v>0</v>
      </c>
      <c r="BZ72" s="24">
        <f>Table1[[#This Row],[Energy Tax Savings Through FY12]]+Table1[[#This Row],[Energy Tax Savings FY13 and After]]</f>
        <v>0</v>
      </c>
      <c r="CA72" s="9">
        <v>5.1999999999999998E-3</v>
      </c>
      <c r="CB72" s="9">
        <v>2.6599999999999999E-2</v>
      </c>
      <c r="CC72" s="9">
        <v>1.2500000000000001E-2</v>
      </c>
      <c r="CD72" s="24">
        <f>Table1[[#This Row],[Tax Exempt Bond Savings Through FY12]]+Table1[[#This Row],[Tax Exempt Bond Savings FY13 and After]]</f>
        <v>3.9099999999999996E-2</v>
      </c>
      <c r="CE72" s="9">
        <v>396.99419999999998</v>
      </c>
      <c r="CF72" s="9">
        <v>2138.8209000000002</v>
      </c>
      <c r="CG72" s="9">
        <v>1086.5888</v>
      </c>
      <c r="CH72" s="24">
        <f>Table1[[#This Row],[Indirect and Induced Through FY12]]+Table1[[#This Row],[Indirect and Induced FY13 and After]]</f>
        <v>3225.4097000000002</v>
      </c>
      <c r="CI72" s="9">
        <v>774.24599999999998</v>
      </c>
      <c r="CJ72" s="9">
        <v>4241.6370999999999</v>
      </c>
      <c r="CK72" s="9">
        <v>2119.1433999999999</v>
      </c>
      <c r="CL72" s="24">
        <f>Table1[[#This Row],[TOTAL Income Consumption Use Taxes Through FY12]]+Table1[[#This Row],[TOTAL Income Consumption Use Taxes FY13 and After]]</f>
        <v>6360.7804999999998</v>
      </c>
      <c r="CM72" s="9">
        <v>5.1999999999999998E-3</v>
      </c>
      <c r="CN72" s="9">
        <v>245.6566</v>
      </c>
      <c r="CO72" s="9">
        <v>1.2500000000000001E-2</v>
      </c>
      <c r="CP72" s="24">
        <f>Table1[[#This Row],[Assistance Provided Through FY12]]+Table1[[#This Row],[Assistance Provided FY13 and After]]</f>
        <v>245.66909999999999</v>
      </c>
      <c r="CQ72" s="9">
        <v>0</v>
      </c>
      <c r="CR72" s="9">
        <v>0</v>
      </c>
      <c r="CS72" s="9">
        <v>0</v>
      </c>
      <c r="CT72" s="24">
        <f>Table1[[#This Row],[Recapture Cancellation Reduction Amount Through FY12]]+Table1[[#This Row],[Recapture Cancellation Reduction Amount FY13 and After]]</f>
        <v>0</v>
      </c>
      <c r="CU72" s="9">
        <v>0</v>
      </c>
      <c r="CV72" s="9">
        <v>0</v>
      </c>
      <c r="CW72" s="9">
        <v>0</v>
      </c>
      <c r="CX72" s="24">
        <f>Table1[[#This Row],[Penalty Paid Through FY12]]+Table1[[#This Row],[Penalty Paid FY13 and After]]</f>
        <v>0</v>
      </c>
      <c r="CY72" s="9">
        <v>5.1999999999999998E-3</v>
      </c>
      <c r="CZ72" s="9">
        <v>245.6566</v>
      </c>
      <c r="DA72" s="9">
        <v>1.2500000000000001E-2</v>
      </c>
      <c r="DB72" s="24">
        <f>Table1[[#This Row],[TOTAL Assistance Net of Recapture Penalties Through FY12]]+Table1[[#This Row],[TOTAL Assistance Net of Recapture Penalties FY13 and After]]</f>
        <v>245.66909999999999</v>
      </c>
      <c r="DC72" s="9">
        <v>377.25700000000001</v>
      </c>
      <c r="DD72" s="9">
        <v>2348.4728</v>
      </c>
      <c r="DE72" s="9">
        <v>1032.5671</v>
      </c>
      <c r="DF72" s="24">
        <f>Table1[[#This Row],[Company Direct Tax Revenue Before Assistance Through FY12]]+Table1[[#This Row],[Company Direct Tax Revenue Before Assistance FY13 and After]]</f>
        <v>3381.0398999999998</v>
      </c>
      <c r="DG72" s="9">
        <v>765.05909999999994</v>
      </c>
      <c r="DH72" s="9">
        <v>3894.2289000000001</v>
      </c>
      <c r="DI72" s="9">
        <v>2093.9969000000001</v>
      </c>
      <c r="DJ72" s="24">
        <f>Table1[[#This Row],[Indirect and Induced Tax Revenues Through FY12]]+Table1[[#This Row],[Indirect and Induced Tax Revenues FY13 and After]]</f>
        <v>5988.2258000000002</v>
      </c>
      <c r="DK72" s="9">
        <v>1142.3161</v>
      </c>
      <c r="DL72" s="9">
        <v>6242.7016999999996</v>
      </c>
      <c r="DM72" s="9">
        <v>3126.5639999999999</v>
      </c>
      <c r="DN72" s="24">
        <f>Table1[[#This Row],[TOTAL Tax Revenues Before Assistance Through FY12]]+Table1[[#This Row],[TOTAL Tax Revenues Before Assistance FY13 and After]]</f>
        <v>9369.2656999999999</v>
      </c>
      <c r="DO72" s="9">
        <v>1142.3108999999999</v>
      </c>
      <c r="DP72" s="9">
        <v>5997.0451000000003</v>
      </c>
      <c r="DQ72" s="9">
        <v>3126.5515</v>
      </c>
      <c r="DR72" s="24">
        <f>Table1[[#This Row],[TOTAL Tax Revenues Net of Assistance Recapture and Penalty Through FY12]]+Table1[[#This Row],[TOTAL Tax Revenues Net of Assistance Recapture and Penalty FY13 and After]]</f>
        <v>9123.5966000000008</v>
      </c>
      <c r="DS72" s="9">
        <v>0</v>
      </c>
      <c r="DT72" s="9">
        <v>0</v>
      </c>
      <c r="DU72" s="9">
        <v>0</v>
      </c>
      <c r="DV72" s="9">
        <v>0</v>
      </c>
    </row>
    <row r="73" spans="1:126" x14ac:dyDescent="0.25">
      <c r="A73" s="10">
        <v>92377</v>
      </c>
      <c r="B73" s="10" t="s">
        <v>579</v>
      </c>
      <c r="C73" s="10" t="s">
        <v>580</v>
      </c>
      <c r="D73" s="10" t="s">
        <v>47</v>
      </c>
      <c r="E73" s="10">
        <v>2</v>
      </c>
      <c r="F73" s="10" t="s">
        <v>581</v>
      </c>
      <c r="G73" s="10" t="s">
        <v>454</v>
      </c>
      <c r="H73" s="13">
        <v>71000</v>
      </c>
      <c r="I73" s="13">
        <v>71000</v>
      </c>
      <c r="J73" s="10" t="s">
        <v>205</v>
      </c>
      <c r="K73" s="10" t="s">
        <v>50</v>
      </c>
      <c r="L73" s="8">
        <v>36510</v>
      </c>
      <c r="M73" s="8">
        <v>47453</v>
      </c>
      <c r="N73" s="9">
        <v>22000</v>
      </c>
      <c r="O73" s="10" t="s">
        <v>74</v>
      </c>
      <c r="P73" s="7">
        <v>4</v>
      </c>
      <c r="Q73" s="7">
        <v>0</v>
      </c>
      <c r="R73" s="7">
        <v>164</v>
      </c>
      <c r="S73" s="7">
        <v>0</v>
      </c>
      <c r="T73" s="7">
        <v>4</v>
      </c>
      <c r="U73" s="7">
        <v>172</v>
      </c>
      <c r="V73" s="7">
        <v>166</v>
      </c>
      <c r="W73" s="7">
        <v>0</v>
      </c>
      <c r="X73" s="7">
        <v>0</v>
      </c>
      <c r="Y73" s="7">
        <v>0</v>
      </c>
      <c r="Z73" s="7">
        <v>67</v>
      </c>
      <c r="AA73" s="7">
        <v>0</v>
      </c>
      <c r="AB73" s="16">
        <v>0</v>
      </c>
      <c r="AC73" s="16">
        <v>0</v>
      </c>
      <c r="AD73" s="16">
        <v>0</v>
      </c>
      <c r="AE73" s="16">
        <v>0</v>
      </c>
      <c r="AF73" s="15">
        <v>78.571428571428569</v>
      </c>
      <c r="AG73" s="10" t="s">
        <v>28</v>
      </c>
      <c r="AH73" s="10" t="s">
        <v>1966</v>
      </c>
      <c r="AI73" s="9">
        <v>0</v>
      </c>
      <c r="AJ73" s="9">
        <v>0</v>
      </c>
      <c r="AK73" s="9">
        <v>0</v>
      </c>
      <c r="AL73" s="24">
        <f>Table1[[#This Row],[Company Direct Land Through FY12]]+Table1[[#This Row],[Company Direct Land FY13 and After]]</f>
        <v>0</v>
      </c>
      <c r="AM73" s="9">
        <v>0</v>
      </c>
      <c r="AN73" s="9">
        <v>0</v>
      </c>
      <c r="AO73" s="9">
        <v>0</v>
      </c>
      <c r="AP73" s="24">
        <f>Table1[[#This Row],[Company Direct Building Through FY12]]+Table1[[#This Row],[Company Direct Building FY13 and After]]</f>
        <v>0</v>
      </c>
      <c r="AQ73" s="9">
        <v>0</v>
      </c>
      <c r="AR73" s="9">
        <v>385.99</v>
      </c>
      <c r="AS73" s="9">
        <v>0</v>
      </c>
      <c r="AT73" s="24">
        <f>Table1[[#This Row],[Mortgage Recording Tax Through FY12]]+Table1[[#This Row],[Mortgage Recording Tax FY13 and After]]</f>
        <v>385.99</v>
      </c>
      <c r="AU73" s="9">
        <v>0</v>
      </c>
      <c r="AV73" s="9">
        <v>0</v>
      </c>
      <c r="AW73" s="9">
        <v>0</v>
      </c>
      <c r="AX73" s="24">
        <f>Table1[[#This Row],[Pilot Savings  Through FY12]]+Table1[[#This Row],[Pilot Savings FY13 and After]]</f>
        <v>0</v>
      </c>
      <c r="AY73" s="9">
        <v>0</v>
      </c>
      <c r="AZ73" s="9">
        <v>385.99</v>
      </c>
      <c r="BA73" s="9">
        <v>0</v>
      </c>
      <c r="BB73" s="24">
        <f>Table1[[#This Row],[Mortgage Recording Tax Exemption Through FY12]]+Table1[[#This Row],[Mortgage Recording Tax Exemption FY13 and After]]</f>
        <v>385.99</v>
      </c>
      <c r="BC73" s="9">
        <v>122.0838</v>
      </c>
      <c r="BD73" s="9">
        <v>629.09619999999995</v>
      </c>
      <c r="BE73" s="9">
        <v>625.62869999999998</v>
      </c>
      <c r="BF73" s="24">
        <f>Table1[[#This Row],[Indirect and Induced Land Through FY12]]+Table1[[#This Row],[Indirect and Induced Land FY13 and After]]</f>
        <v>1254.7248999999999</v>
      </c>
      <c r="BG73" s="9">
        <v>226.727</v>
      </c>
      <c r="BH73" s="9">
        <v>1168.3216</v>
      </c>
      <c r="BI73" s="9">
        <v>1161.8809000000001</v>
      </c>
      <c r="BJ73" s="24">
        <f>Table1[[#This Row],[Indirect and Induced Building Through FY12]]+Table1[[#This Row],[Indirect and Induced Building FY13 and After]]</f>
        <v>2330.2025000000003</v>
      </c>
      <c r="BK73" s="9">
        <v>348.81079999999997</v>
      </c>
      <c r="BL73" s="9">
        <v>1797.4177999999999</v>
      </c>
      <c r="BM73" s="9">
        <v>1787.5096000000001</v>
      </c>
      <c r="BN73" s="24">
        <f>Table1[[#This Row],[TOTAL Real Property Related Taxes Through FY12]]+Table1[[#This Row],[TOTAL Real Property Related Taxes FY13 and After]]</f>
        <v>3584.9274</v>
      </c>
      <c r="BO73" s="9">
        <v>316.28440000000001</v>
      </c>
      <c r="BP73" s="9">
        <v>1791.7167999999999</v>
      </c>
      <c r="BQ73" s="9">
        <v>1620.8257000000001</v>
      </c>
      <c r="BR73" s="24">
        <f>Table1[[#This Row],[Company Direct Through FY12]]+Table1[[#This Row],[Company Direct FY13 and After]]</f>
        <v>3412.5425</v>
      </c>
      <c r="BS73" s="9">
        <v>0</v>
      </c>
      <c r="BT73" s="9">
        <v>0</v>
      </c>
      <c r="BU73" s="9">
        <v>0</v>
      </c>
      <c r="BV73" s="24">
        <f>Table1[[#This Row],[Sales Tax Exemption Through FY12]]+Table1[[#This Row],[Sales Tax Exemption FY13 and After]]</f>
        <v>0</v>
      </c>
      <c r="BW73" s="9">
        <v>0</v>
      </c>
      <c r="BX73" s="9">
        <v>0</v>
      </c>
      <c r="BY73" s="9">
        <v>0</v>
      </c>
      <c r="BZ73" s="24">
        <f>Table1[[#This Row],[Energy Tax Savings Through FY12]]+Table1[[#This Row],[Energy Tax Savings FY13 and After]]</f>
        <v>0</v>
      </c>
      <c r="CA73" s="9">
        <v>3.2800000000000003E-2</v>
      </c>
      <c r="CB73" s="9">
        <v>70.197999999999993</v>
      </c>
      <c r="CC73" s="9">
        <v>7.7600000000000002E-2</v>
      </c>
      <c r="CD73" s="24">
        <f>Table1[[#This Row],[Tax Exempt Bond Savings Through FY12]]+Table1[[#This Row],[Tax Exempt Bond Savings FY13 and After]]</f>
        <v>70.275599999999997</v>
      </c>
      <c r="CE73" s="9">
        <v>376.22680000000003</v>
      </c>
      <c r="CF73" s="9">
        <v>2173.2782999999999</v>
      </c>
      <c r="CG73" s="9">
        <v>1928.0053</v>
      </c>
      <c r="CH73" s="24">
        <f>Table1[[#This Row],[Indirect and Induced Through FY12]]+Table1[[#This Row],[Indirect and Induced FY13 and After]]</f>
        <v>4101.2835999999998</v>
      </c>
      <c r="CI73" s="9">
        <v>692.47839999999997</v>
      </c>
      <c r="CJ73" s="9">
        <v>3894.7970999999998</v>
      </c>
      <c r="CK73" s="9">
        <v>3548.7534000000001</v>
      </c>
      <c r="CL73" s="24">
        <f>Table1[[#This Row],[TOTAL Income Consumption Use Taxes Through FY12]]+Table1[[#This Row],[TOTAL Income Consumption Use Taxes FY13 and After]]</f>
        <v>7443.5504999999994</v>
      </c>
      <c r="CM73" s="9">
        <v>3.2800000000000003E-2</v>
      </c>
      <c r="CN73" s="9">
        <v>456.18799999999999</v>
      </c>
      <c r="CO73" s="9">
        <v>7.7600000000000002E-2</v>
      </c>
      <c r="CP73" s="24">
        <f>Table1[[#This Row],[Assistance Provided Through FY12]]+Table1[[#This Row],[Assistance Provided FY13 and After]]</f>
        <v>456.26560000000001</v>
      </c>
      <c r="CQ73" s="9">
        <v>0</v>
      </c>
      <c r="CR73" s="9">
        <v>0</v>
      </c>
      <c r="CS73" s="9">
        <v>0</v>
      </c>
      <c r="CT73" s="24">
        <f>Table1[[#This Row],[Recapture Cancellation Reduction Amount Through FY12]]+Table1[[#This Row],[Recapture Cancellation Reduction Amount FY13 and After]]</f>
        <v>0</v>
      </c>
      <c r="CU73" s="9">
        <v>0</v>
      </c>
      <c r="CV73" s="9">
        <v>0</v>
      </c>
      <c r="CW73" s="9">
        <v>0</v>
      </c>
      <c r="CX73" s="24">
        <f>Table1[[#This Row],[Penalty Paid Through FY12]]+Table1[[#This Row],[Penalty Paid FY13 and After]]</f>
        <v>0</v>
      </c>
      <c r="CY73" s="9">
        <v>3.2800000000000003E-2</v>
      </c>
      <c r="CZ73" s="9">
        <v>456.18799999999999</v>
      </c>
      <c r="DA73" s="9">
        <v>7.7600000000000002E-2</v>
      </c>
      <c r="DB73" s="24">
        <f>Table1[[#This Row],[TOTAL Assistance Net of Recapture Penalties Through FY12]]+Table1[[#This Row],[TOTAL Assistance Net of Recapture Penalties FY13 and After]]</f>
        <v>456.26560000000001</v>
      </c>
      <c r="DC73" s="9">
        <v>316.28440000000001</v>
      </c>
      <c r="DD73" s="9">
        <v>2177.7067999999999</v>
      </c>
      <c r="DE73" s="9">
        <v>1620.8257000000001</v>
      </c>
      <c r="DF73" s="24">
        <f>Table1[[#This Row],[Company Direct Tax Revenue Before Assistance Through FY12]]+Table1[[#This Row],[Company Direct Tax Revenue Before Assistance FY13 and After]]</f>
        <v>3798.5325000000003</v>
      </c>
      <c r="DG73" s="9">
        <v>725.0376</v>
      </c>
      <c r="DH73" s="9">
        <v>3970.6961000000001</v>
      </c>
      <c r="DI73" s="9">
        <v>3715.5149000000001</v>
      </c>
      <c r="DJ73" s="24">
        <f>Table1[[#This Row],[Indirect and Induced Tax Revenues Through FY12]]+Table1[[#This Row],[Indirect and Induced Tax Revenues FY13 and After]]</f>
        <v>7686.2110000000002</v>
      </c>
      <c r="DK73" s="9">
        <v>1041.3219999999999</v>
      </c>
      <c r="DL73" s="9">
        <v>6148.4029</v>
      </c>
      <c r="DM73" s="9">
        <v>5336.3406000000004</v>
      </c>
      <c r="DN73" s="24">
        <f>Table1[[#This Row],[TOTAL Tax Revenues Before Assistance Through FY12]]+Table1[[#This Row],[TOTAL Tax Revenues Before Assistance FY13 and After]]</f>
        <v>11484.7435</v>
      </c>
      <c r="DO73" s="9">
        <v>1041.2891999999999</v>
      </c>
      <c r="DP73" s="9">
        <v>5692.2148999999999</v>
      </c>
      <c r="DQ73" s="9">
        <v>5336.2629999999999</v>
      </c>
      <c r="DR73" s="24">
        <f>Table1[[#This Row],[TOTAL Tax Revenues Net of Assistance Recapture and Penalty Through FY12]]+Table1[[#This Row],[TOTAL Tax Revenues Net of Assistance Recapture and Penalty FY13 and After]]</f>
        <v>11028.4779</v>
      </c>
      <c r="DS73" s="9">
        <v>0</v>
      </c>
      <c r="DT73" s="9">
        <v>0</v>
      </c>
      <c r="DU73" s="9">
        <v>0</v>
      </c>
      <c r="DV73" s="9">
        <v>0</v>
      </c>
    </row>
    <row r="74" spans="1:126" x14ac:dyDescent="0.25">
      <c r="A74" s="10">
        <v>92382</v>
      </c>
      <c r="B74" s="10" t="s">
        <v>376</v>
      </c>
      <c r="C74" s="10" t="s">
        <v>377</v>
      </c>
      <c r="D74" s="10" t="s">
        <v>24</v>
      </c>
      <c r="E74" s="10">
        <v>19</v>
      </c>
      <c r="F74" s="10" t="s">
        <v>378</v>
      </c>
      <c r="G74" s="10" t="s">
        <v>312</v>
      </c>
      <c r="H74" s="13">
        <v>319240</v>
      </c>
      <c r="I74" s="13">
        <v>333500</v>
      </c>
      <c r="J74" s="10" t="s">
        <v>329</v>
      </c>
      <c r="K74" s="10" t="s">
        <v>81</v>
      </c>
      <c r="L74" s="8">
        <v>36452</v>
      </c>
      <c r="M74" s="8">
        <v>45838</v>
      </c>
      <c r="N74" s="9">
        <v>15000</v>
      </c>
      <c r="O74" s="10" t="s">
        <v>379</v>
      </c>
      <c r="P74" s="7">
        <v>0</v>
      </c>
      <c r="Q74" s="7">
        <v>1</v>
      </c>
      <c r="R74" s="7">
        <v>289</v>
      </c>
      <c r="S74" s="7">
        <v>0</v>
      </c>
      <c r="T74" s="7">
        <v>1</v>
      </c>
      <c r="U74" s="7">
        <v>291</v>
      </c>
      <c r="V74" s="7">
        <v>289</v>
      </c>
      <c r="W74" s="7">
        <v>0</v>
      </c>
      <c r="X74" s="7">
        <v>0</v>
      </c>
      <c r="Y74" s="7">
        <v>0</v>
      </c>
      <c r="Z74" s="7">
        <v>240</v>
      </c>
      <c r="AA74" s="7">
        <v>27.931034482758619</v>
      </c>
      <c r="AB74" s="16">
        <v>13.448275862068964</v>
      </c>
      <c r="AC74" s="16">
        <v>34.137931034482762</v>
      </c>
      <c r="AD74" s="16">
        <v>18.275862068965516</v>
      </c>
      <c r="AE74" s="16">
        <v>6.2068965517241379</v>
      </c>
      <c r="AF74" s="15">
        <v>86.206896551724128</v>
      </c>
      <c r="AG74" s="10" t="s">
        <v>28</v>
      </c>
      <c r="AH74" s="10" t="s">
        <v>1966</v>
      </c>
      <c r="AI74" s="9">
        <v>160.80699999999999</v>
      </c>
      <c r="AJ74" s="9">
        <v>1437.7374</v>
      </c>
      <c r="AK74" s="9">
        <v>651.34939999999995</v>
      </c>
      <c r="AL74" s="24">
        <f>Table1[[#This Row],[Company Direct Land Through FY12]]+Table1[[#This Row],[Company Direct Land FY13 and After]]</f>
        <v>2089.0868</v>
      </c>
      <c r="AM74" s="9">
        <v>549.55999999999995</v>
      </c>
      <c r="AN74" s="9">
        <v>4889.9426999999996</v>
      </c>
      <c r="AO74" s="9">
        <v>2225.9965999999999</v>
      </c>
      <c r="AP74" s="24">
        <f>Table1[[#This Row],[Company Direct Building Through FY12]]+Table1[[#This Row],[Company Direct Building FY13 and After]]</f>
        <v>7115.9393</v>
      </c>
      <c r="AQ74" s="9">
        <v>0</v>
      </c>
      <c r="AR74" s="9">
        <v>140.36000000000001</v>
      </c>
      <c r="AS74" s="9">
        <v>0</v>
      </c>
      <c r="AT74" s="24">
        <f>Table1[[#This Row],[Mortgage Recording Tax Through FY12]]+Table1[[#This Row],[Mortgage Recording Tax FY13 and After]]</f>
        <v>140.36000000000001</v>
      </c>
      <c r="AU74" s="9">
        <v>614.55999999999995</v>
      </c>
      <c r="AV74" s="9">
        <v>4174.2521999999999</v>
      </c>
      <c r="AW74" s="9">
        <v>2489.2797</v>
      </c>
      <c r="AX74" s="24">
        <f>Table1[[#This Row],[Pilot Savings  Through FY12]]+Table1[[#This Row],[Pilot Savings FY13 and After]]</f>
        <v>6663.5319</v>
      </c>
      <c r="AY74" s="9">
        <v>0</v>
      </c>
      <c r="AZ74" s="9">
        <v>140.36000000000001</v>
      </c>
      <c r="BA74" s="9">
        <v>0</v>
      </c>
      <c r="BB74" s="24">
        <f>Table1[[#This Row],[Mortgage Recording Tax Exemption Through FY12]]+Table1[[#This Row],[Mortgage Recording Tax Exemption FY13 and After]]</f>
        <v>140.36000000000001</v>
      </c>
      <c r="BC74" s="9">
        <v>361.40159999999997</v>
      </c>
      <c r="BD74" s="9">
        <v>1863.5517</v>
      </c>
      <c r="BE74" s="9">
        <v>1463.8598999999999</v>
      </c>
      <c r="BF74" s="24">
        <f>Table1[[#This Row],[Indirect and Induced Land Through FY12]]+Table1[[#This Row],[Indirect and Induced Land FY13 and After]]</f>
        <v>3327.4115999999999</v>
      </c>
      <c r="BG74" s="9">
        <v>671.17439999999999</v>
      </c>
      <c r="BH74" s="9">
        <v>3460.8818999999999</v>
      </c>
      <c r="BI74" s="9">
        <v>2718.5970000000002</v>
      </c>
      <c r="BJ74" s="24">
        <f>Table1[[#This Row],[Indirect and Induced Building Through FY12]]+Table1[[#This Row],[Indirect and Induced Building FY13 and After]]</f>
        <v>6179.4789000000001</v>
      </c>
      <c r="BK74" s="9">
        <v>1128.383</v>
      </c>
      <c r="BL74" s="9">
        <v>7477.8615</v>
      </c>
      <c r="BM74" s="9">
        <v>4570.5231999999996</v>
      </c>
      <c r="BN74" s="24">
        <f>Table1[[#This Row],[TOTAL Real Property Related Taxes Through FY12]]+Table1[[#This Row],[TOTAL Real Property Related Taxes FY13 and After]]</f>
        <v>12048.384699999999</v>
      </c>
      <c r="BO74" s="9">
        <v>2398.8051999999998</v>
      </c>
      <c r="BP74" s="9">
        <v>15708.497499999999</v>
      </c>
      <c r="BQ74" s="9">
        <v>9716.3778999999995</v>
      </c>
      <c r="BR74" s="24">
        <f>Table1[[#This Row],[Company Direct Through FY12]]+Table1[[#This Row],[Company Direct FY13 and After]]</f>
        <v>25424.875399999997</v>
      </c>
      <c r="BS74" s="9">
        <v>0</v>
      </c>
      <c r="BT74" s="9">
        <v>0</v>
      </c>
      <c r="BU74" s="9">
        <v>0</v>
      </c>
      <c r="BV74" s="24">
        <f>Table1[[#This Row],[Sales Tax Exemption Through FY12]]+Table1[[#This Row],[Sales Tax Exemption FY13 and After]]</f>
        <v>0</v>
      </c>
      <c r="BW74" s="9">
        <v>0</v>
      </c>
      <c r="BX74" s="9">
        <v>22.439299999999999</v>
      </c>
      <c r="BY74" s="9">
        <v>0</v>
      </c>
      <c r="BZ74" s="24">
        <f>Table1[[#This Row],[Energy Tax Savings Through FY12]]+Table1[[#This Row],[Energy Tax Savings FY13 and After]]</f>
        <v>22.439299999999999</v>
      </c>
      <c r="CA74" s="9">
        <v>0</v>
      </c>
      <c r="CB74" s="9">
        <v>0</v>
      </c>
      <c r="CC74" s="9">
        <v>0</v>
      </c>
      <c r="CD74" s="24">
        <f>Table1[[#This Row],[Tax Exempt Bond Savings Through FY12]]+Table1[[#This Row],[Tax Exempt Bond Savings FY13 and After]]</f>
        <v>0</v>
      </c>
      <c r="CE74" s="9">
        <v>1233.9762000000001</v>
      </c>
      <c r="CF74" s="9">
        <v>7135.1953999999996</v>
      </c>
      <c r="CG74" s="9">
        <v>4998.2296999999999</v>
      </c>
      <c r="CH74" s="24">
        <f>Table1[[#This Row],[Indirect and Induced Through FY12]]+Table1[[#This Row],[Indirect and Induced FY13 and After]]</f>
        <v>12133.4251</v>
      </c>
      <c r="CI74" s="9">
        <v>3632.7813999999998</v>
      </c>
      <c r="CJ74" s="9">
        <v>22821.2536</v>
      </c>
      <c r="CK74" s="9">
        <v>14714.607599999999</v>
      </c>
      <c r="CL74" s="24">
        <f>Table1[[#This Row],[TOTAL Income Consumption Use Taxes Through FY12]]+Table1[[#This Row],[TOTAL Income Consumption Use Taxes FY13 and After]]</f>
        <v>37535.861199999999</v>
      </c>
      <c r="CM74" s="9">
        <v>614.55999999999995</v>
      </c>
      <c r="CN74" s="9">
        <v>4337.0514999999996</v>
      </c>
      <c r="CO74" s="9">
        <v>2489.2797</v>
      </c>
      <c r="CP74" s="24">
        <f>Table1[[#This Row],[Assistance Provided Through FY12]]+Table1[[#This Row],[Assistance Provided FY13 and After]]</f>
        <v>6826.3311999999996</v>
      </c>
      <c r="CQ74" s="9">
        <v>0</v>
      </c>
      <c r="CR74" s="9">
        <v>0</v>
      </c>
      <c r="CS74" s="9">
        <v>0</v>
      </c>
      <c r="CT74" s="24">
        <f>Table1[[#This Row],[Recapture Cancellation Reduction Amount Through FY12]]+Table1[[#This Row],[Recapture Cancellation Reduction Amount FY13 and After]]</f>
        <v>0</v>
      </c>
      <c r="CU74" s="9">
        <v>0</v>
      </c>
      <c r="CV74" s="9">
        <v>0</v>
      </c>
      <c r="CW74" s="9">
        <v>0</v>
      </c>
      <c r="CX74" s="24">
        <f>Table1[[#This Row],[Penalty Paid Through FY12]]+Table1[[#This Row],[Penalty Paid FY13 and After]]</f>
        <v>0</v>
      </c>
      <c r="CY74" s="9">
        <v>614.55999999999995</v>
      </c>
      <c r="CZ74" s="9">
        <v>4337.0514999999996</v>
      </c>
      <c r="DA74" s="9">
        <v>2489.2797</v>
      </c>
      <c r="DB74" s="24">
        <f>Table1[[#This Row],[TOTAL Assistance Net of Recapture Penalties Through FY12]]+Table1[[#This Row],[TOTAL Assistance Net of Recapture Penalties FY13 and After]]</f>
        <v>6826.3311999999996</v>
      </c>
      <c r="DC74" s="9">
        <v>3109.1722</v>
      </c>
      <c r="DD74" s="9">
        <v>22176.5376</v>
      </c>
      <c r="DE74" s="9">
        <v>12593.723900000001</v>
      </c>
      <c r="DF74" s="24">
        <f>Table1[[#This Row],[Company Direct Tax Revenue Before Assistance Through FY12]]+Table1[[#This Row],[Company Direct Tax Revenue Before Assistance FY13 and After]]</f>
        <v>34770.261500000001</v>
      </c>
      <c r="DG74" s="9">
        <v>2266.5522000000001</v>
      </c>
      <c r="DH74" s="9">
        <v>12459.629000000001</v>
      </c>
      <c r="DI74" s="9">
        <v>9180.6866000000009</v>
      </c>
      <c r="DJ74" s="24">
        <f>Table1[[#This Row],[Indirect and Induced Tax Revenues Through FY12]]+Table1[[#This Row],[Indirect and Induced Tax Revenues FY13 and After]]</f>
        <v>21640.315600000002</v>
      </c>
      <c r="DK74" s="9">
        <v>5375.7244000000001</v>
      </c>
      <c r="DL74" s="9">
        <v>34636.166599999997</v>
      </c>
      <c r="DM74" s="9">
        <v>21774.410500000002</v>
      </c>
      <c r="DN74" s="24">
        <f>Table1[[#This Row],[TOTAL Tax Revenues Before Assistance Through FY12]]+Table1[[#This Row],[TOTAL Tax Revenues Before Assistance FY13 and After]]</f>
        <v>56410.577099999995</v>
      </c>
      <c r="DO74" s="9">
        <v>4761.1643999999997</v>
      </c>
      <c r="DP74" s="9">
        <v>30299.115099999999</v>
      </c>
      <c r="DQ74" s="9">
        <v>19285.130799999999</v>
      </c>
      <c r="DR74" s="24">
        <f>Table1[[#This Row],[TOTAL Tax Revenues Net of Assistance Recapture and Penalty Through FY12]]+Table1[[#This Row],[TOTAL Tax Revenues Net of Assistance Recapture and Penalty FY13 and After]]</f>
        <v>49584.245899999994</v>
      </c>
      <c r="DS74" s="9">
        <v>0</v>
      </c>
      <c r="DT74" s="9">
        <v>80</v>
      </c>
      <c r="DU74" s="9">
        <v>0</v>
      </c>
      <c r="DV74" s="9">
        <v>0</v>
      </c>
    </row>
    <row r="75" spans="1:126" x14ac:dyDescent="0.25">
      <c r="A75" s="10">
        <v>92390</v>
      </c>
      <c r="B75" s="10" t="s">
        <v>622</v>
      </c>
      <c r="C75" s="10" t="s">
        <v>624</v>
      </c>
      <c r="D75" s="10" t="s">
        <v>47</v>
      </c>
      <c r="E75" s="10">
        <v>2</v>
      </c>
      <c r="F75" s="10" t="s">
        <v>625</v>
      </c>
      <c r="G75" s="10" t="s">
        <v>23</v>
      </c>
      <c r="H75" s="13">
        <v>0</v>
      </c>
      <c r="I75" s="13">
        <v>176486</v>
      </c>
      <c r="J75" s="10" t="s">
        <v>623</v>
      </c>
      <c r="K75" s="10" t="s">
        <v>42</v>
      </c>
      <c r="L75" s="8">
        <v>36698</v>
      </c>
      <c r="M75" s="8">
        <v>42185</v>
      </c>
      <c r="N75" s="9">
        <v>41200</v>
      </c>
      <c r="O75" s="10" t="s">
        <v>135</v>
      </c>
      <c r="P75" s="7">
        <v>3</v>
      </c>
      <c r="Q75" s="7">
        <v>0</v>
      </c>
      <c r="R75" s="7">
        <v>749</v>
      </c>
      <c r="S75" s="7">
        <v>0</v>
      </c>
      <c r="T75" s="7">
        <v>3</v>
      </c>
      <c r="U75" s="7">
        <v>755</v>
      </c>
      <c r="V75" s="7">
        <v>750</v>
      </c>
      <c r="W75" s="7">
        <v>3</v>
      </c>
      <c r="X75" s="7">
        <v>911</v>
      </c>
      <c r="Y75" s="7">
        <v>170</v>
      </c>
      <c r="Z75" s="7">
        <v>330</v>
      </c>
      <c r="AA75" s="7">
        <v>0</v>
      </c>
      <c r="AB75" s="16">
        <v>0</v>
      </c>
      <c r="AC75" s="16">
        <v>0</v>
      </c>
      <c r="AD75" s="16">
        <v>0</v>
      </c>
      <c r="AE75" s="16">
        <v>100</v>
      </c>
      <c r="AF75" s="15">
        <v>63.031914893617028</v>
      </c>
      <c r="AG75" s="10" t="s">
        <v>28</v>
      </c>
      <c r="AH75" s="10" t="s">
        <v>1966</v>
      </c>
      <c r="AI75" s="9">
        <v>538.77049999999997</v>
      </c>
      <c r="AJ75" s="9">
        <v>2617.9369000000002</v>
      </c>
      <c r="AK75" s="9">
        <v>609.25400000000002</v>
      </c>
      <c r="AL75" s="24">
        <f>Table1[[#This Row],[Company Direct Land Through FY12]]+Table1[[#This Row],[Company Direct Land FY13 and After]]</f>
        <v>3227.1909000000001</v>
      </c>
      <c r="AM75" s="9">
        <v>1000.5738</v>
      </c>
      <c r="AN75" s="9">
        <v>4861.8833999999997</v>
      </c>
      <c r="AO75" s="9">
        <v>1131.4713999999999</v>
      </c>
      <c r="AP75" s="24">
        <f>Table1[[#This Row],[Company Direct Building Through FY12]]+Table1[[#This Row],[Company Direct Building FY13 and After]]</f>
        <v>5993.3547999999992</v>
      </c>
      <c r="AQ75" s="9">
        <v>0</v>
      </c>
      <c r="AR75" s="9">
        <v>0</v>
      </c>
      <c r="AS75" s="9">
        <v>0</v>
      </c>
      <c r="AT75" s="24">
        <f>Table1[[#This Row],[Mortgage Recording Tax Through FY12]]+Table1[[#This Row],[Mortgage Recording Tax FY13 and After]]</f>
        <v>0</v>
      </c>
      <c r="AU75" s="9">
        <v>0</v>
      </c>
      <c r="AV75" s="9">
        <v>0</v>
      </c>
      <c r="AW75" s="9">
        <v>0</v>
      </c>
      <c r="AX75" s="24">
        <f>Table1[[#This Row],[Pilot Savings  Through FY12]]+Table1[[#This Row],[Pilot Savings FY13 and After]]</f>
        <v>0</v>
      </c>
      <c r="AY75" s="9">
        <v>0</v>
      </c>
      <c r="AZ75" s="9">
        <v>0</v>
      </c>
      <c r="BA75" s="9">
        <v>0</v>
      </c>
      <c r="BB75" s="24">
        <f>Table1[[#This Row],[Mortgage Recording Tax Exemption Through FY12]]+Table1[[#This Row],[Mortgage Recording Tax Exemption FY13 and After]]</f>
        <v>0</v>
      </c>
      <c r="BC75" s="9">
        <v>1031.8181999999999</v>
      </c>
      <c r="BD75" s="9">
        <v>5070.7489999999998</v>
      </c>
      <c r="BE75" s="9">
        <v>1163.443</v>
      </c>
      <c r="BF75" s="24">
        <f>Table1[[#This Row],[Indirect and Induced Land Through FY12]]+Table1[[#This Row],[Indirect and Induced Land FY13 and After]]</f>
        <v>6234.192</v>
      </c>
      <c r="BG75" s="9">
        <v>1916.2338</v>
      </c>
      <c r="BH75" s="9">
        <v>9417.1057000000001</v>
      </c>
      <c r="BI75" s="9">
        <v>2160.6799000000001</v>
      </c>
      <c r="BJ75" s="24">
        <f>Table1[[#This Row],[Indirect and Induced Building Through FY12]]+Table1[[#This Row],[Indirect and Induced Building FY13 and After]]</f>
        <v>11577.785599999999</v>
      </c>
      <c r="BK75" s="9">
        <v>4487.3963000000003</v>
      </c>
      <c r="BL75" s="9">
        <v>21967.674999999999</v>
      </c>
      <c r="BM75" s="9">
        <v>5064.8482999999997</v>
      </c>
      <c r="BN75" s="24">
        <f>Table1[[#This Row],[TOTAL Real Property Related Taxes Through FY12]]+Table1[[#This Row],[TOTAL Real Property Related Taxes FY13 and After]]</f>
        <v>27032.523300000001</v>
      </c>
      <c r="BO75" s="9">
        <v>4624.4609</v>
      </c>
      <c r="BP75" s="9">
        <v>25906.215100000001</v>
      </c>
      <c r="BQ75" s="9">
        <v>5209.3072000000002</v>
      </c>
      <c r="BR75" s="24">
        <f>Table1[[#This Row],[Company Direct Through FY12]]+Table1[[#This Row],[Company Direct FY13 and After]]</f>
        <v>31115.522300000001</v>
      </c>
      <c r="BS75" s="9">
        <v>0</v>
      </c>
      <c r="BT75" s="9">
        <v>533.75850000000003</v>
      </c>
      <c r="BU75" s="9">
        <v>286.24149999999997</v>
      </c>
      <c r="BV75" s="24">
        <f>Table1[[#This Row],[Sales Tax Exemption Through FY12]]+Table1[[#This Row],[Sales Tax Exemption FY13 and After]]</f>
        <v>820</v>
      </c>
      <c r="BW75" s="9">
        <v>0</v>
      </c>
      <c r="BX75" s="9">
        <v>0</v>
      </c>
      <c r="BY75" s="9">
        <v>0</v>
      </c>
      <c r="BZ75" s="24">
        <f>Table1[[#This Row],[Energy Tax Savings Through FY12]]+Table1[[#This Row],[Energy Tax Savings FY13 and After]]</f>
        <v>0</v>
      </c>
      <c r="CA75" s="9">
        <v>0</v>
      </c>
      <c r="CB75" s="9">
        <v>0</v>
      </c>
      <c r="CC75" s="9">
        <v>0</v>
      </c>
      <c r="CD75" s="24">
        <f>Table1[[#This Row],[Tax Exempt Bond Savings Through FY12]]+Table1[[#This Row],[Tax Exempt Bond Savings FY13 and After]]</f>
        <v>0</v>
      </c>
      <c r="CE75" s="9">
        <v>3179.7642999999998</v>
      </c>
      <c r="CF75" s="9">
        <v>17644.010200000001</v>
      </c>
      <c r="CG75" s="9">
        <v>3595.7491</v>
      </c>
      <c r="CH75" s="24">
        <f>Table1[[#This Row],[Indirect and Induced Through FY12]]+Table1[[#This Row],[Indirect and Induced FY13 and After]]</f>
        <v>21239.759300000002</v>
      </c>
      <c r="CI75" s="9">
        <v>7804.2251999999999</v>
      </c>
      <c r="CJ75" s="9">
        <v>43016.466800000002</v>
      </c>
      <c r="CK75" s="9">
        <v>8518.8148000000001</v>
      </c>
      <c r="CL75" s="24">
        <f>Table1[[#This Row],[TOTAL Income Consumption Use Taxes Through FY12]]+Table1[[#This Row],[TOTAL Income Consumption Use Taxes FY13 and After]]</f>
        <v>51535.281600000002</v>
      </c>
      <c r="CM75" s="9">
        <v>0</v>
      </c>
      <c r="CN75" s="9">
        <v>533.75850000000003</v>
      </c>
      <c r="CO75" s="9">
        <v>286.24149999999997</v>
      </c>
      <c r="CP75" s="24">
        <f>Table1[[#This Row],[Assistance Provided Through FY12]]+Table1[[#This Row],[Assistance Provided FY13 and After]]</f>
        <v>820</v>
      </c>
      <c r="CQ75" s="9">
        <v>0</v>
      </c>
      <c r="CR75" s="9">
        <v>0</v>
      </c>
      <c r="CS75" s="9">
        <v>0</v>
      </c>
      <c r="CT75" s="24">
        <f>Table1[[#This Row],[Recapture Cancellation Reduction Amount Through FY12]]+Table1[[#This Row],[Recapture Cancellation Reduction Amount FY13 and After]]</f>
        <v>0</v>
      </c>
      <c r="CU75" s="9">
        <v>0</v>
      </c>
      <c r="CV75" s="9">
        <v>0</v>
      </c>
      <c r="CW75" s="9">
        <v>0</v>
      </c>
      <c r="CX75" s="24">
        <f>Table1[[#This Row],[Penalty Paid Through FY12]]+Table1[[#This Row],[Penalty Paid FY13 and After]]</f>
        <v>0</v>
      </c>
      <c r="CY75" s="9">
        <v>0</v>
      </c>
      <c r="CZ75" s="9">
        <v>533.75850000000003</v>
      </c>
      <c r="DA75" s="9">
        <v>286.24149999999997</v>
      </c>
      <c r="DB75" s="24">
        <f>Table1[[#This Row],[TOTAL Assistance Net of Recapture Penalties Through FY12]]+Table1[[#This Row],[TOTAL Assistance Net of Recapture Penalties FY13 and After]]</f>
        <v>820</v>
      </c>
      <c r="DC75" s="9">
        <v>6163.8051999999998</v>
      </c>
      <c r="DD75" s="9">
        <v>33386.035400000001</v>
      </c>
      <c r="DE75" s="9">
        <v>6950.0325999999995</v>
      </c>
      <c r="DF75" s="24">
        <f>Table1[[#This Row],[Company Direct Tax Revenue Before Assistance Through FY12]]+Table1[[#This Row],[Company Direct Tax Revenue Before Assistance FY13 and After]]</f>
        <v>40336.067999999999</v>
      </c>
      <c r="DG75" s="9">
        <v>6127.8163000000004</v>
      </c>
      <c r="DH75" s="9">
        <v>32131.8649</v>
      </c>
      <c r="DI75" s="9">
        <v>6919.8720000000003</v>
      </c>
      <c r="DJ75" s="24">
        <f>Table1[[#This Row],[Indirect and Induced Tax Revenues Through FY12]]+Table1[[#This Row],[Indirect and Induced Tax Revenues FY13 and After]]</f>
        <v>39051.736900000004</v>
      </c>
      <c r="DK75" s="9">
        <v>12291.621499999999</v>
      </c>
      <c r="DL75" s="9">
        <v>65517.900300000001</v>
      </c>
      <c r="DM75" s="9">
        <v>13869.9046</v>
      </c>
      <c r="DN75" s="24">
        <f>Table1[[#This Row],[TOTAL Tax Revenues Before Assistance Through FY12]]+Table1[[#This Row],[TOTAL Tax Revenues Before Assistance FY13 and After]]</f>
        <v>79387.804900000003</v>
      </c>
      <c r="DO75" s="9">
        <v>12291.621499999999</v>
      </c>
      <c r="DP75" s="9">
        <v>64984.141799999998</v>
      </c>
      <c r="DQ75" s="9">
        <v>13583.6631</v>
      </c>
      <c r="DR75" s="24">
        <f>Table1[[#This Row],[TOTAL Tax Revenues Net of Assistance Recapture and Penalty Through FY12]]+Table1[[#This Row],[TOTAL Tax Revenues Net of Assistance Recapture and Penalty FY13 and After]]</f>
        <v>78567.804900000003</v>
      </c>
      <c r="DS75" s="9">
        <v>0</v>
      </c>
      <c r="DT75" s="9">
        <v>0</v>
      </c>
      <c r="DU75" s="9">
        <v>0</v>
      </c>
      <c r="DV75" s="9">
        <v>0</v>
      </c>
    </row>
    <row r="76" spans="1:126" x14ac:dyDescent="0.25">
      <c r="A76" s="10">
        <v>92392</v>
      </c>
      <c r="B76" s="10" t="s">
        <v>363</v>
      </c>
      <c r="C76" s="10" t="s">
        <v>365</v>
      </c>
      <c r="D76" s="10" t="s">
        <v>47</v>
      </c>
      <c r="E76" s="10">
        <v>3</v>
      </c>
      <c r="F76" s="10" t="s">
        <v>366</v>
      </c>
      <c r="G76" s="10" t="s">
        <v>23</v>
      </c>
      <c r="H76" s="13">
        <v>0</v>
      </c>
      <c r="I76" s="13">
        <v>23088</v>
      </c>
      <c r="J76" s="10" t="s">
        <v>364</v>
      </c>
      <c r="K76" s="10" t="s">
        <v>42</v>
      </c>
      <c r="L76" s="8">
        <v>36556</v>
      </c>
      <c r="M76" s="8">
        <v>41455</v>
      </c>
      <c r="N76" s="9">
        <v>48000</v>
      </c>
      <c r="O76" s="10" t="s">
        <v>144</v>
      </c>
      <c r="P76" s="7">
        <v>22</v>
      </c>
      <c r="Q76" s="7">
        <v>0</v>
      </c>
      <c r="R76" s="7">
        <v>2364</v>
      </c>
      <c r="S76" s="7">
        <v>39</v>
      </c>
      <c r="T76" s="7">
        <v>5</v>
      </c>
      <c r="U76" s="7">
        <v>2430</v>
      </c>
      <c r="V76" s="7">
        <v>277</v>
      </c>
      <c r="W76" s="7">
        <v>0</v>
      </c>
      <c r="X76" s="7">
        <v>312</v>
      </c>
      <c r="Y76" s="7">
        <v>260</v>
      </c>
      <c r="Z76" s="7">
        <v>756</v>
      </c>
      <c r="AA76" s="7">
        <v>93.938144329896915</v>
      </c>
      <c r="AB76" s="16">
        <v>0</v>
      </c>
      <c r="AC76" s="16">
        <v>0</v>
      </c>
      <c r="AD76" s="16">
        <v>0</v>
      </c>
      <c r="AE76" s="16">
        <v>6.0618556701030926</v>
      </c>
      <c r="AF76" s="15">
        <v>47.505154639175259</v>
      </c>
      <c r="AG76" s="10" t="s">
        <v>28</v>
      </c>
      <c r="AH76" s="10" t="s">
        <v>1966</v>
      </c>
      <c r="AI76" s="9">
        <v>311.48009999999999</v>
      </c>
      <c r="AJ76" s="9">
        <v>1375.2438999999999</v>
      </c>
      <c r="AK76" s="9">
        <v>122.1648</v>
      </c>
      <c r="AL76" s="24">
        <f>Table1[[#This Row],[Company Direct Land Through FY12]]+Table1[[#This Row],[Company Direct Land FY13 and After]]</f>
        <v>1497.4087</v>
      </c>
      <c r="AM76" s="9">
        <v>578.46299999999997</v>
      </c>
      <c r="AN76" s="9">
        <v>2554.0250999999998</v>
      </c>
      <c r="AO76" s="9">
        <v>226.87739999999999</v>
      </c>
      <c r="AP76" s="24">
        <f>Table1[[#This Row],[Company Direct Building Through FY12]]+Table1[[#This Row],[Company Direct Building FY13 and After]]</f>
        <v>2780.9024999999997</v>
      </c>
      <c r="AQ76" s="9">
        <v>0</v>
      </c>
      <c r="AR76" s="9">
        <v>0</v>
      </c>
      <c r="AS76" s="9">
        <v>0</v>
      </c>
      <c r="AT76" s="24">
        <f>Table1[[#This Row],[Mortgage Recording Tax Through FY12]]+Table1[[#This Row],[Mortgage Recording Tax FY13 and After]]</f>
        <v>0</v>
      </c>
      <c r="AU76" s="9">
        <v>0</v>
      </c>
      <c r="AV76" s="9">
        <v>0</v>
      </c>
      <c r="AW76" s="9">
        <v>0</v>
      </c>
      <c r="AX76" s="24">
        <f>Table1[[#This Row],[Pilot Savings  Through FY12]]+Table1[[#This Row],[Pilot Savings FY13 and After]]</f>
        <v>0</v>
      </c>
      <c r="AY76" s="9">
        <v>0</v>
      </c>
      <c r="AZ76" s="9">
        <v>0</v>
      </c>
      <c r="BA76" s="9">
        <v>0</v>
      </c>
      <c r="BB76" s="24">
        <f>Table1[[#This Row],[Mortgage Recording Tax Exemption Through FY12]]+Table1[[#This Row],[Mortgage Recording Tax Exemption FY13 and After]]</f>
        <v>0</v>
      </c>
      <c r="BC76" s="9">
        <v>379.61680000000001</v>
      </c>
      <c r="BD76" s="9">
        <v>4652.9594999999999</v>
      </c>
      <c r="BE76" s="9">
        <v>148.88849999999999</v>
      </c>
      <c r="BF76" s="24">
        <f>Table1[[#This Row],[Indirect and Induced Land Through FY12]]+Table1[[#This Row],[Indirect and Induced Land FY13 and After]]</f>
        <v>4801.848</v>
      </c>
      <c r="BG76" s="9">
        <v>705.0027</v>
      </c>
      <c r="BH76" s="9">
        <v>8641.2109</v>
      </c>
      <c r="BI76" s="9">
        <v>276.50720000000001</v>
      </c>
      <c r="BJ76" s="24">
        <f>Table1[[#This Row],[Indirect and Induced Building Through FY12]]+Table1[[#This Row],[Indirect and Induced Building FY13 and After]]</f>
        <v>8917.7181</v>
      </c>
      <c r="BK76" s="9">
        <v>1974.5626</v>
      </c>
      <c r="BL76" s="9">
        <v>17223.439399999999</v>
      </c>
      <c r="BM76" s="9">
        <v>774.43790000000001</v>
      </c>
      <c r="BN76" s="24">
        <f>Table1[[#This Row],[TOTAL Real Property Related Taxes Through FY12]]+Table1[[#This Row],[TOTAL Real Property Related Taxes FY13 and After]]</f>
        <v>17997.8773</v>
      </c>
      <c r="BO76" s="9">
        <v>1701.3905</v>
      </c>
      <c r="BP76" s="9">
        <v>25055.753000000001</v>
      </c>
      <c r="BQ76" s="9">
        <v>667.29790000000003</v>
      </c>
      <c r="BR76" s="24">
        <f>Table1[[#This Row],[Company Direct Through FY12]]+Table1[[#This Row],[Company Direct FY13 and After]]</f>
        <v>25723.050900000002</v>
      </c>
      <c r="BS76" s="9">
        <v>0</v>
      </c>
      <c r="BT76" s="9">
        <v>1021.7548</v>
      </c>
      <c r="BU76" s="9">
        <v>2422.2451999999998</v>
      </c>
      <c r="BV76" s="24">
        <f>Table1[[#This Row],[Sales Tax Exemption Through FY12]]+Table1[[#This Row],[Sales Tax Exemption FY13 and After]]</f>
        <v>3444</v>
      </c>
      <c r="BW76" s="9">
        <v>0</v>
      </c>
      <c r="BX76" s="9">
        <v>14.163500000000001</v>
      </c>
      <c r="BY76" s="9">
        <v>0</v>
      </c>
      <c r="BZ76" s="24">
        <f>Table1[[#This Row],[Energy Tax Savings Through FY12]]+Table1[[#This Row],[Energy Tax Savings FY13 and After]]</f>
        <v>14.163500000000001</v>
      </c>
      <c r="CA76" s="9">
        <v>0</v>
      </c>
      <c r="CB76" s="9">
        <v>0</v>
      </c>
      <c r="CC76" s="9">
        <v>0</v>
      </c>
      <c r="CD76" s="24">
        <f>Table1[[#This Row],[Tax Exempt Bond Savings Through FY12]]+Table1[[#This Row],[Tax Exempt Bond Savings FY13 and After]]</f>
        <v>0</v>
      </c>
      <c r="CE76" s="9">
        <v>1169.8688999999999</v>
      </c>
      <c r="CF76" s="9">
        <v>16628.187900000001</v>
      </c>
      <c r="CG76" s="9">
        <v>458.83120000000002</v>
      </c>
      <c r="CH76" s="24">
        <f>Table1[[#This Row],[Indirect and Induced Through FY12]]+Table1[[#This Row],[Indirect and Induced FY13 and After]]</f>
        <v>17087.019100000001</v>
      </c>
      <c r="CI76" s="9">
        <v>2871.2593999999999</v>
      </c>
      <c r="CJ76" s="9">
        <v>40648.022599999997</v>
      </c>
      <c r="CK76" s="9">
        <v>-1296.1161</v>
      </c>
      <c r="CL76" s="24">
        <f>Table1[[#This Row],[TOTAL Income Consumption Use Taxes Through FY12]]+Table1[[#This Row],[TOTAL Income Consumption Use Taxes FY13 and After]]</f>
        <v>39351.906499999997</v>
      </c>
      <c r="CM76" s="9">
        <v>0</v>
      </c>
      <c r="CN76" s="9">
        <v>1035.9183</v>
      </c>
      <c r="CO76" s="9">
        <v>2422.2451999999998</v>
      </c>
      <c r="CP76" s="24">
        <f>Table1[[#This Row],[Assistance Provided Through FY12]]+Table1[[#This Row],[Assistance Provided FY13 and After]]</f>
        <v>3458.1634999999997</v>
      </c>
      <c r="CQ76" s="9">
        <v>3.74</v>
      </c>
      <c r="CR76" s="9">
        <v>97.470600000000005</v>
      </c>
      <c r="CS76" s="9">
        <v>3.74</v>
      </c>
      <c r="CT76" s="24">
        <f>Table1[[#This Row],[Recapture Cancellation Reduction Amount Through FY12]]+Table1[[#This Row],[Recapture Cancellation Reduction Amount FY13 and After]]</f>
        <v>101.2106</v>
      </c>
      <c r="CU76" s="9">
        <v>0</v>
      </c>
      <c r="CV76" s="9">
        <v>0</v>
      </c>
      <c r="CW76" s="9">
        <v>0</v>
      </c>
      <c r="CX76" s="24">
        <f>Table1[[#This Row],[Penalty Paid Through FY12]]+Table1[[#This Row],[Penalty Paid FY13 and After]]</f>
        <v>0</v>
      </c>
      <c r="CY76" s="9">
        <v>-3.74</v>
      </c>
      <c r="CZ76" s="9">
        <v>938.44770000000005</v>
      </c>
      <c r="DA76" s="9">
        <v>2418.5052000000001</v>
      </c>
      <c r="DB76" s="24">
        <f>Table1[[#This Row],[TOTAL Assistance Net of Recapture Penalties Through FY12]]+Table1[[#This Row],[TOTAL Assistance Net of Recapture Penalties FY13 and After]]</f>
        <v>3356.9529000000002</v>
      </c>
      <c r="DC76" s="9">
        <v>2591.3335999999999</v>
      </c>
      <c r="DD76" s="9">
        <v>28985.022000000001</v>
      </c>
      <c r="DE76" s="9">
        <v>1016.3401</v>
      </c>
      <c r="DF76" s="24">
        <f>Table1[[#This Row],[Company Direct Tax Revenue Before Assistance Through FY12]]+Table1[[#This Row],[Company Direct Tax Revenue Before Assistance FY13 and After]]</f>
        <v>30001.362100000002</v>
      </c>
      <c r="DG76" s="9">
        <v>2254.4884000000002</v>
      </c>
      <c r="DH76" s="9">
        <v>29922.3583</v>
      </c>
      <c r="DI76" s="9">
        <v>884.2269</v>
      </c>
      <c r="DJ76" s="24">
        <f>Table1[[#This Row],[Indirect and Induced Tax Revenues Through FY12]]+Table1[[#This Row],[Indirect and Induced Tax Revenues FY13 and After]]</f>
        <v>30806.585200000001</v>
      </c>
      <c r="DK76" s="9">
        <v>4845.8220000000001</v>
      </c>
      <c r="DL76" s="9">
        <v>58907.380299999997</v>
      </c>
      <c r="DM76" s="9">
        <v>1900.567</v>
      </c>
      <c r="DN76" s="24">
        <f>Table1[[#This Row],[TOTAL Tax Revenues Before Assistance Through FY12]]+Table1[[#This Row],[TOTAL Tax Revenues Before Assistance FY13 and After]]</f>
        <v>60807.9473</v>
      </c>
      <c r="DO76" s="9">
        <v>4849.5619999999999</v>
      </c>
      <c r="DP76" s="9">
        <v>57968.9326</v>
      </c>
      <c r="DQ76" s="9">
        <v>-517.93820000000005</v>
      </c>
      <c r="DR76" s="24">
        <f>Table1[[#This Row],[TOTAL Tax Revenues Net of Assistance Recapture and Penalty Through FY12]]+Table1[[#This Row],[TOTAL Tax Revenues Net of Assistance Recapture and Penalty FY13 and After]]</f>
        <v>57450.994400000003</v>
      </c>
      <c r="DS76" s="9">
        <v>0</v>
      </c>
      <c r="DT76" s="9">
        <v>0</v>
      </c>
      <c r="DU76" s="9">
        <v>0</v>
      </c>
      <c r="DV76" s="9">
        <v>0</v>
      </c>
    </row>
    <row r="77" spans="1:126" x14ac:dyDescent="0.25">
      <c r="A77" s="10">
        <v>92398</v>
      </c>
      <c r="B77" s="10" t="s">
        <v>466</v>
      </c>
      <c r="C77" s="10" t="s">
        <v>467</v>
      </c>
      <c r="D77" s="10" t="s">
        <v>17</v>
      </c>
      <c r="E77" s="10">
        <v>42</v>
      </c>
      <c r="F77" s="10" t="s">
        <v>468</v>
      </c>
      <c r="G77" s="10" t="s">
        <v>383</v>
      </c>
      <c r="H77" s="13">
        <v>0</v>
      </c>
      <c r="I77" s="13">
        <v>182928</v>
      </c>
      <c r="J77" s="10" t="s">
        <v>171</v>
      </c>
      <c r="K77" s="10" t="s">
        <v>81</v>
      </c>
      <c r="L77" s="8">
        <v>36501</v>
      </c>
      <c r="M77" s="8">
        <v>45838</v>
      </c>
      <c r="N77" s="9">
        <v>4400</v>
      </c>
      <c r="O77" s="10" t="s">
        <v>102</v>
      </c>
      <c r="P77" s="7">
        <v>0</v>
      </c>
      <c r="Q77" s="7">
        <v>5</v>
      </c>
      <c r="R77" s="7">
        <v>61</v>
      </c>
      <c r="S77" s="7">
        <v>3</v>
      </c>
      <c r="T77" s="7">
        <v>0</v>
      </c>
      <c r="U77" s="7">
        <v>69</v>
      </c>
      <c r="V77" s="7">
        <v>66</v>
      </c>
      <c r="W77" s="7">
        <v>4</v>
      </c>
      <c r="X77" s="7">
        <v>0</v>
      </c>
      <c r="Y77" s="7">
        <v>0</v>
      </c>
      <c r="Z77" s="7">
        <v>40</v>
      </c>
      <c r="AA77" s="7">
        <v>0</v>
      </c>
      <c r="AB77" s="16">
        <v>0</v>
      </c>
      <c r="AC77" s="16">
        <v>0</v>
      </c>
      <c r="AD77" s="16">
        <v>0</v>
      </c>
      <c r="AE77" s="16">
        <v>0</v>
      </c>
      <c r="AF77" s="15">
        <v>100</v>
      </c>
      <c r="AG77" s="10" t="s">
        <v>28</v>
      </c>
      <c r="AH77" s="10" t="s">
        <v>1966</v>
      </c>
      <c r="AI77" s="9">
        <v>63.578000000000003</v>
      </c>
      <c r="AJ77" s="9">
        <v>474.40269999999998</v>
      </c>
      <c r="AK77" s="9">
        <v>257.52300000000002</v>
      </c>
      <c r="AL77" s="24">
        <f>Table1[[#This Row],[Company Direct Land Through FY12]]+Table1[[#This Row],[Company Direct Land FY13 and After]]</f>
        <v>731.92570000000001</v>
      </c>
      <c r="AM77" s="9">
        <v>398.21800000000002</v>
      </c>
      <c r="AN77" s="9">
        <v>1568.6973</v>
      </c>
      <c r="AO77" s="9">
        <v>1612.9845</v>
      </c>
      <c r="AP77" s="24">
        <f>Table1[[#This Row],[Company Direct Building Through FY12]]+Table1[[#This Row],[Company Direct Building FY13 and After]]</f>
        <v>3181.6818000000003</v>
      </c>
      <c r="AQ77" s="9">
        <v>0</v>
      </c>
      <c r="AR77" s="9">
        <v>0</v>
      </c>
      <c r="AS77" s="9">
        <v>0</v>
      </c>
      <c r="AT77" s="24">
        <f>Table1[[#This Row],[Mortgage Recording Tax Through FY12]]+Table1[[#This Row],[Mortgage Recording Tax FY13 and After]]</f>
        <v>0</v>
      </c>
      <c r="AU77" s="9">
        <v>371.37200000000001</v>
      </c>
      <c r="AV77" s="9">
        <v>1565.5291999999999</v>
      </c>
      <c r="AW77" s="9">
        <v>1504.2447999999999</v>
      </c>
      <c r="AX77" s="24">
        <f>Table1[[#This Row],[Pilot Savings  Through FY12]]+Table1[[#This Row],[Pilot Savings FY13 and After]]</f>
        <v>3069.7739999999999</v>
      </c>
      <c r="AY77" s="9">
        <v>0</v>
      </c>
      <c r="AZ77" s="9">
        <v>0</v>
      </c>
      <c r="BA77" s="9">
        <v>0</v>
      </c>
      <c r="BB77" s="24">
        <f>Table1[[#This Row],[Mortgage Recording Tax Exemption Through FY12]]+Table1[[#This Row],[Mortgage Recording Tax Exemption FY13 and After]]</f>
        <v>0</v>
      </c>
      <c r="BC77" s="9">
        <v>119.1649</v>
      </c>
      <c r="BD77" s="9">
        <v>538.78009999999995</v>
      </c>
      <c r="BE77" s="9">
        <v>466.63249999999999</v>
      </c>
      <c r="BF77" s="24">
        <f>Table1[[#This Row],[Indirect and Induced Land Through FY12]]+Table1[[#This Row],[Indirect and Induced Land FY13 and After]]</f>
        <v>1005.4125999999999</v>
      </c>
      <c r="BG77" s="9">
        <v>221.30619999999999</v>
      </c>
      <c r="BH77" s="9">
        <v>1000.5914</v>
      </c>
      <c r="BI77" s="9">
        <v>866.60320000000002</v>
      </c>
      <c r="BJ77" s="24">
        <f>Table1[[#This Row],[Indirect and Induced Building Through FY12]]+Table1[[#This Row],[Indirect and Induced Building FY13 and After]]</f>
        <v>1867.1946</v>
      </c>
      <c r="BK77" s="9">
        <v>430.89510000000001</v>
      </c>
      <c r="BL77" s="9">
        <v>2016.9422999999999</v>
      </c>
      <c r="BM77" s="9">
        <v>1699.4983999999999</v>
      </c>
      <c r="BN77" s="24">
        <f>Table1[[#This Row],[TOTAL Real Property Related Taxes Through FY12]]+Table1[[#This Row],[TOTAL Real Property Related Taxes FY13 and After]]</f>
        <v>3716.4407000000001</v>
      </c>
      <c r="BO77" s="9">
        <v>817.81240000000003</v>
      </c>
      <c r="BP77" s="9">
        <v>4127.6297999999997</v>
      </c>
      <c r="BQ77" s="9">
        <v>3196.7829999999999</v>
      </c>
      <c r="BR77" s="24">
        <f>Table1[[#This Row],[Company Direct Through FY12]]+Table1[[#This Row],[Company Direct FY13 and After]]</f>
        <v>7324.4128000000001</v>
      </c>
      <c r="BS77" s="9">
        <v>0</v>
      </c>
      <c r="BT77" s="9">
        <v>45.8795</v>
      </c>
      <c r="BU77" s="9">
        <v>0</v>
      </c>
      <c r="BV77" s="24">
        <f>Table1[[#This Row],[Sales Tax Exemption Through FY12]]+Table1[[#This Row],[Sales Tax Exemption FY13 and After]]</f>
        <v>45.8795</v>
      </c>
      <c r="BW77" s="9">
        <v>0</v>
      </c>
      <c r="BX77" s="9">
        <v>0</v>
      </c>
      <c r="BY77" s="9">
        <v>0</v>
      </c>
      <c r="BZ77" s="24">
        <f>Table1[[#This Row],[Energy Tax Savings Through FY12]]+Table1[[#This Row],[Energy Tax Savings FY13 and After]]</f>
        <v>0</v>
      </c>
      <c r="CA77" s="9">
        <v>0</v>
      </c>
      <c r="CB77" s="9">
        <v>0</v>
      </c>
      <c r="CC77" s="9">
        <v>0</v>
      </c>
      <c r="CD77" s="24">
        <f>Table1[[#This Row],[Tax Exempt Bond Savings Through FY12]]+Table1[[#This Row],[Tax Exempt Bond Savings FY13 and After]]</f>
        <v>0</v>
      </c>
      <c r="CE77" s="9">
        <v>442.06549999999999</v>
      </c>
      <c r="CF77" s="9">
        <v>2297.7637</v>
      </c>
      <c r="CG77" s="9">
        <v>1790.5894000000001</v>
      </c>
      <c r="CH77" s="24">
        <f>Table1[[#This Row],[Indirect and Induced Through FY12]]+Table1[[#This Row],[Indirect and Induced FY13 and After]]</f>
        <v>4088.3531000000003</v>
      </c>
      <c r="CI77" s="9">
        <v>1259.8779</v>
      </c>
      <c r="CJ77" s="9">
        <v>6379.5140000000001</v>
      </c>
      <c r="CK77" s="9">
        <v>4987.3724000000002</v>
      </c>
      <c r="CL77" s="24">
        <f>Table1[[#This Row],[TOTAL Income Consumption Use Taxes Through FY12]]+Table1[[#This Row],[TOTAL Income Consumption Use Taxes FY13 and After]]</f>
        <v>11366.886399999999</v>
      </c>
      <c r="CM77" s="9">
        <v>371.37200000000001</v>
      </c>
      <c r="CN77" s="9">
        <v>1611.4087</v>
      </c>
      <c r="CO77" s="9">
        <v>1504.2447999999999</v>
      </c>
      <c r="CP77" s="24">
        <f>Table1[[#This Row],[Assistance Provided Through FY12]]+Table1[[#This Row],[Assistance Provided FY13 and After]]</f>
        <v>3115.6534999999999</v>
      </c>
      <c r="CQ77" s="9">
        <v>0</v>
      </c>
      <c r="CR77" s="9">
        <v>0</v>
      </c>
      <c r="CS77" s="9">
        <v>0</v>
      </c>
      <c r="CT77" s="24">
        <f>Table1[[#This Row],[Recapture Cancellation Reduction Amount Through FY12]]+Table1[[#This Row],[Recapture Cancellation Reduction Amount FY13 and After]]</f>
        <v>0</v>
      </c>
      <c r="CU77" s="9">
        <v>0</v>
      </c>
      <c r="CV77" s="9">
        <v>0</v>
      </c>
      <c r="CW77" s="9">
        <v>0</v>
      </c>
      <c r="CX77" s="24">
        <f>Table1[[#This Row],[Penalty Paid Through FY12]]+Table1[[#This Row],[Penalty Paid FY13 and After]]</f>
        <v>0</v>
      </c>
      <c r="CY77" s="9">
        <v>371.37200000000001</v>
      </c>
      <c r="CZ77" s="9">
        <v>1611.4087</v>
      </c>
      <c r="DA77" s="9">
        <v>1504.2447999999999</v>
      </c>
      <c r="DB77" s="24">
        <f>Table1[[#This Row],[TOTAL Assistance Net of Recapture Penalties Through FY12]]+Table1[[#This Row],[TOTAL Assistance Net of Recapture Penalties FY13 and After]]</f>
        <v>3115.6534999999999</v>
      </c>
      <c r="DC77" s="9">
        <v>1279.6084000000001</v>
      </c>
      <c r="DD77" s="9">
        <v>6170.7298000000001</v>
      </c>
      <c r="DE77" s="9">
        <v>5067.2905000000001</v>
      </c>
      <c r="DF77" s="24">
        <f>Table1[[#This Row],[Company Direct Tax Revenue Before Assistance Through FY12]]+Table1[[#This Row],[Company Direct Tax Revenue Before Assistance FY13 and After]]</f>
        <v>11238.0203</v>
      </c>
      <c r="DG77" s="9">
        <v>782.53660000000002</v>
      </c>
      <c r="DH77" s="9">
        <v>3837.1352000000002</v>
      </c>
      <c r="DI77" s="9">
        <v>3123.8251</v>
      </c>
      <c r="DJ77" s="24">
        <f>Table1[[#This Row],[Indirect and Induced Tax Revenues Through FY12]]+Table1[[#This Row],[Indirect and Induced Tax Revenues FY13 and After]]</f>
        <v>6960.9603000000006</v>
      </c>
      <c r="DK77" s="9">
        <v>2062.145</v>
      </c>
      <c r="DL77" s="9">
        <v>10007.865</v>
      </c>
      <c r="DM77" s="9">
        <v>8191.1156000000001</v>
      </c>
      <c r="DN77" s="24">
        <f>Table1[[#This Row],[TOTAL Tax Revenues Before Assistance Through FY12]]+Table1[[#This Row],[TOTAL Tax Revenues Before Assistance FY13 and After]]</f>
        <v>18198.980599999999</v>
      </c>
      <c r="DO77" s="9">
        <v>1690.7729999999999</v>
      </c>
      <c r="DP77" s="9">
        <v>8396.4562999999998</v>
      </c>
      <c r="DQ77" s="9">
        <v>6686.8707999999997</v>
      </c>
      <c r="DR77" s="24">
        <f>Table1[[#This Row],[TOTAL Tax Revenues Net of Assistance Recapture and Penalty Through FY12]]+Table1[[#This Row],[TOTAL Tax Revenues Net of Assistance Recapture and Penalty FY13 and After]]</f>
        <v>15083.327099999999</v>
      </c>
      <c r="DS77" s="9">
        <v>0</v>
      </c>
      <c r="DT77" s="9">
        <v>0</v>
      </c>
      <c r="DU77" s="9">
        <v>0</v>
      </c>
      <c r="DV77" s="9">
        <v>0</v>
      </c>
    </row>
    <row r="78" spans="1:126" x14ac:dyDescent="0.25">
      <c r="A78" s="10">
        <v>92403</v>
      </c>
      <c r="B78" s="10" t="s">
        <v>380</v>
      </c>
      <c r="C78" s="10" t="s">
        <v>381</v>
      </c>
      <c r="D78" s="10" t="s">
        <v>24</v>
      </c>
      <c r="E78" s="10">
        <v>28</v>
      </c>
      <c r="F78" s="10" t="s">
        <v>382</v>
      </c>
      <c r="G78" s="10" t="s">
        <v>383</v>
      </c>
      <c r="H78" s="13">
        <v>9000</v>
      </c>
      <c r="I78" s="13">
        <v>9000</v>
      </c>
      <c r="J78" s="10" t="s">
        <v>20</v>
      </c>
      <c r="K78" s="10" t="s">
        <v>5</v>
      </c>
      <c r="L78" s="8">
        <v>36417</v>
      </c>
      <c r="M78" s="8">
        <v>45838</v>
      </c>
      <c r="N78" s="9">
        <v>925</v>
      </c>
      <c r="O78" s="10" t="s">
        <v>11</v>
      </c>
      <c r="P78" s="7">
        <v>0</v>
      </c>
      <c r="Q78" s="7">
        <v>0</v>
      </c>
      <c r="R78" s="7">
        <v>9</v>
      </c>
      <c r="S78" s="7">
        <v>0</v>
      </c>
      <c r="T78" s="7">
        <v>0</v>
      </c>
      <c r="U78" s="7">
        <v>9</v>
      </c>
      <c r="V78" s="7">
        <v>9</v>
      </c>
      <c r="W78" s="7">
        <v>0</v>
      </c>
      <c r="X78" s="7">
        <v>0</v>
      </c>
      <c r="Y78" s="7">
        <v>0</v>
      </c>
      <c r="Z78" s="7">
        <v>8</v>
      </c>
      <c r="AA78" s="7">
        <v>0</v>
      </c>
      <c r="AB78" s="16">
        <v>0</v>
      </c>
      <c r="AC78" s="16">
        <v>0</v>
      </c>
      <c r="AD78" s="16">
        <v>0</v>
      </c>
      <c r="AE78" s="16">
        <v>0</v>
      </c>
      <c r="AF78" s="15">
        <v>55.555555555555557</v>
      </c>
      <c r="AG78" s="10" t="s">
        <v>28</v>
      </c>
      <c r="AH78" s="10" t="s">
        <v>1966</v>
      </c>
      <c r="AI78" s="9">
        <v>27.535</v>
      </c>
      <c r="AJ78" s="9">
        <v>120.3625</v>
      </c>
      <c r="AK78" s="9">
        <v>111.5307</v>
      </c>
      <c r="AL78" s="24">
        <f>Table1[[#This Row],[Company Direct Land Through FY12]]+Table1[[#This Row],[Company Direct Land FY13 and After]]</f>
        <v>231.89319999999998</v>
      </c>
      <c r="AM78" s="9">
        <v>38.557000000000002</v>
      </c>
      <c r="AN78" s="9">
        <v>214.3597</v>
      </c>
      <c r="AO78" s="9">
        <v>156.17529999999999</v>
      </c>
      <c r="AP78" s="24">
        <f>Table1[[#This Row],[Company Direct Building Through FY12]]+Table1[[#This Row],[Company Direct Building FY13 and After]]</f>
        <v>370.53499999999997</v>
      </c>
      <c r="AQ78" s="9">
        <v>0</v>
      </c>
      <c r="AR78" s="9">
        <v>7.0945999999999998</v>
      </c>
      <c r="AS78" s="9">
        <v>0</v>
      </c>
      <c r="AT78" s="24">
        <f>Table1[[#This Row],[Mortgage Recording Tax Through FY12]]+Table1[[#This Row],[Mortgage Recording Tax FY13 and After]]</f>
        <v>7.0945999999999998</v>
      </c>
      <c r="AU78" s="9">
        <v>27.73</v>
      </c>
      <c r="AV78" s="9">
        <v>124.3886</v>
      </c>
      <c r="AW78" s="9">
        <v>112.32080000000001</v>
      </c>
      <c r="AX78" s="24">
        <f>Table1[[#This Row],[Pilot Savings  Through FY12]]+Table1[[#This Row],[Pilot Savings FY13 and After]]</f>
        <v>236.70940000000002</v>
      </c>
      <c r="AY78" s="9">
        <v>0</v>
      </c>
      <c r="AZ78" s="9">
        <v>7.0945999999999998</v>
      </c>
      <c r="BA78" s="9">
        <v>0</v>
      </c>
      <c r="BB78" s="24">
        <f>Table1[[#This Row],[Mortgage Recording Tax Exemption Through FY12]]+Table1[[#This Row],[Mortgage Recording Tax Exemption FY13 and After]]</f>
        <v>7.0945999999999998</v>
      </c>
      <c r="BC78" s="9">
        <v>7.2882999999999996</v>
      </c>
      <c r="BD78" s="9">
        <v>94.763599999999997</v>
      </c>
      <c r="BE78" s="9">
        <v>29.5213</v>
      </c>
      <c r="BF78" s="24">
        <f>Table1[[#This Row],[Indirect and Induced Land Through FY12]]+Table1[[#This Row],[Indirect and Induced Land FY13 and After]]</f>
        <v>124.28489999999999</v>
      </c>
      <c r="BG78" s="9">
        <v>13.535299999999999</v>
      </c>
      <c r="BH78" s="9">
        <v>175.98939999999999</v>
      </c>
      <c r="BI78" s="9">
        <v>54.824199999999998</v>
      </c>
      <c r="BJ78" s="24">
        <f>Table1[[#This Row],[Indirect and Induced Building Through FY12]]+Table1[[#This Row],[Indirect and Induced Building FY13 and After]]</f>
        <v>230.81359999999998</v>
      </c>
      <c r="BK78" s="9">
        <v>59.185600000000001</v>
      </c>
      <c r="BL78" s="9">
        <v>481.08659999999998</v>
      </c>
      <c r="BM78" s="9">
        <v>239.73070000000001</v>
      </c>
      <c r="BN78" s="24">
        <f>Table1[[#This Row],[TOTAL Real Property Related Taxes Through FY12]]+Table1[[#This Row],[TOTAL Real Property Related Taxes FY13 and After]]</f>
        <v>720.81729999999993</v>
      </c>
      <c r="BO78" s="9">
        <v>36.439900000000002</v>
      </c>
      <c r="BP78" s="9">
        <v>576.50980000000004</v>
      </c>
      <c r="BQ78" s="9">
        <v>147.6002</v>
      </c>
      <c r="BR78" s="24">
        <f>Table1[[#This Row],[Company Direct Through FY12]]+Table1[[#This Row],[Company Direct FY13 and After]]</f>
        <v>724.11</v>
      </c>
      <c r="BS78" s="9">
        <v>0</v>
      </c>
      <c r="BT78" s="9">
        <v>0</v>
      </c>
      <c r="BU78" s="9">
        <v>0</v>
      </c>
      <c r="BV78" s="24">
        <f>Table1[[#This Row],[Sales Tax Exemption Through FY12]]+Table1[[#This Row],[Sales Tax Exemption FY13 and After]]</f>
        <v>0</v>
      </c>
      <c r="BW78" s="9">
        <v>0</v>
      </c>
      <c r="BX78" s="9">
        <v>0</v>
      </c>
      <c r="BY78" s="9">
        <v>0</v>
      </c>
      <c r="BZ78" s="24">
        <f>Table1[[#This Row],[Energy Tax Savings Through FY12]]+Table1[[#This Row],[Energy Tax Savings FY13 and After]]</f>
        <v>0</v>
      </c>
      <c r="CA78" s="9">
        <v>0</v>
      </c>
      <c r="CB78" s="9">
        <v>0</v>
      </c>
      <c r="CC78" s="9">
        <v>0</v>
      </c>
      <c r="CD78" s="24">
        <f>Table1[[#This Row],[Tax Exempt Bond Savings Through FY12]]+Table1[[#This Row],[Tax Exempt Bond Savings FY13 and After]]</f>
        <v>0</v>
      </c>
      <c r="CE78" s="9">
        <v>24.885200000000001</v>
      </c>
      <c r="CF78" s="9">
        <v>369.15039999999999</v>
      </c>
      <c r="CG78" s="9">
        <v>100.7978</v>
      </c>
      <c r="CH78" s="24">
        <f>Table1[[#This Row],[Indirect and Induced Through FY12]]+Table1[[#This Row],[Indirect and Induced FY13 and After]]</f>
        <v>469.94819999999999</v>
      </c>
      <c r="CI78" s="9">
        <v>61.325099999999999</v>
      </c>
      <c r="CJ78" s="9">
        <v>945.66020000000003</v>
      </c>
      <c r="CK78" s="9">
        <v>248.398</v>
      </c>
      <c r="CL78" s="24">
        <f>Table1[[#This Row],[TOTAL Income Consumption Use Taxes Through FY12]]+Table1[[#This Row],[TOTAL Income Consumption Use Taxes FY13 and After]]</f>
        <v>1194.0581999999999</v>
      </c>
      <c r="CM78" s="9">
        <v>27.73</v>
      </c>
      <c r="CN78" s="9">
        <v>131.48320000000001</v>
      </c>
      <c r="CO78" s="9">
        <v>112.32080000000001</v>
      </c>
      <c r="CP78" s="24">
        <f>Table1[[#This Row],[Assistance Provided Through FY12]]+Table1[[#This Row],[Assistance Provided FY13 and After]]</f>
        <v>243.80400000000003</v>
      </c>
      <c r="CQ78" s="9">
        <v>0</v>
      </c>
      <c r="CR78" s="9">
        <v>0</v>
      </c>
      <c r="CS78" s="9">
        <v>0</v>
      </c>
      <c r="CT78" s="24">
        <f>Table1[[#This Row],[Recapture Cancellation Reduction Amount Through FY12]]+Table1[[#This Row],[Recapture Cancellation Reduction Amount FY13 and After]]</f>
        <v>0</v>
      </c>
      <c r="CU78" s="9">
        <v>0</v>
      </c>
      <c r="CV78" s="9">
        <v>0</v>
      </c>
      <c r="CW78" s="9">
        <v>0</v>
      </c>
      <c r="CX78" s="24">
        <f>Table1[[#This Row],[Penalty Paid Through FY12]]+Table1[[#This Row],[Penalty Paid FY13 and After]]</f>
        <v>0</v>
      </c>
      <c r="CY78" s="9">
        <v>27.73</v>
      </c>
      <c r="CZ78" s="9">
        <v>131.48320000000001</v>
      </c>
      <c r="DA78" s="9">
        <v>112.32080000000001</v>
      </c>
      <c r="DB78" s="24">
        <f>Table1[[#This Row],[TOTAL Assistance Net of Recapture Penalties Through FY12]]+Table1[[#This Row],[TOTAL Assistance Net of Recapture Penalties FY13 and After]]</f>
        <v>243.80400000000003</v>
      </c>
      <c r="DC78" s="9">
        <v>102.53189999999999</v>
      </c>
      <c r="DD78" s="9">
        <v>918.32659999999998</v>
      </c>
      <c r="DE78" s="9">
        <v>415.30619999999999</v>
      </c>
      <c r="DF78" s="24">
        <f>Table1[[#This Row],[Company Direct Tax Revenue Before Assistance Through FY12]]+Table1[[#This Row],[Company Direct Tax Revenue Before Assistance FY13 and After]]</f>
        <v>1333.6327999999999</v>
      </c>
      <c r="DG78" s="9">
        <v>45.708799999999997</v>
      </c>
      <c r="DH78" s="9">
        <v>639.90340000000003</v>
      </c>
      <c r="DI78" s="9">
        <v>185.14330000000001</v>
      </c>
      <c r="DJ78" s="24">
        <f>Table1[[#This Row],[Indirect and Induced Tax Revenues Through FY12]]+Table1[[#This Row],[Indirect and Induced Tax Revenues FY13 and After]]</f>
        <v>825.0467000000001</v>
      </c>
      <c r="DK78" s="9">
        <v>148.2407</v>
      </c>
      <c r="DL78" s="9">
        <v>1558.23</v>
      </c>
      <c r="DM78" s="9">
        <v>600.44949999999994</v>
      </c>
      <c r="DN78" s="24">
        <f>Table1[[#This Row],[TOTAL Tax Revenues Before Assistance Through FY12]]+Table1[[#This Row],[TOTAL Tax Revenues Before Assistance FY13 and After]]</f>
        <v>2158.6795000000002</v>
      </c>
      <c r="DO78" s="9">
        <v>120.5107</v>
      </c>
      <c r="DP78" s="9">
        <v>1426.7467999999999</v>
      </c>
      <c r="DQ78" s="9">
        <v>488.12869999999998</v>
      </c>
      <c r="DR78" s="24">
        <f>Table1[[#This Row],[TOTAL Tax Revenues Net of Assistance Recapture and Penalty Through FY12]]+Table1[[#This Row],[TOTAL Tax Revenues Net of Assistance Recapture and Penalty FY13 and After]]</f>
        <v>1914.8754999999999</v>
      </c>
      <c r="DS78" s="9">
        <v>0</v>
      </c>
      <c r="DT78" s="9">
        <v>0</v>
      </c>
      <c r="DU78" s="9">
        <v>0</v>
      </c>
      <c r="DV78" s="9">
        <v>0</v>
      </c>
    </row>
    <row r="79" spans="1:126" x14ac:dyDescent="0.25">
      <c r="A79" s="10">
        <v>92405</v>
      </c>
      <c r="B79" s="10" t="s">
        <v>413</v>
      </c>
      <c r="C79" s="10" t="s">
        <v>414</v>
      </c>
      <c r="D79" s="10" t="s">
        <v>24</v>
      </c>
      <c r="E79" s="10">
        <v>30</v>
      </c>
      <c r="F79" s="10" t="s">
        <v>415</v>
      </c>
      <c r="G79" s="10" t="s">
        <v>264</v>
      </c>
      <c r="H79" s="13">
        <v>12000</v>
      </c>
      <c r="I79" s="13">
        <v>12000</v>
      </c>
      <c r="J79" s="10" t="s">
        <v>334</v>
      </c>
      <c r="K79" s="10" t="s">
        <v>5</v>
      </c>
      <c r="L79" s="8">
        <v>36633</v>
      </c>
      <c r="M79" s="8">
        <v>46203</v>
      </c>
      <c r="N79" s="9">
        <v>1050</v>
      </c>
      <c r="O79" s="10" t="s">
        <v>11</v>
      </c>
      <c r="P79" s="7">
        <v>0</v>
      </c>
      <c r="Q79" s="7">
        <v>0</v>
      </c>
      <c r="R79" s="7">
        <v>12</v>
      </c>
      <c r="S79" s="7">
        <v>0</v>
      </c>
      <c r="T79" s="7">
        <v>0</v>
      </c>
      <c r="U79" s="7">
        <v>12</v>
      </c>
      <c r="V79" s="7">
        <v>12</v>
      </c>
      <c r="W79" s="7">
        <v>0</v>
      </c>
      <c r="X79" s="7">
        <v>0</v>
      </c>
      <c r="Y79" s="7">
        <v>0</v>
      </c>
      <c r="Z79" s="7">
        <v>10</v>
      </c>
      <c r="AA79" s="7">
        <v>0</v>
      </c>
      <c r="AB79" s="16">
        <v>0</v>
      </c>
      <c r="AC79" s="16">
        <v>0</v>
      </c>
      <c r="AD79" s="16">
        <v>0</v>
      </c>
      <c r="AE79" s="16">
        <v>0</v>
      </c>
      <c r="AF79" s="15">
        <v>91.666666666666657</v>
      </c>
      <c r="AG79" s="10" t="s">
        <v>28</v>
      </c>
      <c r="AH79" s="10" t="s">
        <v>1966</v>
      </c>
      <c r="AI79" s="9">
        <v>18.09</v>
      </c>
      <c r="AJ79" s="9">
        <v>145.8723</v>
      </c>
      <c r="AK79" s="9">
        <v>77.4786</v>
      </c>
      <c r="AL79" s="24">
        <f>Table1[[#This Row],[Company Direct Land Through FY12]]+Table1[[#This Row],[Company Direct Land FY13 and After]]</f>
        <v>223.3509</v>
      </c>
      <c r="AM79" s="9">
        <v>17.678999999999998</v>
      </c>
      <c r="AN79" s="9">
        <v>105.3518</v>
      </c>
      <c r="AO79" s="9">
        <v>75.717799999999997</v>
      </c>
      <c r="AP79" s="24">
        <f>Table1[[#This Row],[Company Direct Building Through FY12]]+Table1[[#This Row],[Company Direct Building FY13 and After]]</f>
        <v>181.06959999999998</v>
      </c>
      <c r="AQ79" s="9">
        <v>0</v>
      </c>
      <c r="AR79" s="9">
        <v>11.404299999999999</v>
      </c>
      <c r="AS79" s="9">
        <v>0</v>
      </c>
      <c r="AT79" s="24">
        <f>Table1[[#This Row],[Mortgage Recording Tax Through FY12]]+Table1[[#This Row],[Mortgage Recording Tax FY13 and After]]</f>
        <v>11.404299999999999</v>
      </c>
      <c r="AU79" s="9">
        <v>19.137</v>
      </c>
      <c r="AV79" s="9">
        <v>124.6961</v>
      </c>
      <c r="AW79" s="9">
        <v>81.962599999999995</v>
      </c>
      <c r="AX79" s="24">
        <f>Table1[[#This Row],[Pilot Savings  Through FY12]]+Table1[[#This Row],[Pilot Savings FY13 and After]]</f>
        <v>206.65870000000001</v>
      </c>
      <c r="AY79" s="9">
        <v>0</v>
      </c>
      <c r="AZ79" s="9">
        <v>11.404299999999999</v>
      </c>
      <c r="BA79" s="9">
        <v>0</v>
      </c>
      <c r="BB79" s="24">
        <f>Table1[[#This Row],[Mortgage Recording Tax Exemption Through FY12]]+Table1[[#This Row],[Mortgage Recording Tax Exemption FY13 and After]]</f>
        <v>11.404299999999999</v>
      </c>
      <c r="BC79" s="9">
        <v>11.3276</v>
      </c>
      <c r="BD79" s="9">
        <v>103.7897</v>
      </c>
      <c r="BE79" s="9">
        <v>48.515799999999999</v>
      </c>
      <c r="BF79" s="24">
        <f>Table1[[#This Row],[Indirect and Induced Land Through FY12]]+Table1[[#This Row],[Indirect and Induced Land FY13 and After]]</f>
        <v>152.30549999999999</v>
      </c>
      <c r="BG79" s="9">
        <v>21.036999999999999</v>
      </c>
      <c r="BH79" s="9">
        <v>192.75299999999999</v>
      </c>
      <c r="BI79" s="9">
        <v>90.100300000000004</v>
      </c>
      <c r="BJ79" s="24">
        <f>Table1[[#This Row],[Indirect and Induced Building Through FY12]]+Table1[[#This Row],[Indirect and Induced Building FY13 and After]]</f>
        <v>282.85329999999999</v>
      </c>
      <c r="BK79" s="9">
        <v>48.996600000000001</v>
      </c>
      <c r="BL79" s="9">
        <v>423.07069999999999</v>
      </c>
      <c r="BM79" s="9">
        <v>209.84989999999999</v>
      </c>
      <c r="BN79" s="24">
        <f>Table1[[#This Row],[TOTAL Real Property Related Taxes Through FY12]]+Table1[[#This Row],[TOTAL Real Property Related Taxes FY13 and After]]</f>
        <v>632.92059999999992</v>
      </c>
      <c r="BO79" s="9">
        <v>75.9739</v>
      </c>
      <c r="BP79" s="9">
        <v>823.20770000000005</v>
      </c>
      <c r="BQ79" s="9">
        <v>325.3929</v>
      </c>
      <c r="BR79" s="24">
        <f>Table1[[#This Row],[Company Direct Through FY12]]+Table1[[#This Row],[Company Direct FY13 and After]]</f>
        <v>1148.6006</v>
      </c>
      <c r="BS79" s="9">
        <v>0</v>
      </c>
      <c r="BT79" s="9">
        <v>5.0026000000000002</v>
      </c>
      <c r="BU79" s="9">
        <v>0</v>
      </c>
      <c r="BV79" s="24">
        <f>Table1[[#This Row],[Sales Tax Exemption Through FY12]]+Table1[[#This Row],[Sales Tax Exemption FY13 and After]]</f>
        <v>5.0026000000000002</v>
      </c>
      <c r="BW79" s="9">
        <v>0</v>
      </c>
      <c r="BX79" s="9">
        <v>0</v>
      </c>
      <c r="BY79" s="9">
        <v>0</v>
      </c>
      <c r="BZ79" s="24">
        <f>Table1[[#This Row],[Energy Tax Savings Through FY12]]+Table1[[#This Row],[Energy Tax Savings FY13 and After]]</f>
        <v>0</v>
      </c>
      <c r="CA79" s="9">
        <v>0</v>
      </c>
      <c r="CB79" s="9">
        <v>0</v>
      </c>
      <c r="CC79" s="9">
        <v>0</v>
      </c>
      <c r="CD79" s="24">
        <f>Table1[[#This Row],[Tax Exempt Bond Savings Through FY12]]+Table1[[#This Row],[Tax Exempt Bond Savings FY13 and After]]</f>
        <v>0</v>
      </c>
      <c r="CE79" s="9">
        <v>38.677199999999999</v>
      </c>
      <c r="CF79" s="9">
        <v>404.483</v>
      </c>
      <c r="CG79" s="9">
        <v>165.65260000000001</v>
      </c>
      <c r="CH79" s="24">
        <f>Table1[[#This Row],[Indirect and Induced Through FY12]]+Table1[[#This Row],[Indirect and Induced FY13 and After]]</f>
        <v>570.13560000000007</v>
      </c>
      <c r="CI79" s="9">
        <v>114.6511</v>
      </c>
      <c r="CJ79" s="9">
        <v>1222.6881000000001</v>
      </c>
      <c r="CK79" s="9">
        <v>491.0455</v>
      </c>
      <c r="CL79" s="24">
        <f>Table1[[#This Row],[TOTAL Income Consumption Use Taxes Through FY12]]+Table1[[#This Row],[TOTAL Income Consumption Use Taxes FY13 and After]]</f>
        <v>1713.7336</v>
      </c>
      <c r="CM79" s="9">
        <v>19.137</v>
      </c>
      <c r="CN79" s="9">
        <v>141.10300000000001</v>
      </c>
      <c r="CO79" s="9">
        <v>81.962599999999995</v>
      </c>
      <c r="CP79" s="24">
        <f>Table1[[#This Row],[Assistance Provided Through FY12]]+Table1[[#This Row],[Assistance Provided FY13 and After]]</f>
        <v>223.06560000000002</v>
      </c>
      <c r="CQ79" s="9">
        <v>0</v>
      </c>
      <c r="CR79" s="9">
        <v>0</v>
      </c>
      <c r="CS79" s="9">
        <v>0</v>
      </c>
      <c r="CT79" s="24">
        <f>Table1[[#This Row],[Recapture Cancellation Reduction Amount Through FY12]]+Table1[[#This Row],[Recapture Cancellation Reduction Amount FY13 and After]]</f>
        <v>0</v>
      </c>
      <c r="CU79" s="9">
        <v>0</v>
      </c>
      <c r="CV79" s="9">
        <v>0</v>
      </c>
      <c r="CW79" s="9">
        <v>0</v>
      </c>
      <c r="CX79" s="24">
        <f>Table1[[#This Row],[Penalty Paid Through FY12]]+Table1[[#This Row],[Penalty Paid FY13 and After]]</f>
        <v>0</v>
      </c>
      <c r="CY79" s="9">
        <v>19.137</v>
      </c>
      <c r="CZ79" s="9">
        <v>141.10300000000001</v>
      </c>
      <c r="DA79" s="9">
        <v>81.962599999999995</v>
      </c>
      <c r="DB79" s="24">
        <f>Table1[[#This Row],[TOTAL Assistance Net of Recapture Penalties Through FY12]]+Table1[[#This Row],[TOTAL Assistance Net of Recapture Penalties FY13 and After]]</f>
        <v>223.06560000000002</v>
      </c>
      <c r="DC79" s="9">
        <v>111.74290000000001</v>
      </c>
      <c r="DD79" s="9">
        <v>1085.8361</v>
      </c>
      <c r="DE79" s="9">
        <v>478.58929999999998</v>
      </c>
      <c r="DF79" s="24">
        <f>Table1[[#This Row],[Company Direct Tax Revenue Before Assistance Through FY12]]+Table1[[#This Row],[Company Direct Tax Revenue Before Assistance FY13 and After]]</f>
        <v>1564.4254000000001</v>
      </c>
      <c r="DG79" s="9">
        <v>71.041799999999995</v>
      </c>
      <c r="DH79" s="9">
        <v>701.02570000000003</v>
      </c>
      <c r="DI79" s="9">
        <v>304.26870000000002</v>
      </c>
      <c r="DJ79" s="24">
        <f>Table1[[#This Row],[Indirect and Induced Tax Revenues Through FY12]]+Table1[[#This Row],[Indirect and Induced Tax Revenues FY13 and After]]</f>
        <v>1005.2944</v>
      </c>
      <c r="DK79" s="9">
        <v>182.78469999999999</v>
      </c>
      <c r="DL79" s="9">
        <v>1786.8617999999999</v>
      </c>
      <c r="DM79" s="9">
        <v>782.85799999999995</v>
      </c>
      <c r="DN79" s="24">
        <f>Table1[[#This Row],[TOTAL Tax Revenues Before Assistance Through FY12]]+Table1[[#This Row],[TOTAL Tax Revenues Before Assistance FY13 and After]]</f>
        <v>2569.7197999999999</v>
      </c>
      <c r="DO79" s="9">
        <v>163.64769999999999</v>
      </c>
      <c r="DP79" s="9">
        <v>1645.7588000000001</v>
      </c>
      <c r="DQ79" s="9">
        <v>700.8954</v>
      </c>
      <c r="DR79" s="24">
        <f>Table1[[#This Row],[TOTAL Tax Revenues Net of Assistance Recapture and Penalty Through FY12]]+Table1[[#This Row],[TOTAL Tax Revenues Net of Assistance Recapture and Penalty FY13 and After]]</f>
        <v>2346.6541999999999</v>
      </c>
      <c r="DS79" s="9">
        <v>0</v>
      </c>
      <c r="DT79" s="9">
        <v>0</v>
      </c>
      <c r="DU79" s="9">
        <v>0</v>
      </c>
      <c r="DV79" s="9">
        <v>0</v>
      </c>
    </row>
    <row r="80" spans="1:126" x14ac:dyDescent="0.25">
      <c r="A80" s="10">
        <v>92406</v>
      </c>
      <c r="B80" s="10" t="s">
        <v>673</v>
      </c>
      <c r="C80" s="10" t="s">
        <v>674</v>
      </c>
      <c r="D80" s="10" t="s">
        <v>10</v>
      </c>
      <c r="E80" s="10">
        <v>17</v>
      </c>
      <c r="F80" s="10" t="s">
        <v>675</v>
      </c>
      <c r="G80" s="10" t="s">
        <v>676</v>
      </c>
      <c r="H80" s="13">
        <v>20000</v>
      </c>
      <c r="I80" s="13">
        <v>20000</v>
      </c>
      <c r="J80" s="10" t="s">
        <v>329</v>
      </c>
      <c r="K80" s="10" t="s">
        <v>81</v>
      </c>
      <c r="L80" s="8">
        <v>36690</v>
      </c>
      <c r="M80" s="8">
        <v>46203</v>
      </c>
      <c r="N80" s="9">
        <v>1025</v>
      </c>
      <c r="O80" s="10" t="s">
        <v>11</v>
      </c>
      <c r="P80" s="7">
        <v>0</v>
      </c>
      <c r="Q80" s="7">
        <v>0</v>
      </c>
      <c r="R80" s="7">
        <v>35</v>
      </c>
      <c r="S80" s="7">
        <v>0</v>
      </c>
      <c r="T80" s="7">
        <v>0</v>
      </c>
      <c r="U80" s="7">
        <v>35</v>
      </c>
      <c r="V80" s="7">
        <v>35</v>
      </c>
      <c r="W80" s="7">
        <v>0</v>
      </c>
      <c r="X80" s="7">
        <v>0</v>
      </c>
      <c r="Y80" s="7">
        <v>0</v>
      </c>
      <c r="Z80" s="7">
        <v>10</v>
      </c>
      <c r="AA80" s="7">
        <v>0</v>
      </c>
      <c r="AB80" s="16">
        <v>0</v>
      </c>
      <c r="AC80" s="16">
        <v>0</v>
      </c>
      <c r="AD80" s="16">
        <v>0</v>
      </c>
      <c r="AE80" s="16">
        <v>0</v>
      </c>
      <c r="AF80" s="15">
        <v>77.142857142857153</v>
      </c>
      <c r="AG80" s="10" t="s">
        <v>28</v>
      </c>
      <c r="AH80" s="10" t="s">
        <v>1966</v>
      </c>
      <c r="AI80" s="9">
        <v>14.797000000000001</v>
      </c>
      <c r="AJ80" s="9">
        <v>82.683300000000003</v>
      </c>
      <c r="AK80" s="9">
        <v>63.3748</v>
      </c>
      <c r="AL80" s="24">
        <f>Table1[[#This Row],[Company Direct Land Through FY12]]+Table1[[#This Row],[Company Direct Land FY13 and After]]</f>
        <v>146.0581</v>
      </c>
      <c r="AM80" s="9">
        <v>36.322000000000003</v>
      </c>
      <c r="AN80" s="9">
        <v>152.2953</v>
      </c>
      <c r="AO80" s="9">
        <v>155.56549999999999</v>
      </c>
      <c r="AP80" s="24">
        <f>Table1[[#This Row],[Company Direct Building Through FY12]]+Table1[[#This Row],[Company Direct Building FY13 and After]]</f>
        <v>307.86079999999998</v>
      </c>
      <c r="AQ80" s="9">
        <v>0</v>
      </c>
      <c r="AR80" s="9">
        <v>14.9133</v>
      </c>
      <c r="AS80" s="9">
        <v>0</v>
      </c>
      <c r="AT80" s="24">
        <f>Table1[[#This Row],[Mortgage Recording Tax Through FY12]]+Table1[[#This Row],[Mortgage Recording Tax FY13 and After]]</f>
        <v>14.9133</v>
      </c>
      <c r="AU80" s="9">
        <v>39.917000000000002</v>
      </c>
      <c r="AV80" s="9">
        <v>130.4023</v>
      </c>
      <c r="AW80" s="9">
        <v>170.9624</v>
      </c>
      <c r="AX80" s="24">
        <f>Table1[[#This Row],[Pilot Savings  Through FY12]]+Table1[[#This Row],[Pilot Savings FY13 and After]]</f>
        <v>301.36469999999997</v>
      </c>
      <c r="AY80" s="9">
        <v>0</v>
      </c>
      <c r="AZ80" s="9">
        <v>14.9133</v>
      </c>
      <c r="BA80" s="9">
        <v>0</v>
      </c>
      <c r="BB80" s="24">
        <f>Table1[[#This Row],[Mortgage Recording Tax Exemption Through FY12]]+Table1[[#This Row],[Mortgage Recording Tax Exemption FY13 and After]]</f>
        <v>14.9133</v>
      </c>
      <c r="BC80" s="9">
        <v>43.768500000000003</v>
      </c>
      <c r="BD80" s="9">
        <v>230.07040000000001</v>
      </c>
      <c r="BE80" s="9">
        <v>187.458</v>
      </c>
      <c r="BF80" s="24">
        <f>Table1[[#This Row],[Indirect and Induced Land Through FY12]]+Table1[[#This Row],[Indirect and Induced Land FY13 and After]]</f>
        <v>417.52840000000003</v>
      </c>
      <c r="BG80" s="9">
        <v>81.284400000000005</v>
      </c>
      <c r="BH80" s="9">
        <v>427.274</v>
      </c>
      <c r="BI80" s="9">
        <v>348.13749999999999</v>
      </c>
      <c r="BJ80" s="24">
        <f>Table1[[#This Row],[Indirect and Induced Building Through FY12]]+Table1[[#This Row],[Indirect and Induced Building FY13 and After]]</f>
        <v>775.41149999999993</v>
      </c>
      <c r="BK80" s="9">
        <v>136.25489999999999</v>
      </c>
      <c r="BL80" s="9">
        <v>761.92070000000001</v>
      </c>
      <c r="BM80" s="9">
        <v>583.57339999999999</v>
      </c>
      <c r="BN80" s="24">
        <f>Table1[[#This Row],[TOTAL Real Property Related Taxes Through FY12]]+Table1[[#This Row],[TOTAL Real Property Related Taxes FY13 and After]]</f>
        <v>1345.4940999999999</v>
      </c>
      <c r="BO80" s="9">
        <v>285.20499999999998</v>
      </c>
      <c r="BP80" s="9">
        <v>1880.6703</v>
      </c>
      <c r="BQ80" s="9">
        <v>1221.5189</v>
      </c>
      <c r="BR80" s="24">
        <f>Table1[[#This Row],[Company Direct Through FY12]]+Table1[[#This Row],[Company Direct FY13 and After]]</f>
        <v>3102.1891999999998</v>
      </c>
      <c r="BS80" s="9">
        <v>0</v>
      </c>
      <c r="BT80" s="9">
        <v>10.827400000000001</v>
      </c>
      <c r="BU80" s="9">
        <v>0</v>
      </c>
      <c r="BV80" s="24">
        <f>Table1[[#This Row],[Sales Tax Exemption Through FY12]]+Table1[[#This Row],[Sales Tax Exemption FY13 and After]]</f>
        <v>10.827400000000001</v>
      </c>
      <c r="BW80" s="9">
        <v>0</v>
      </c>
      <c r="BX80" s="9">
        <v>0</v>
      </c>
      <c r="BY80" s="9">
        <v>0</v>
      </c>
      <c r="BZ80" s="24">
        <f>Table1[[#This Row],[Energy Tax Savings Through FY12]]+Table1[[#This Row],[Energy Tax Savings FY13 and After]]</f>
        <v>0</v>
      </c>
      <c r="CA80" s="9">
        <v>0</v>
      </c>
      <c r="CB80" s="9">
        <v>0</v>
      </c>
      <c r="CC80" s="9">
        <v>0</v>
      </c>
      <c r="CD80" s="24">
        <f>Table1[[#This Row],[Tax Exempt Bond Savings Through FY12]]+Table1[[#This Row],[Tax Exempt Bond Savings FY13 and After]]</f>
        <v>0</v>
      </c>
      <c r="CE80" s="9">
        <v>146.71369999999999</v>
      </c>
      <c r="CF80" s="9">
        <v>866.97109999999998</v>
      </c>
      <c r="CG80" s="9">
        <v>628.36720000000003</v>
      </c>
      <c r="CH80" s="24">
        <f>Table1[[#This Row],[Indirect and Induced Through FY12]]+Table1[[#This Row],[Indirect and Induced FY13 and After]]</f>
        <v>1495.3382999999999</v>
      </c>
      <c r="CI80" s="9">
        <v>431.9187</v>
      </c>
      <c r="CJ80" s="9">
        <v>2736.8139999999999</v>
      </c>
      <c r="CK80" s="9">
        <v>1849.8860999999999</v>
      </c>
      <c r="CL80" s="24">
        <f>Table1[[#This Row],[TOTAL Income Consumption Use Taxes Through FY12]]+Table1[[#This Row],[TOTAL Income Consumption Use Taxes FY13 and After]]</f>
        <v>4586.7001</v>
      </c>
      <c r="CM80" s="9">
        <v>39.917000000000002</v>
      </c>
      <c r="CN80" s="9">
        <v>156.143</v>
      </c>
      <c r="CO80" s="9">
        <v>170.9624</v>
      </c>
      <c r="CP80" s="24">
        <f>Table1[[#This Row],[Assistance Provided Through FY12]]+Table1[[#This Row],[Assistance Provided FY13 and After]]</f>
        <v>327.10540000000003</v>
      </c>
      <c r="CQ80" s="9">
        <v>0</v>
      </c>
      <c r="CR80" s="9">
        <v>0</v>
      </c>
      <c r="CS80" s="9">
        <v>0</v>
      </c>
      <c r="CT80" s="24">
        <f>Table1[[#This Row],[Recapture Cancellation Reduction Amount Through FY12]]+Table1[[#This Row],[Recapture Cancellation Reduction Amount FY13 and After]]</f>
        <v>0</v>
      </c>
      <c r="CU80" s="9">
        <v>0</v>
      </c>
      <c r="CV80" s="9">
        <v>0</v>
      </c>
      <c r="CW80" s="9">
        <v>0</v>
      </c>
      <c r="CX80" s="24">
        <f>Table1[[#This Row],[Penalty Paid Through FY12]]+Table1[[#This Row],[Penalty Paid FY13 and After]]</f>
        <v>0</v>
      </c>
      <c r="CY80" s="9">
        <v>39.917000000000002</v>
      </c>
      <c r="CZ80" s="9">
        <v>156.143</v>
      </c>
      <c r="DA80" s="9">
        <v>170.9624</v>
      </c>
      <c r="DB80" s="24">
        <f>Table1[[#This Row],[TOTAL Assistance Net of Recapture Penalties Through FY12]]+Table1[[#This Row],[TOTAL Assistance Net of Recapture Penalties FY13 and After]]</f>
        <v>327.10540000000003</v>
      </c>
      <c r="DC80" s="9">
        <v>336.32400000000001</v>
      </c>
      <c r="DD80" s="9">
        <v>2130.5621999999998</v>
      </c>
      <c r="DE80" s="9">
        <v>1440.4592</v>
      </c>
      <c r="DF80" s="24">
        <f>Table1[[#This Row],[Company Direct Tax Revenue Before Assistance Through FY12]]+Table1[[#This Row],[Company Direct Tax Revenue Before Assistance FY13 and After]]</f>
        <v>3571.0213999999996</v>
      </c>
      <c r="DG80" s="9">
        <v>271.76659999999998</v>
      </c>
      <c r="DH80" s="9">
        <v>1524.3154999999999</v>
      </c>
      <c r="DI80" s="9">
        <v>1163.9627</v>
      </c>
      <c r="DJ80" s="24">
        <f>Table1[[#This Row],[Indirect and Induced Tax Revenues Through FY12]]+Table1[[#This Row],[Indirect and Induced Tax Revenues FY13 and After]]</f>
        <v>2688.2781999999997</v>
      </c>
      <c r="DK80" s="9">
        <v>608.09059999999999</v>
      </c>
      <c r="DL80" s="9">
        <v>3654.8777</v>
      </c>
      <c r="DM80" s="9">
        <v>2604.4218999999998</v>
      </c>
      <c r="DN80" s="24">
        <f>Table1[[#This Row],[TOTAL Tax Revenues Before Assistance Through FY12]]+Table1[[#This Row],[TOTAL Tax Revenues Before Assistance FY13 and After]]</f>
        <v>6259.2996000000003</v>
      </c>
      <c r="DO80" s="9">
        <v>568.17359999999996</v>
      </c>
      <c r="DP80" s="9">
        <v>3498.7347</v>
      </c>
      <c r="DQ80" s="9">
        <v>2433.4594999999999</v>
      </c>
      <c r="DR80" s="24">
        <f>Table1[[#This Row],[TOTAL Tax Revenues Net of Assistance Recapture and Penalty Through FY12]]+Table1[[#This Row],[TOTAL Tax Revenues Net of Assistance Recapture and Penalty FY13 and After]]</f>
        <v>5932.1941999999999</v>
      </c>
      <c r="DS80" s="9">
        <v>0</v>
      </c>
      <c r="DT80" s="9">
        <v>0</v>
      </c>
      <c r="DU80" s="9">
        <v>0</v>
      </c>
      <c r="DV80" s="9">
        <v>0</v>
      </c>
    </row>
    <row r="81" spans="1:126" x14ac:dyDescent="0.25">
      <c r="A81" s="10">
        <v>92407</v>
      </c>
      <c r="B81" s="10" t="s">
        <v>582</v>
      </c>
      <c r="C81" s="10" t="s">
        <v>584</v>
      </c>
      <c r="D81" s="10" t="s">
        <v>24</v>
      </c>
      <c r="E81" s="10">
        <v>26</v>
      </c>
      <c r="F81" s="10" t="s">
        <v>585</v>
      </c>
      <c r="G81" s="10" t="s">
        <v>586</v>
      </c>
      <c r="H81" s="13">
        <v>100000</v>
      </c>
      <c r="I81" s="13">
        <v>300000</v>
      </c>
      <c r="J81" s="10" t="s">
        <v>583</v>
      </c>
      <c r="K81" s="10" t="s">
        <v>81</v>
      </c>
      <c r="L81" s="8">
        <v>36502</v>
      </c>
      <c r="M81" s="8">
        <v>45838</v>
      </c>
      <c r="N81" s="9">
        <v>40000</v>
      </c>
      <c r="O81" s="10" t="s">
        <v>272</v>
      </c>
      <c r="P81" s="7">
        <v>19</v>
      </c>
      <c r="Q81" s="7">
        <v>0</v>
      </c>
      <c r="R81" s="7">
        <v>2290</v>
      </c>
      <c r="S81" s="7">
        <v>0</v>
      </c>
      <c r="T81" s="7">
        <v>0</v>
      </c>
      <c r="U81" s="7">
        <v>2309</v>
      </c>
      <c r="V81" s="7">
        <v>2299</v>
      </c>
      <c r="W81" s="7">
        <v>0</v>
      </c>
      <c r="X81" s="7">
        <v>0</v>
      </c>
      <c r="Y81" s="7">
        <v>0</v>
      </c>
      <c r="Z81" s="7">
        <v>160</v>
      </c>
      <c r="AA81" s="7">
        <v>13.902122130792552</v>
      </c>
      <c r="AB81" s="16">
        <v>36.466002598527503</v>
      </c>
      <c r="AC81" s="16">
        <v>36.8124729320052</v>
      </c>
      <c r="AD81" s="16">
        <v>8.8349935036812468</v>
      </c>
      <c r="AE81" s="16">
        <v>3.9844088349935038</v>
      </c>
      <c r="AF81" s="15">
        <v>94.326548289302721</v>
      </c>
      <c r="AG81" s="10" t="s">
        <v>28</v>
      </c>
      <c r="AH81" s="10" t="s">
        <v>1966</v>
      </c>
      <c r="AI81" s="9">
        <v>196.441</v>
      </c>
      <c r="AJ81" s="9">
        <v>1835.566</v>
      </c>
      <c r="AK81" s="9">
        <v>795.68560000000002</v>
      </c>
      <c r="AL81" s="24">
        <f>Table1[[#This Row],[Company Direct Land Through FY12]]+Table1[[#This Row],[Company Direct Land FY13 and After]]</f>
        <v>2631.2516000000001</v>
      </c>
      <c r="AM81" s="9">
        <v>821.81799999999998</v>
      </c>
      <c r="AN81" s="9">
        <v>2091.4436999999998</v>
      </c>
      <c r="AO81" s="9">
        <v>3328.7797</v>
      </c>
      <c r="AP81" s="24">
        <f>Table1[[#This Row],[Company Direct Building Through FY12]]+Table1[[#This Row],[Company Direct Building FY13 and After]]</f>
        <v>5420.2233999999999</v>
      </c>
      <c r="AQ81" s="9">
        <v>0</v>
      </c>
      <c r="AR81" s="9">
        <v>210.54</v>
      </c>
      <c r="AS81" s="9">
        <v>0</v>
      </c>
      <c r="AT81" s="24">
        <f>Table1[[#This Row],[Mortgage Recording Tax Through FY12]]+Table1[[#This Row],[Mortgage Recording Tax FY13 and After]]</f>
        <v>210.54</v>
      </c>
      <c r="AU81" s="9">
        <v>842.44200000000001</v>
      </c>
      <c r="AV81" s="9">
        <v>1951.6358</v>
      </c>
      <c r="AW81" s="9">
        <v>3412.3182000000002</v>
      </c>
      <c r="AX81" s="24">
        <f>Table1[[#This Row],[Pilot Savings  Through FY12]]+Table1[[#This Row],[Pilot Savings FY13 and After]]</f>
        <v>5363.9539999999997</v>
      </c>
      <c r="AY81" s="9">
        <v>0</v>
      </c>
      <c r="AZ81" s="9">
        <v>210.54</v>
      </c>
      <c r="BA81" s="9">
        <v>0</v>
      </c>
      <c r="BB81" s="24">
        <f>Table1[[#This Row],[Mortgage Recording Tax Exemption Through FY12]]+Table1[[#This Row],[Mortgage Recording Tax Exemption FY13 and After]]</f>
        <v>210.54</v>
      </c>
      <c r="BC81" s="9">
        <v>1337.7248</v>
      </c>
      <c r="BD81" s="9">
        <v>4294.3396000000002</v>
      </c>
      <c r="BE81" s="9">
        <v>5418.4647000000004</v>
      </c>
      <c r="BF81" s="24">
        <f>Table1[[#This Row],[Indirect and Induced Land Through FY12]]+Table1[[#This Row],[Indirect and Induced Land FY13 and After]]</f>
        <v>9712.8042999999998</v>
      </c>
      <c r="BG81" s="9">
        <v>2484.346</v>
      </c>
      <c r="BH81" s="9">
        <v>7975.2024000000001</v>
      </c>
      <c r="BI81" s="9">
        <v>10062.8616</v>
      </c>
      <c r="BJ81" s="24">
        <f>Table1[[#This Row],[Indirect and Induced Building Through FY12]]+Table1[[#This Row],[Indirect and Induced Building FY13 and After]]</f>
        <v>18038.063999999998</v>
      </c>
      <c r="BK81" s="9">
        <v>3997.8878</v>
      </c>
      <c r="BL81" s="9">
        <v>14244.9159</v>
      </c>
      <c r="BM81" s="9">
        <v>16193.473400000001</v>
      </c>
      <c r="BN81" s="24">
        <f>Table1[[#This Row],[TOTAL Real Property Related Taxes Through FY12]]+Table1[[#This Row],[TOTAL Real Property Related Taxes FY13 and After]]</f>
        <v>30438.389300000003</v>
      </c>
      <c r="BO81" s="9">
        <v>7394.9422000000004</v>
      </c>
      <c r="BP81" s="9">
        <v>24392.6175</v>
      </c>
      <c r="BQ81" s="9">
        <v>29953.267400000001</v>
      </c>
      <c r="BR81" s="24">
        <f>Table1[[#This Row],[Company Direct Through FY12]]+Table1[[#This Row],[Company Direct FY13 and After]]</f>
        <v>54345.884900000005</v>
      </c>
      <c r="BS81" s="9">
        <v>0</v>
      </c>
      <c r="BT81" s="9">
        <v>662.11659999999995</v>
      </c>
      <c r="BU81" s="9">
        <v>0</v>
      </c>
      <c r="BV81" s="24">
        <f>Table1[[#This Row],[Sales Tax Exemption Through FY12]]+Table1[[#This Row],[Sales Tax Exemption FY13 and After]]</f>
        <v>662.11659999999995</v>
      </c>
      <c r="BW81" s="9">
        <v>44.014600000000002</v>
      </c>
      <c r="BX81" s="9">
        <v>102.84480000000001</v>
      </c>
      <c r="BY81" s="9">
        <v>178.28129999999999</v>
      </c>
      <c r="BZ81" s="24">
        <f>Table1[[#This Row],[Energy Tax Savings Through FY12]]+Table1[[#This Row],[Energy Tax Savings FY13 and After]]</f>
        <v>281.12610000000001</v>
      </c>
      <c r="CA81" s="9">
        <v>0</v>
      </c>
      <c r="CB81" s="9">
        <v>0</v>
      </c>
      <c r="CC81" s="9">
        <v>0</v>
      </c>
      <c r="CD81" s="24">
        <f>Table1[[#This Row],[Tax Exempt Bond Savings Through FY12]]+Table1[[#This Row],[Tax Exempt Bond Savings FY13 and After]]</f>
        <v>0</v>
      </c>
      <c r="CE81" s="9">
        <v>4567.5517</v>
      </c>
      <c r="CF81" s="9">
        <v>16166.653700000001</v>
      </c>
      <c r="CG81" s="9">
        <v>18500.9015</v>
      </c>
      <c r="CH81" s="24">
        <f>Table1[[#This Row],[Indirect and Induced Through FY12]]+Table1[[#This Row],[Indirect and Induced FY13 and After]]</f>
        <v>34667.555200000003</v>
      </c>
      <c r="CI81" s="9">
        <v>11918.479300000001</v>
      </c>
      <c r="CJ81" s="9">
        <v>39794.309800000003</v>
      </c>
      <c r="CK81" s="9">
        <v>48275.887600000002</v>
      </c>
      <c r="CL81" s="24">
        <f>Table1[[#This Row],[TOTAL Income Consumption Use Taxes Through FY12]]+Table1[[#This Row],[TOTAL Income Consumption Use Taxes FY13 and After]]</f>
        <v>88070.197400000005</v>
      </c>
      <c r="CM81" s="9">
        <v>886.45659999999998</v>
      </c>
      <c r="CN81" s="9">
        <v>2927.1372000000001</v>
      </c>
      <c r="CO81" s="9">
        <v>3590.5994999999998</v>
      </c>
      <c r="CP81" s="24">
        <f>Table1[[#This Row],[Assistance Provided Through FY12]]+Table1[[#This Row],[Assistance Provided FY13 and After]]</f>
        <v>6517.7366999999995</v>
      </c>
      <c r="CQ81" s="9">
        <v>0</v>
      </c>
      <c r="CR81" s="9">
        <v>0</v>
      </c>
      <c r="CS81" s="9">
        <v>0</v>
      </c>
      <c r="CT81" s="24">
        <f>Table1[[#This Row],[Recapture Cancellation Reduction Amount Through FY12]]+Table1[[#This Row],[Recapture Cancellation Reduction Amount FY13 and After]]</f>
        <v>0</v>
      </c>
      <c r="CU81" s="9">
        <v>0</v>
      </c>
      <c r="CV81" s="9">
        <v>0</v>
      </c>
      <c r="CW81" s="9">
        <v>0</v>
      </c>
      <c r="CX81" s="24">
        <f>Table1[[#This Row],[Penalty Paid Through FY12]]+Table1[[#This Row],[Penalty Paid FY13 and After]]</f>
        <v>0</v>
      </c>
      <c r="CY81" s="9">
        <v>886.45659999999998</v>
      </c>
      <c r="CZ81" s="9">
        <v>2927.1372000000001</v>
      </c>
      <c r="DA81" s="9">
        <v>3590.5994999999998</v>
      </c>
      <c r="DB81" s="24">
        <f>Table1[[#This Row],[TOTAL Assistance Net of Recapture Penalties Through FY12]]+Table1[[#This Row],[TOTAL Assistance Net of Recapture Penalties FY13 and After]]</f>
        <v>6517.7366999999995</v>
      </c>
      <c r="DC81" s="9">
        <v>8413.2011999999995</v>
      </c>
      <c r="DD81" s="9">
        <v>28530.1672</v>
      </c>
      <c r="DE81" s="9">
        <v>34077.7327</v>
      </c>
      <c r="DF81" s="24">
        <f>Table1[[#This Row],[Company Direct Tax Revenue Before Assistance Through FY12]]+Table1[[#This Row],[Company Direct Tax Revenue Before Assistance FY13 and After]]</f>
        <v>62607.899900000004</v>
      </c>
      <c r="DG81" s="9">
        <v>8389.6224999999995</v>
      </c>
      <c r="DH81" s="9">
        <v>28436.1957</v>
      </c>
      <c r="DI81" s="9">
        <v>33982.227800000001</v>
      </c>
      <c r="DJ81" s="24">
        <f>Table1[[#This Row],[Indirect and Induced Tax Revenues Through FY12]]+Table1[[#This Row],[Indirect and Induced Tax Revenues FY13 and After]]</f>
        <v>62418.423500000004</v>
      </c>
      <c r="DK81" s="9">
        <v>16802.823700000001</v>
      </c>
      <c r="DL81" s="9">
        <v>56966.3629</v>
      </c>
      <c r="DM81" s="9">
        <v>68059.960500000001</v>
      </c>
      <c r="DN81" s="24">
        <f>Table1[[#This Row],[TOTAL Tax Revenues Before Assistance Through FY12]]+Table1[[#This Row],[TOTAL Tax Revenues Before Assistance FY13 and After]]</f>
        <v>125026.32339999999</v>
      </c>
      <c r="DO81" s="9">
        <v>15916.367099999999</v>
      </c>
      <c r="DP81" s="9">
        <v>54039.225700000003</v>
      </c>
      <c r="DQ81" s="9">
        <v>64469.360999999997</v>
      </c>
      <c r="DR81" s="24">
        <f>Table1[[#This Row],[TOTAL Tax Revenues Net of Assistance Recapture and Penalty Through FY12]]+Table1[[#This Row],[TOTAL Tax Revenues Net of Assistance Recapture and Penalty FY13 and After]]</f>
        <v>118508.5867</v>
      </c>
      <c r="DS81" s="9">
        <v>0</v>
      </c>
      <c r="DT81" s="9">
        <v>633.95240000000001</v>
      </c>
      <c r="DU81" s="9">
        <v>0</v>
      </c>
      <c r="DV81" s="9">
        <v>0</v>
      </c>
    </row>
    <row r="82" spans="1:126" x14ac:dyDescent="0.25">
      <c r="A82" s="10">
        <v>92408</v>
      </c>
      <c r="B82" s="10" t="s">
        <v>654</v>
      </c>
      <c r="C82" s="10" t="s">
        <v>656</v>
      </c>
      <c r="D82" s="10" t="s">
        <v>17</v>
      </c>
      <c r="E82" s="10">
        <v>33</v>
      </c>
      <c r="F82" s="10" t="s">
        <v>657</v>
      </c>
      <c r="G82" s="10" t="s">
        <v>23</v>
      </c>
      <c r="H82" s="13">
        <v>40000</v>
      </c>
      <c r="I82" s="13">
        <v>80000</v>
      </c>
      <c r="J82" s="10" t="s">
        <v>655</v>
      </c>
      <c r="K82" s="10" t="s">
        <v>81</v>
      </c>
      <c r="L82" s="8">
        <v>36676</v>
      </c>
      <c r="M82" s="8">
        <v>41091</v>
      </c>
      <c r="N82" s="9">
        <v>7420</v>
      </c>
      <c r="O82" s="10" t="s">
        <v>658</v>
      </c>
      <c r="P82" s="7">
        <v>0</v>
      </c>
      <c r="Q82" s="7">
        <v>0</v>
      </c>
      <c r="R82" s="7">
        <v>0</v>
      </c>
      <c r="S82" s="7">
        <v>0</v>
      </c>
      <c r="T82" s="7">
        <v>0</v>
      </c>
      <c r="U82" s="7">
        <v>0</v>
      </c>
      <c r="V82" s="7">
        <v>80</v>
      </c>
      <c r="W82" s="7">
        <v>0</v>
      </c>
      <c r="X82" s="7">
        <v>0</v>
      </c>
      <c r="Y82" s="7">
        <v>26</v>
      </c>
      <c r="Z82" s="7">
        <v>5</v>
      </c>
      <c r="AA82" s="7">
        <v>0</v>
      </c>
      <c r="AB82" s="16">
        <v>0</v>
      </c>
      <c r="AC82" s="16">
        <v>0</v>
      </c>
      <c r="AD82" s="16">
        <v>0</v>
      </c>
      <c r="AE82" s="16">
        <v>0</v>
      </c>
      <c r="AF82" s="15">
        <v>0</v>
      </c>
      <c r="AG82" s="10" t="s">
        <v>58</v>
      </c>
      <c r="AH82" s="10" t="s">
        <v>58</v>
      </c>
      <c r="AI82" s="9">
        <v>36.072000000000003</v>
      </c>
      <c r="AJ82" s="9">
        <v>223.50739999999999</v>
      </c>
      <c r="AK82" s="9">
        <v>14.1477</v>
      </c>
      <c r="AL82" s="24">
        <f>Table1[[#This Row],[Company Direct Land Through FY12]]+Table1[[#This Row],[Company Direct Land FY13 and After]]</f>
        <v>237.6551</v>
      </c>
      <c r="AM82" s="9">
        <v>190.31</v>
      </c>
      <c r="AN82" s="9">
        <v>670.34709999999995</v>
      </c>
      <c r="AO82" s="9">
        <v>74.641000000000005</v>
      </c>
      <c r="AP82" s="24">
        <f>Table1[[#This Row],[Company Direct Building Through FY12]]+Table1[[#This Row],[Company Direct Building FY13 and After]]</f>
        <v>744.98809999999992</v>
      </c>
      <c r="AQ82" s="9">
        <v>0</v>
      </c>
      <c r="AR82" s="9">
        <v>52.634999999999998</v>
      </c>
      <c r="AS82" s="9">
        <v>0</v>
      </c>
      <c r="AT82" s="24">
        <f>Table1[[#This Row],[Mortgage Recording Tax Through FY12]]+Table1[[#This Row],[Mortgage Recording Tax FY13 and After]]</f>
        <v>52.634999999999998</v>
      </c>
      <c r="AU82" s="9">
        <v>226.38200000000001</v>
      </c>
      <c r="AV82" s="9">
        <v>1069.6780000000001</v>
      </c>
      <c r="AW82" s="9">
        <v>88.788700000000006</v>
      </c>
      <c r="AX82" s="24">
        <f>Table1[[#This Row],[Pilot Savings  Through FY12]]+Table1[[#This Row],[Pilot Savings FY13 and After]]</f>
        <v>1158.4667000000002</v>
      </c>
      <c r="AY82" s="9">
        <v>0</v>
      </c>
      <c r="AZ82" s="9">
        <v>52.634999999999998</v>
      </c>
      <c r="BA82" s="9">
        <v>0</v>
      </c>
      <c r="BB82" s="24">
        <f>Table1[[#This Row],[Mortgage Recording Tax Exemption Through FY12]]+Table1[[#This Row],[Mortgage Recording Tax Exemption FY13 and After]]</f>
        <v>52.634999999999998</v>
      </c>
      <c r="BC82" s="9">
        <v>61.496099999999998</v>
      </c>
      <c r="BD82" s="9">
        <v>975.90419999999995</v>
      </c>
      <c r="BE82" s="9">
        <v>24.119199999999999</v>
      </c>
      <c r="BF82" s="24">
        <f>Table1[[#This Row],[Indirect and Induced Land Through FY12]]+Table1[[#This Row],[Indirect and Induced Land FY13 and After]]</f>
        <v>1000.0233999999999</v>
      </c>
      <c r="BG82" s="9">
        <v>114.20699999999999</v>
      </c>
      <c r="BH82" s="9">
        <v>1812.3933</v>
      </c>
      <c r="BI82" s="9">
        <v>44.7928</v>
      </c>
      <c r="BJ82" s="24">
        <f>Table1[[#This Row],[Indirect and Induced Building Through FY12]]+Table1[[#This Row],[Indirect and Induced Building FY13 and After]]</f>
        <v>1857.1860999999999</v>
      </c>
      <c r="BK82" s="9">
        <v>175.70310000000001</v>
      </c>
      <c r="BL82" s="9">
        <v>2612.4740000000002</v>
      </c>
      <c r="BM82" s="9">
        <v>68.912000000000006</v>
      </c>
      <c r="BN82" s="24">
        <f>Table1[[#This Row],[TOTAL Real Property Related Taxes Through FY12]]+Table1[[#This Row],[TOTAL Real Property Related Taxes FY13 and After]]</f>
        <v>2681.386</v>
      </c>
      <c r="BO82" s="9">
        <v>594.98329999999999</v>
      </c>
      <c r="BP82" s="9">
        <v>11599.903899999999</v>
      </c>
      <c r="BQ82" s="9">
        <v>233.35679999999999</v>
      </c>
      <c r="BR82" s="24">
        <f>Table1[[#This Row],[Company Direct Through FY12]]+Table1[[#This Row],[Company Direct FY13 and After]]</f>
        <v>11833.260699999999</v>
      </c>
      <c r="BS82" s="9">
        <v>0</v>
      </c>
      <c r="BT82" s="9">
        <v>0</v>
      </c>
      <c r="BU82" s="9">
        <v>0</v>
      </c>
      <c r="BV82" s="24">
        <f>Table1[[#This Row],[Sales Tax Exemption Through FY12]]+Table1[[#This Row],[Sales Tax Exemption FY13 and After]]</f>
        <v>0</v>
      </c>
      <c r="BW82" s="9">
        <v>0</v>
      </c>
      <c r="BX82" s="9">
        <v>11.3544</v>
      </c>
      <c r="BY82" s="9">
        <v>0</v>
      </c>
      <c r="BZ82" s="24">
        <f>Table1[[#This Row],[Energy Tax Savings Through FY12]]+Table1[[#This Row],[Energy Tax Savings FY13 and After]]</f>
        <v>11.3544</v>
      </c>
      <c r="CA82" s="9">
        <v>0</v>
      </c>
      <c r="CB82" s="9">
        <v>0</v>
      </c>
      <c r="CC82" s="9">
        <v>0</v>
      </c>
      <c r="CD82" s="24">
        <f>Table1[[#This Row],[Tax Exempt Bond Savings Through FY12]]+Table1[[#This Row],[Tax Exempt Bond Savings FY13 and After]]</f>
        <v>0</v>
      </c>
      <c r="CE82" s="9">
        <v>228.1317</v>
      </c>
      <c r="CF82" s="9">
        <v>4211.1620000000003</v>
      </c>
      <c r="CG82" s="9">
        <v>89.474900000000005</v>
      </c>
      <c r="CH82" s="24">
        <f>Table1[[#This Row],[Indirect and Induced Through FY12]]+Table1[[#This Row],[Indirect and Induced FY13 and After]]</f>
        <v>4300.6369000000004</v>
      </c>
      <c r="CI82" s="9">
        <v>823.11500000000001</v>
      </c>
      <c r="CJ82" s="9">
        <v>15799.711499999999</v>
      </c>
      <c r="CK82" s="9">
        <v>322.83170000000001</v>
      </c>
      <c r="CL82" s="24">
        <f>Table1[[#This Row],[TOTAL Income Consumption Use Taxes Through FY12]]+Table1[[#This Row],[TOTAL Income Consumption Use Taxes FY13 and After]]</f>
        <v>16122.5432</v>
      </c>
      <c r="CM82" s="9">
        <v>226.38200000000001</v>
      </c>
      <c r="CN82" s="9">
        <v>1133.6674</v>
      </c>
      <c r="CO82" s="9">
        <v>88.788700000000006</v>
      </c>
      <c r="CP82" s="24">
        <f>Table1[[#This Row],[Assistance Provided Through FY12]]+Table1[[#This Row],[Assistance Provided FY13 and After]]</f>
        <v>1222.4561000000001</v>
      </c>
      <c r="CQ82" s="9">
        <v>0</v>
      </c>
      <c r="CR82" s="9">
        <v>0</v>
      </c>
      <c r="CS82" s="9">
        <v>0</v>
      </c>
      <c r="CT82" s="24">
        <f>Table1[[#This Row],[Recapture Cancellation Reduction Amount Through FY12]]+Table1[[#This Row],[Recapture Cancellation Reduction Amount FY13 and After]]</f>
        <v>0</v>
      </c>
      <c r="CU82" s="9">
        <v>0</v>
      </c>
      <c r="CV82" s="9">
        <v>0</v>
      </c>
      <c r="CW82" s="9">
        <v>0</v>
      </c>
      <c r="CX82" s="24">
        <f>Table1[[#This Row],[Penalty Paid Through FY12]]+Table1[[#This Row],[Penalty Paid FY13 and After]]</f>
        <v>0</v>
      </c>
      <c r="CY82" s="9">
        <v>226.38200000000001</v>
      </c>
      <c r="CZ82" s="9">
        <v>1133.6674</v>
      </c>
      <c r="DA82" s="9">
        <v>88.788700000000006</v>
      </c>
      <c r="DB82" s="24">
        <f>Table1[[#This Row],[TOTAL Assistance Net of Recapture Penalties Through FY12]]+Table1[[#This Row],[TOTAL Assistance Net of Recapture Penalties FY13 and After]]</f>
        <v>1222.4561000000001</v>
      </c>
      <c r="DC82" s="9">
        <v>821.36530000000005</v>
      </c>
      <c r="DD82" s="9">
        <v>12546.393400000001</v>
      </c>
      <c r="DE82" s="9">
        <v>322.14550000000003</v>
      </c>
      <c r="DF82" s="24">
        <f>Table1[[#This Row],[Company Direct Tax Revenue Before Assistance Through FY12]]+Table1[[#This Row],[Company Direct Tax Revenue Before Assistance FY13 and After]]</f>
        <v>12868.538900000001</v>
      </c>
      <c r="DG82" s="9">
        <v>403.83479999999997</v>
      </c>
      <c r="DH82" s="9">
        <v>6999.4594999999999</v>
      </c>
      <c r="DI82" s="9">
        <v>158.3869</v>
      </c>
      <c r="DJ82" s="24">
        <f>Table1[[#This Row],[Indirect and Induced Tax Revenues Through FY12]]+Table1[[#This Row],[Indirect and Induced Tax Revenues FY13 and After]]</f>
        <v>7157.8464000000004</v>
      </c>
      <c r="DK82" s="9">
        <v>1225.2001</v>
      </c>
      <c r="DL82" s="9">
        <v>19545.852900000002</v>
      </c>
      <c r="DM82" s="9">
        <v>480.5324</v>
      </c>
      <c r="DN82" s="24">
        <f>Table1[[#This Row],[TOTAL Tax Revenues Before Assistance Through FY12]]+Table1[[#This Row],[TOTAL Tax Revenues Before Assistance FY13 and After]]</f>
        <v>20026.385300000002</v>
      </c>
      <c r="DO82" s="9">
        <v>998.81809999999996</v>
      </c>
      <c r="DP82" s="9">
        <v>18412.1855</v>
      </c>
      <c r="DQ82" s="9">
        <v>391.74369999999999</v>
      </c>
      <c r="DR82" s="24">
        <f>Table1[[#This Row],[TOTAL Tax Revenues Net of Assistance Recapture and Penalty Through FY12]]+Table1[[#This Row],[TOTAL Tax Revenues Net of Assistance Recapture and Penalty FY13 and After]]</f>
        <v>18803.929199999999</v>
      </c>
      <c r="DS82" s="9">
        <v>0</v>
      </c>
      <c r="DT82" s="9">
        <v>0</v>
      </c>
      <c r="DU82" s="9">
        <v>0</v>
      </c>
      <c r="DV82" s="9">
        <v>0</v>
      </c>
    </row>
    <row r="83" spans="1:126" x14ac:dyDescent="0.25">
      <c r="A83" s="10">
        <v>92410</v>
      </c>
      <c r="B83" s="10" t="s">
        <v>548</v>
      </c>
      <c r="C83" s="10" t="s">
        <v>550</v>
      </c>
      <c r="D83" s="10" t="s">
        <v>17</v>
      </c>
      <c r="E83" s="10">
        <v>39</v>
      </c>
      <c r="F83" s="10" t="s">
        <v>551</v>
      </c>
      <c r="G83" s="10" t="s">
        <v>552</v>
      </c>
      <c r="H83" s="13">
        <v>18500</v>
      </c>
      <c r="I83" s="13">
        <v>18500</v>
      </c>
      <c r="J83" s="10" t="s">
        <v>549</v>
      </c>
      <c r="K83" s="10" t="s">
        <v>5</v>
      </c>
      <c r="L83" s="8">
        <v>36523</v>
      </c>
      <c r="M83" s="8">
        <v>45838</v>
      </c>
      <c r="N83" s="9">
        <v>1900</v>
      </c>
      <c r="O83" s="10" t="s">
        <v>11</v>
      </c>
      <c r="P83" s="7">
        <v>0</v>
      </c>
      <c r="Q83" s="7">
        <v>0</v>
      </c>
      <c r="R83" s="7">
        <v>19</v>
      </c>
      <c r="S83" s="7">
        <v>0</v>
      </c>
      <c r="T83" s="7">
        <v>0</v>
      </c>
      <c r="U83" s="7">
        <v>19</v>
      </c>
      <c r="V83" s="7">
        <v>19</v>
      </c>
      <c r="W83" s="7">
        <v>0</v>
      </c>
      <c r="X83" s="7">
        <v>0</v>
      </c>
      <c r="Y83" s="7">
        <v>0</v>
      </c>
      <c r="Z83" s="7">
        <v>14</v>
      </c>
      <c r="AA83" s="7">
        <v>0</v>
      </c>
      <c r="AB83" s="16">
        <v>0</v>
      </c>
      <c r="AC83" s="16">
        <v>0</v>
      </c>
      <c r="AD83" s="16">
        <v>0</v>
      </c>
      <c r="AE83" s="16">
        <v>0</v>
      </c>
      <c r="AF83" s="15">
        <v>100</v>
      </c>
      <c r="AG83" s="10" t="s">
        <v>1966</v>
      </c>
      <c r="AH83" s="10" t="s">
        <v>1966</v>
      </c>
      <c r="AI83" s="9">
        <v>16.72</v>
      </c>
      <c r="AJ83" s="9">
        <v>112.3001</v>
      </c>
      <c r="AK83" s="9">
        <v>67.724400000000003</v>
      </c>
      <c r="AL83" s="24">
        <f>Table1[[#This Row],[Company Direct Land Through FY12]]+Table1[[#This Row],[Company Direct Land FY13 and After]]</f>
        <v>180.02449999999999</v>
      </c>
      <c r="AM83" s="9">
        <v>22.111000000000001</v>
      </c>
      <c r="AN83" s="9">
        <v>138.62530000000001</v>
      </c>
      <c r="AO83" s="9">
        <v>89.560900000000004</v>
      </c>
      <c r="AP83" s="24">
        <f>Table1[[#This Row],[Company Direct Building Through FY12]]+Table1[[#This Row],[Company Direct Building FY13 and After]]</f>
        <v>228.18620000000001</v>
      </c>
      <c r="AQ83" s="9">
        <v>0</v>
      </c>
      <c r="AR83" s="9">
        <v>20.192699999999999</v>
      </c>
      <c r="AS83" s="9">
        <v>0</v>
      </c>
      <c r="AT83" s="24">
        <f>Table1[[#This Row],[Mortgage Recording Tax Through FY12]]+Table1[[#This Row],[Mortgage Recording Tax FY13 and After]]</f>
        <v>20.192699999999999</v>
      </c>
      <c r="AU83" s="9">
        <v>6.673</v>
      </c>
      <c r="AV83" s="9">
        <v>70.698700000000002</v>
      </c>
      <c r="AW83" s="9">
        <v>27.029199999999999</v>
      </c>
      <c r="AX83" s="24">
        <f>Table1[[#This Row],[Pilot Savings  Through FY12]]+Table1[[#This Row],[Pilot Savings FY13 and After]]</f>
        <v>97.727900000000005</v>
      </c>
      <c r="AY83" s="9">
        <v>0</v>
      </c>
      <c r="AZ83" s="9">
        <v>20.192699999999999</v>
      </c>
      <c r="BA83" s="9">
        <v>0</v>
      </c>
      <c r="BB83" s="24">
        <f>Table1[[#This Row],[Mortgage Recording Tax Exemption Through FY12]]+Table1[[#This Row],[Mortgage Recording Tax Exemption FY13 and After]]</f>
        <v>20.192699999999999</v>
      </c>
      <c r="BC83" s="9">
        <v>23.301600000000001</v>
      </c>
      <c r="BD83" s="9">
        <v>138.2432</v>
      </c>
      <c r="BE83" s="9">
        <v>94.383300000000006</v>
      </c>
      <c r="BF83" s="24">
        <f>Table1[[#This Row],[Indirect and Induced Land Through FY12]]+Table1[[#This Row],[Indirect and Induced Land FY13 and After]]</f>
        <v>232.62650000000002</v>
      </c>
      <c r="BG83" s="9">
        <v>43.2744</v>
      </c>
      <c r="BH83" s="9">
        <v>256.73719999999997</v>
      </c>
      <c r="BI83" s="9">
        <v>175.28290000000001</v>
      </c>
      <c r="BJ83" s="24">
        <f>Table1[[#This Row],[Indirect and Induced Building Through FY12]]+Table1[[#This Row],[Indirect and Induced Building FY13 and After]]</f>
        <v>432.02009999999996</v>
      </c>
      <c r="BK83" s="9">
        <v>98.733999999999995</v>
      </c>
      <c r="BL83" s="9">
        <v>575.20709999999997</v>
      </c>
      <c r="BM83" s="9">
        <v>399.92230000000001</v>
      </c>
      <c r="BN83" s="24">
        <f>Table1[[#This Row],[TOTAL Real Property Related Taxes Through FY12]]+Table1[[#This Row],[TOTAL Real Property Related Taxes FY13 and After]]</f>
        <v>975.12940000000003</v>
      </c>
      <c r="BO83" s="9">
        <v>281.4178</v>
      </c>
      <c r="BP83" s="9">
        <v>1535.7248999999999</v>
      </c>
      <c r="BQ83" s="9">
        <v>1139.8851999999999</v>
      </c>
      <c r="BR83" s="24">
        <f>Table1[[#This Row],[Company Direct Through FY12]]+Table1[[#This Row],[Company Direct FY13 and After]]</f>
        <v>2675.6100999999999</v>
      </c>
      <c r="BS83" s="9">
        <v>0</v>
      </c>
      <c r="BT83" s="9">
        <v>3.1520999999999999</v>
      </c>
      <c r="BU83" s="9">
        <v>0</v>
      </c>
      <c r="BV83" s="24">
        <f>Table1[[#This Row],[Sales Tax Exemption Through FY12]]+Table1[[#This Row],[Sales Tax Exemption FY13 and After]]</f>
        <v>3.1520999999999999</v>
      </c>
      <c r="BW83" s="9">
        <v>0</v>
      </c>
      <c r="BX83" s="9">
        <v>0</v>
      </c>
      <c r="BY83" s="9">
        <v>0</v>
      </c>
      <c r="BZ83" s="24">
        <f>Table1[[#This Row],[Energy Tax Savings Through FY12]]+Table1[[#This Row],[Energy Tax Savings FY13 and After]]</f>
        <v>0</v>
      </c>
      <c r="CA83" s="9">
        <v>0</v>
      </c>
      <c r="CB83" s="9">
        <v>0</v>
      </c>
      <c r="CC83" s="9">
        <v>0</v>
      </c>
      <c r="CD83" s="24">
        <f>Table1[[#This Row],[Tax Exempt Bond Savings Through FY12]]+Table1[[#This Row],[Tax Exempt Bond Savings FY13 and After]]</f>
        <v>0</v>
      </c>
      <c r="CE83" s="9">
        <v>86.441800000000001</v>
      </c>
      <c r="CF83" s="9">
        <v>583.48440000000005</v>
      </c>
      <c r="CG83" s="9">
        <v>350.13380000000001</v>
      </c>
      <c r="CH83" s="24">
        <f>Table1[[#This Row],[Indirect and Induced Through FY12]]+Table1[[#This Row],[Indirect and Induced FY13 and After]]</f>
        <v>933.61820000000012</v>
      </c>
      <c r="CI83" s="9">
        <v>367.8596</v>
      </c>
      <c r="CJ83" s="9">
        <v>2116.0572000000002</v>
      </c>
      <c r="CK83" s="9">
        <v>1490.019</v>
      </c>
      <c r="CL83" s="24">
        <f>Table1[[#This Row],[TOTAL Income Consumption Use Taxes Through FY12]]+Table1[[#This Row],[TOTAL Income Consumption Use Taxes FY13 and After]]</f>
        <v>3606.0762000000004</v>
      </c>
      <c r="CM83" s="9">
        <v>6.673</v>
      </c>
      <c r="CN83" s="9">
        <v>94.043499999999995</v>
      </c>
      <c r="CO83" s="9">
        <v>27.029199999999999</v>
      </c>
      <c r="CP83" s="24">
        <f>Table1[[#This Row],[Assistance Provided Through FY12]]+Table1[[#This Row],[Assistance Provided FY13 and After]]</f>
        <v>121.0727</v>
      </c>
      <c r="CQ83" s="9">
        <v>0</v>
      </c>
      <c r="CR83" s="9">
        <v>0</v>
      </c>
      <c r="CS83" s="9">
        <v>0</v>
      </c>
      <c r="CT83" s="24">
        <f>Table1[[#This Row],[Recapture Cancellation Reduction Amount Through FY12]]+Table1[[#This Row],[Recapture Cancellation Reduction Amount FY13 and After]]</f>
        <v>0</v>
      </c>
      <c r="CU83" s="9">
        <v>0</v>
      </c>
      <c r="CV83" s="9">
        <v>0</v>
      </c>
      <c r="CW83" s="9">
        <v>0</v>
      </c>
      <c r="CX83" s="24">
        <f>Table1[[#This Row],[Penalty Paid Through FY12]]+Table1[[#This Row],[Penalty Paid FY13 and After]]</f>
        <v>0</v>
      </c>
      <c r="CY83" s="9">
        <v>6.673</v>
      </c>
      <c r="CZ83" s="9">
        <v>94.043499999999995</v>
      </c>
      <c r="DA83" s="9">
        <v>27.029199999999999</v>
      </c>
      <c r="DB83" s="24">
        <f>Table1[[#This Row],[TOTAL Assistance Net of Recapture Penalties Through FY12]]+Table1[[#This Row],[TOTAL Assistance Net of Recapture Penalties FY13 and After]]</f>
        <v>121.0727</v>
      </c>
      <c r="DC83" s="9">
        <v>320.24880000000002</v>
      </c>
      <c r="DD83" s="9">
        <v>1806.8430000000001</v>
      </c>
      <c r="DE83" s="9">
        <v>1297.1704999999999</v>
      </c>
      <c r="DF83" s="24">
        <f>Table1[[#This Row],[Company Direct Tax Revenue Before Assistance Through FY12]]+Table1[[#This Row],[Company Direct Tax Revenue Before Assistance FY13 and After]]</f>
        <v>3104.0135</v>
      </c>
      <c r="DG83" s="9">
        <v>153.01779999999999</v>
      </c>
      <c r="DH83" s="9">
        <v>978.46479999999997</v>
      </c>
      <c r="DI83" s="9">
        <v>619.79999999999995</v>
      </c>
      <c r="DJ83" s="24">
        <f>Table1[[#This Row],[Indirect and Induced Tax Revenues Through FY12]]+Table1[[#This Row],[Indirect and Induced Tax Revenues FY13 and After]]</f>
        <v>1598.2647999999999</v>
      </c>
      <c r="DK83" s="9">
        <v>473.26659999999998</v>
      </c>
      <c r="DL83" s="9">
        <v>2785.3078</v>
      </c>
      <c r="DM83" s="9">
        <v>1916.9704999999999</v>
      </c>
      <c r="DN83" s="24">
        <f>Table1[[#This Row],[TOTAL Tax Revenues Before Assistance Through FY12]]+Table1[[#This Row],[TOTAL Tax Revenues Before Assistance FY13 and After]]</f>
        <v>4702.2782999999999</v>
      </c>
      <c r="DO83" s="9">
        <v>466.59359999999998</v>
      </c>
      <c r="DP83" s="9">
        <v>2691.2642999999998</v>
      </c>
      <c r="DQ83" s="9">
        <v>1889.9413</v>
      </c>
      <c r="DR83" s="24">
        <f>Table1[[#This Row],[TOTAL Tax Revenues Net of Assistance Recapture and Penalty Through FY12]]+Table1[[#This Row],[TOTAL Tax Revenues Net of Assistance Recapture and Penalty FY13 and After]]</f>
        <v>4581.2055999999993</v>
      </c>
      <c r="DS83" s="9">
        <v>0</v>
      </c>
      <c r="DT83" s="9">
        <v>0</v>
      </c>
      <c r="DU83" s="9">
        <v>0</v>
      </c>
      <c r="DV83" s="9">
        <v>0</v>
      </c>
    </row>
    <row r="84" spans="1:126" x14ac:dyDescent="0.25">
      <c r="A84" s="10">
        <v>92411</v>
      </c>
      <c r="B84" s="10" t="s">
        <v>518</v>
      </c>
      <c r="C84" s="10" t="s">
        <v>519</v>
      </c>
      <c r="D84" s="10" t="s">
        <v>17</v>
      </c>
      <c r="E84" s="10">
        <v>48</v>
      </c>
      <c r="F84" s="10" t="s">
        <v>520</v>
      </c>
      <c r="G84" s="10" t="s">
        <v>521</v>
      </c>
      <c r="H84" s="13">
        <v>2300</v>
      </c>
      <c r="I84" s="13">
        <v>1281</v>
      </c>
      <c r="J84" s="10" t="s">
        <v>114</v>
      </c>
      <c r="K84" s="10" t="s">
        <v>491</v>
      </c>
      <c r="L84" s="8">
        <v>36465</v>
      </c>
      <c r="M84" s="8">
        <v>45870</v>
      </c>
      <c r="N84" s="9">
        <v>831.5</v>
      </c>
      <c r="O84" s="10" t="s">
        <v>74</v>
      </c>
      <c r="P84" s="7">
        <v>22</v>
      </c>
      <c r="Q84" s="7">
        <v>0</v>
      </c>
      <c r="R84" s="7">
        <v>6</v>
      </c>
      <c r="S84" s="7">
        <v>0</v>
      </c>
      <c r="T84" s="7">
        <v>0</v>
      </c>
      <c r="U84" s="7">
        <v>28</v>
      </c>
      <c r="V84" s="7">
        <v>17</v>
      </c>
      <c r="W84" s="7">
        <v>0</v>
      </c>
      <c r="X84" s="7">
        <v>0</v>
      </c>
      <c r="Y84" s="7">
        <v>13</v>
      </c>
      <c r="Z84" s="7">
        <v>0</v>
      </c>
      <c r="AA84" s="7">
        <v>0</v>
      </c>
      <c r="AB84" s="16">
        <v>0</v>
      </c>
      <c r="AC84" s="16">
        <v>0</v>
      </c>
      <c r="AD84" s="16">
        <v>0</v>
      </c>
      <c r="AE84" s="16">
        <v>0</v>
      </c>
      <c r="AF84" s="15">
        <v>92.857142857142861</v>
      </c>
      <c r="AG84" s="10" t="s">
        <v>28</v>
      </c>
      <c r="AH84" s="10" t="s">
        <v>1966</v>
      </c>
      <c r="AI84" s="9">
        <v>0</v>
      </c>
      <c r="AJ84" s="9">
        <v>0</v>
      </c>
      <c r="AK84" s="9">
        <v>0</v>
      </c>
      <c r="AL84" s="24">
        <f>Table1[[#This Row],[Company Direct Land Through FY12]]+Table1[[#This Row],[Company Direct Land FY13 and After]]</f>
        <v>0</v>
      </c>
      <c r="AM84" s="9">
        <v>0</v>
      </c>
      <c r="AN84" s="9">
        <v>0</v>
      </c>
      <c r="AO84" s="9">
        <v>0</v>
      </c>
      <c r="AP84" s="24">
        <f>Table1[[#This Row],[Company Direct Building Through FY12]]+Table1[[#This Row],[Company Direct Building FY13 and After]]</f>
        <v>0</v>
      </c>
      <c r="AQ84" s="9">
        <v>0</v>
      </c>
      <c r="AR84" s="9">
        <v>5.3094000000000001</v>
      </c>
      <c r="AS84" s="9">
        <v>0</v>
      </c>
      <c r="AT84" s="24">
        <f>Table1[[#This Row],[Mortgage Recording Tax Through FY12]]+Table1[[#This Row],[Mortgage Recording Tax FY13 and After]]</f>
        <v>5.3094000000000001</v>
      </c>
      <c r="AU84" s="9">
        <v>0</v>
      </c>
      <c r="AV84" s="9">
        <v>0</v>
      </c>
      <c r="AW84" s="9">
        <v>0</v>
      </c>
      <c r="AX84" s="24">
        <f>Table1[[#This Row],[Pilot Savings  Through FY12]]+Table1[[#This Row],[Pilot Savings FY13 and After]]</f>
        <v>0</v>
      </c>
      <c r="AY84" s="9">
        <v>0</v>
      </c>
      <c r="AZ84" s="9">
        <v>5.3094000000000001</v>
      </c>
      <c r="BA84" s="9">
        <v>0</v>
      </c>
      <c r="BB84" s="24">
        <f>Table1[[#This Row],[Mortgage Recording Tax Exemption Through FY12]]+Table1[[#This Row],[Mortgage Recording Tax Exemption FY13 and After]]</f>
        <v>5.3094000000000001</v>
      </c>
      <c r="BC84" s="9">
        <v>7.8258000000000001</v>
      </c>
      <c r="BD84" s="9">
        <v>49.099200000000003</v>
      </c>
      <c r="BE84" s="9">
        <v>33.517600000000002</v>
      </c>
      <c r="BF84" s="24">
        <f>Table1[[#This Row],[Indirect and Induced Land Through FY12]]+Table1[[#This Row],[Indirect and Induced Land FY13 and After]]</f>
        <v>82.616800000000012</v>
      </c>
      <c r="BG84" s="9">
        <v>14.5337</v>
      </c>
      <c r="BH84" s="9">
        <v>91.184299999999993</v>
      </c>
      <c r="BI84" s="9">
        <v>62.247300000000003</v>
      </c>
      <c r="BJ84" s="24">
        <f>Table1[[#This Row],[Indirect and Induced Building Through FY12]]+Table1[[#This Row],[Indirect and Induced Building FY13 and After]]</f>
        <v>153.4316</v>
      </c>
      <c r="BK84" s="9">
        <v>22.359500000000001</v>
      </c>
      <c r="BL84" s="9">
        <v>140.2835</v>
      </c>
      <c r="BM84" s="9">
        <v>95.764899999999997</v>
      </c>
      <c r="BN84" s="24">
        <f>Table1[[#This Row],[TOTAL Real Property Related Taxes Through FY12]]+Table1[[#This Row],[TOTAL Real Property Related Taxes FY13 and After]]</f>
        <v>236.04840000000002</v>
      </c>
      <c r="BO84" s="9">
        <v>22.367799999999999</v>
      </c>
      <c r="BP84" s="9">
        <v>167.1986</v>
      </c>
      <c r="BQ84" s="9">
        <v>95.8005</v>
      </c>
      <c r="BR84" s="24">
        <f>Table1[[#This Row],[Company Direct Through FY12]]+Table1[[#This Row],[Company Direct FY13 and After]]</f>
        <v>262.9991</v>
      </c>
      <c r="BS84" s="9">
        <v>0</v>
      </c>
      <c r="BT84" s="9">
        <v>0</v>
      </c>
      <c r="BU84" s="9">
        <v>0</v>
      </c>
      <c r="BV84" s="24">
        <f>Table1[[#This Row],[Sales Tax Exemption Through FY12]]+Table1[[#This Row],[Sales Tax Exemption FY13 and After]]</f>
        <v>0</v>
      </c>
      <c r="BW84" s="9">
        <v>0</v>
      </c>
      <c r="BX84" s="9">
        <v>0</v>
      </c>
      <c r="BY84" s="9">
        <v>0</v>
      </c>
      <c r="BZ84" s="24">
        <f>Table1[[#This Row],[Energy Tax Savings Through FY12]]+Table1[[#This Row],[Energy Tax Savings FY13 and After]]</f>
        <v>0</v>
      </c>
      <c r="CA84" s="9">
        <v>0.37490000000000001</v>
      </c>
      <c r="CB84" s="9">
        <v>2.6534</v>
      </c>
      <c r="CC84" s="9">
        <v>0.8881</v>
      </c>
      <c r="CD84" s="24">
        <f>Table1[[#This Row],[Tax Exempt Bond Savings Through FY12]]+Table1[[#This Row],[Tax Exempt Bond Savings FY13 and After]]</f>
        <v>3.5415000000000001</v>
      </c>
      <c r="CE84" s="9">
        <v>29.031400000000001</v>
      </c>
      <c r="CF84" s="9">
        <v>208.10720000000001</v>
      </c>
      <c r="CG84" s="9">
        <v>124.34</v>
      </c>
      <c r="CH84" s="24">
        <f>Table1[[#This Row],[Indirect and Induced Through FY12]]+Table1[[#This Row],[Indirect and Induced FY13 and After]]</f>
        <v>332.44720000000001</v>
      </c>
      <c r="CI84" s="9">
        <v>51.024299999999997</v>
      </c>
      <c r="CJ84" s="9">
        <v>372.6524</v>
      </c>
      <c r="CK84" s="9">
        <v>219.25239999999999</v>
      </c>
      <c r="CL84" s="24">
        <f>Table1[[#This Row],[TOTAL Income Consumption Use Taxes Through FY12]]+Table1[[#This Row],[TOTAL Income Consumption Use Taxes FY13 and After]]</f>
        <v>591.90480000000002</v>
      </c>
      <c r="CM84" s="9">
        <v>0.37490000000000001</v>
      </c>
      <c r="CN84" s="9">
        <v>7.9627999999999997</v>
      </c>
      <c r="CO84" s="9">
        <v>0.8881</v>
      </c>
      <c r="CP84" s="24">
        <f>Table1[[#This Row],[Assistance Provided Through FY12]]+Table1[[#This Row],[Assistance Provided FY13 and After]]</f>
        <v>8.8508999999999993</v>
      </c>
      <c r="CQ84" s="9">
        <v>0</v>
      </c>
      <c r="CR84" s="9">
        <v>0</v>
      </c>
      <c r="CS84" s="9">
        <v>0</v>
      </c>
      <c r="CT84" s="24">
        <f>Table1[[#This Row],[Recapture Cancellation Reduction Amount Through FY12]]+Table1[[#This Row],[Recapture Cancellation Reduction Amount FY13 and After]]</f>
        <v>0</v>
      </c>
      <c r="CU84" s="9">
        <v>0</v>
      </c>
      <c r="CV84" s="9">
        <v>0</v>
      </c>
      <c r="CW84" s="9">
        <v>0</v>
      </c>
      <c r="CX84" s="24">
        <f>Table1[[#This Row],[Penalty Paid Through FY12]]+Table1[[#This Row],[Penalty Paid FY13 and After]]</f>
        <v>0</v>
      </c>
      <c r="CY84" s="9">
        <v>0.37490000000000001</v>
      </c>
      <c r="CZ84" s="9">
        <v>7.9627999999999997</v>
      </c>
      <c r="DA84" s="9">
        <v>0.8881</v>
      </c>
      <c r="DB84" s="24">
        <f>Table1[[#This Row],[TOTAL Assistance Net of Recapture Penalties Through FY12]]+Table1[[#This Row],[TOTAL Assistance Net of Recapture Penalties FY13 and After]]</f>
        <v>8.8508999999999993</v>
      </c>
      <c r="DC84" s="9">
        <v>22.367799999999999</v>
      </c>
      <c r="DD84" s="9">
        <v>172.50800000000001</v>
      </c>
      <c r="DE84" s="9">
        <v>95.8005</v>
      </c>
      <c r="DF84" s="24">
        <f>Table1[[#This Row],[Company Direct Tax Revenue Before Assistance Through FY12]]+Table1[[#This Row],[Company Direct Tax Revenue Before Assistance FY13 and After]]</f>
        <v>268.30849999999998</v>
      </c>
      <c r="DG84" s="9">
        <v>51.390900000000002</v>
      </c>
      <c r="DH84" s="9">
        <v>348.39069999999998</v>
      </c>
      <c r="DI84" s="9">
        <v>220.10489999999999</v>
      </c>
      <c r="DJ84" s="24">
        <f>Table1[[#This Row],[Indirect and Induced Tax Revenues Through FY12]]+Table1[[#This Row],[Indirect and Induced Tax Revenues FY13 and After]]</f>
        <v>568.49559999999997</v>
      </c>
      <c r="DK84" s="9">
        <v>73.758700000000005</v>
      </c>
      <c r="DL84" s="9">
        <v>520.89869999999996</v>
      </c>
      <c r="DM84" s="9">
        <v>315.90539999999999</v>
      </c>
      <c r="DN84" s="24">
        <f>Table1[[#This Row],[TOTAL Tax Revenues Before Assistance Through FY12]]+Table1[[#This Row],[TOTAL Tax Revenues Before Assistance FY13 and After]]</f>
        <v>836.80409999999995</v>
      </c>
      <c r="DO84" s="9">
        <v>73.383799999999994</v>
      </c>
      <c r="DP84" s="9">
        <v>512.93589999999995</v>
      </c>
      <c r="DQ84" s="9">
        <v>315.01729999999998</v>
      </c>
      <c r="DR84" s="24">
        <f>Table1[[#This Row],[TOTAL Tax Revenues Net of Assistance Recapture and Penalty Through FY12]]+Table1[[#This Row],[TOTAL Tax Revenues Net of Assistance Recapture and Penalty FY13 and After]]</f>
        <v>827.95319999999992</v>
      </c>
      <c r="DS84" s="9">
        <v>0</v>
      </c>
      <c r="DT84" s="9">
        <v>0</v>
      </c>
      <c r="DU84" s="9">
        <v>0</v>
      </c>
      <c r="DV84" s="9">
        <v>0</v>
      </c>
    </row>
    <row r="85" spans="1:126" x14ac:dyDescent="0.25">
      <c r="A85" s="10">
        <v>92412</v>
      </c>
      <c r="B85" s="10" t="s">
        <v>476</v>
      </c>
      <c r="C85" s="10" t="s">
        <v>478</v>
      </c>
      <c r="D85" s="10" t="s">
        <v>24</v>
      </c>
      <c r="E85" s="10">
        <v>26</v>
      </c>
      <c r="F85" s="10" t="s">
        <v>479</v>
      </c>
      <c r="G85" s="10" t="s">
        <v>480</v>
      </c>
      <c r="H85" s="13">
        <v>19500</v>
      </c>
      <c r="I85" s="13">
        <v>11500</v>
      </c>
      <c r="J85" s="10" t="s">
        <v>477</v>
      </c>
      <c r="K85" s="10" t="s">
        <v>5</v>
      </c>
      <c r="L85" s="8">
        <v>36433</v>
      </c>
      <c r="M85" s="8">
        <v>45838</v>
      </c>
      <c r="N85" s="9">
        <v>2117</v>
      </c>
      <c r="O85" s="10" t="s">
        <v>11</v>
      </c>
      <c r="P85" s="7">
        <v>0</v>
      </c>
      <c r="Q85" s="7">
        <v>0</v>
      </c>
      <c r="R85" s="7">
        <v>14</v>
      </c>
      <c r="S85" s="7">
        <v>0</v>
      </c>
      <c r="T85" s="7">
        <v>0</v>
      </c>
      <c r="U85" s="7">
        <v>14</v>
      </c>
      <c r="V85" s="7">
        <v>14</v>
      </c>
      <c r="W85" s="7">
        <v>0</v>
      </c>
      <c r="X85" s="7">
        <v>0</v>
      </c>
      <c r="Y85" s="7">
        <v>18</v>
      </c>
      <c r="Z85" s="7">
        <v>14</v>
      </c>
      <c r="AA85" s="7">
        <v>0</v>
      </c>
      <c r="AB85" s="16">
        <v>0</v>
      </c>
      <c r="AC85" s="16">
        <v>0</v>
      </c>
      <c r="AD85" s="16">
        <v>0</v>
      </c>
      <c r="AE85" s="16">
        <v>0</v>
      </c>
      <c r="AF85" s="15">
        <v>100</v>
      </c>
      <c r="AG85" s="10" t="s">
        <v>28</v>
      </c>
      <c r="AH85" s="10" t="s">
        <v>1966</v>
      </c>
      <c r="AI85" s="9">
        <v>48.698999999999998</v>
      </c>
      <c r="AJ85" s="9">
        <v>199.1157</v>
      </c>
      <c r="AK85" s="9">
        <v>197.25579999999999</v>
      </c>
      <c r="AL85" s="24">
        <f>Table1[[#This Row],[Company Direct Land Through FY12]]+Table1[[#This Row],[Company Direct Land FY13 and After]]</f>
        <v>396.37149999999997</v>
      </c>
      <c r="AM85" s="9">
        <v>178.12100000000001</v>
      </c>
      <c r="AN85" s="9">
        <v>272.45240000000001</v>
      </c>
      <c r="AO85" s="9">
        <v>721.48009999999999</v>
      </c>
      <c r="AP85" s="24">
        <f>Table1[[#This Row],[Company Direct Building Through FY12]]+Table1[[#This Row],[Company Direct Building FY13 and After]]</f>
        <v>993.9325</v>
      </c>
      <c r="AQ85" s="9">
        <v>0</v>
      </c>
      <c r="AR85" s="9">
        <v>14.297599999999999</v>
      </c>
      <c r="AS85" s="9">
        <v>0</v>
      </c>
      <c r="AT85" s="24">
        <f>Table1[[#This Row],[Mortgage Recording Tax Through FY12]]+Table1[[#This Row],[Mortgage Recording Tax FY13 and After]]</f>
        <v>14.297599999999999</v>
      </c>
      <c r="AU85" s="9">
        <v>178.43100000000001</v>
      </c>
      <c r="AV85" s="9">
        <v>228.76920000000001</v>
      </c>
      <c r="AW85" s="9">
        <v>722.73630000000003</v>
      </c>
      <c r="AX85" s="24">
        <f>Table1[[#This Row],[Pilot Savings  Through FY12]]+Table1[[#This Row],[Pilot Savings FY13 and After]]</f>
        <v>951.50549999999998</v>
      </c>
      <c r="AY85" s="9">
        <v>0</v>
      </c>
      <c r="AZ85" s="9">
        <v>14.297599999999999</v>
      </c>
      <c r="BA85" s="9">
        <v>0</v>
      </c>
      <c r="BB85" s="24">
        <f>Table1[[#This Row],[Mortgage Recording Tax Exemption Through FY12]]+Table1[[#This Row],[Mortgage Recording Tax Exemption FY13 and After]]</f>
        <v>14.297599999999999</v>
      </c>
      <c r="BC85" s="9">
        <v>8.1457999999999995</v>
      </c>
      <c r="BD85" s="9">
        <v>80.162400000000005</v>
      </c>
      <c r="BE85" s="9">
        <v>32.994500000000002</v>
      </c>
      <c r="BF85" s="24">
        <f>Table1[[#This Row],[Indirect and Induced Land Through FY12]]+Table1[[#This Row],[Indirect and Induced Land FY13 and After]]</f>
        <v>113.15690000000001</v>
      </c>
      <c r="BG85" s="9">
        <v>15.1279</v>
      </c>
      <c r="BH85" s="9">
        <v>148.8732</v>
      </c>
      <c r="BI85" s="9">
        <v>61.2759</v>
      </c>
      <c r="BJ85" s="24">
        <f>Table1[[#This Row],[Indirect and Induced Building Through FY12]]+Table1[[#This Row],[Indirect and Induced Building FY13 and After]]</f>
        <v>210.1491</v>
      </c>
      <c r="BK85" s="9">
        <v>71.662700000000001</v>
      </c>
      <c r="BL85" s="9">
        <v>471.83449999999999</v>
      </c>
      <c r="BM85" s="9">
        <v>290.27</v>
      </c>
      <c r="BN85" s="24">
        <f>Table1[[#This Row],[TOTAL Real Property Related Taxes Through FY12]]+Table1[[#This Row],[TOTAL Real Property Related Taxes FY13 and After]]</f>
        <v>762.10449999999992</v>
      </c>
      <c r="BO85" s="9">
        <v>45.032299999999999</v>
      </c>
      <c r="BP85" s="9">
        <v>457.79480000000001</v>
      </c>
      <c r="BQ85" s="9">
        <v>182.4034</v>
      </c>
      <c r="BR85" s="24">
        <f>Table1[[#This Row],[Company Direct Through FY12]]+Table1[[#This Row],[Company Direct FY13 and After]]</f>
        <v>640.19820000000004</v>
      </c>
      <c r="BS85" s="9">
        <v>0</v>
      </c>
      <c r="BT85" s="9">
        <v>0</v>
      </c>
      <c r="BU85" s="9">
        <v>0</v>
      </c>
      <c r="BV85" s="24">
        <f>Table1[[#This Row],[Sales Tax Exemption Through FY12]]+Table1[[#This Row],[Sales Tax Exemption FY13 and After]]</f>
        <v>0</v>
      </c>
      <c r="BW85" s="9">
        <v>0</v>
      </c>
      <c r="BX85" s="9">
        <v>0</v>
      </c>
      <c r="BY85" s="9">
        <v>0</v>
      </c>
      <c r="BZ85" s="24">
        <f>Table1[[#This Row],[Energy Tax Savings Through FY12]]+Table1[[#This Row],[Energy Tax Savings FY13 and After]]</f>
        <v>0</v>
      </c>
      <c r="CA85" s="9">
        <v>0</v>
      </c>
      <c r="CB85" s="9">
        <v>0</v>
      </c>
      <c r="CC85" s="9">
        <v>0</v>
      </c>
      <c r="CD85" s="24">
        <f>Table1[[#This Row],[Tax Exempt Bond Savings Through FY12]]+Table1[[#This Row],[Tax Exempt Bond Savings FY13 and After]]</f>
        <v>0</v>
      </c>
      <c r="CE85" s="9">
        <v>27.813199999999998</v>
      </c>
      <c r="CF85" s="9">
        <v>310.32380000000001</v>
      </c>
      <c r="CG85" s="9">
        <v>112.65779999999999</v>
      </c>
      <c r="CH85" s="24">
        <f>Table1[[#This Row],[Indirect and Induced Through FY12]]+Table1[[#This Row],[Indirect and Induced FY13 and After]]</f>
        <v>422.98160000000001</v>
      </c>
      <c r="CI85" s="9">
        <v>72.845500000000001</v>
      </c>
      <c r="CJ85" s="9">
        <v>768.11860000000001</v>
      </c>
      <c r="CK85" s="9">
        <v>295.06119999999999</v>
      </c>
      <c r="CL85" s="24">
        <f>Table1[[#This Row],[TOTAL Income Consumption Use Taxes Through FY12]]+Table1[[#This Row],[TOTAL Income Consumption Use Taxes FY13 and After]]</f>
        <v>1063.1797999999999</v>
      </c>
      <c r="CM85" s="9">
        <v>178.43100000000001</v>
      </c>
      <c r="CN85" s="9">
        <v>243.0668</v>
      </c>
      <c r="CO85" s="9">
        <v>722.73630000000003</v>
      </c>
      <c r="CP85" s="24">
        <f>Table1[[#This Row],[Assistance Provided Through FY12]]+Table1[[#This Row],[Assistance Provided FY13 and After]]</f>
        <v>965.80310000000009</v>
      </c>
      <c r="CQ85" s="9">
        <v>0</v>
      </c>
      <c r="CR85" s="9">
        <v>0</v>
      </c>
      <c r="CS85" s="9">
        <v>0</v>
      </c>
      <c r="CT85" s="24">
        <f>Table1[[#This Row],[Recapture Cancellation Reduction Amount Through FY12]]+Table1[[#This Row],[Recapture Cancellation Reduction Amount FY13 and After]]</f>
        <v>0</v>
      </c>
      <c r="CU85" s="9">
        <v>0</v>
      </c>
      <c r="CV85" s="9">
        <v>0</v>
      </c>
      <c r="CW85" s="9">
        <v>0</v>
      </c>
      <c r="CX85" s="24">
        <f>Table1[[#This Row],[Penalty Paid Through FY12]]+Table1[[#This Row],[Penalty Paid FY13 and After]]</f>
        <v>0</v>
      </c>
      <c r="CY85" s="9">
        <v>178.43100000000001</v>
      </c>
      <c r="CZ85" s="9">
        <v>243.0668</v>
      </c>
      <c r="DA85" s="9">
        <v>722.73630000000003</v>
      </c>
      <c r="DB85" s="24">
        <f>Table1[[#This Row],[TOTAL Assistance Net of Recapture Penalties Through FY12]]+Table1[[#This Row],[TOTAL Assistance Net of Recapture Penalties FY13 and After]]</f>
        <v>965.80310000000009</v>
      </c>
      <c r="DC85" s="9">
        <v>271.85230000000001</v>
      </c>
      <c r="DD85" s="9">
        <v>943.66049999999996</v>
      </c>
      <c r="DE85" s="9">
        <v>1101.1393</v>
      </c>
      <c r="DF85" s="24">
        <f>Table1[[#This Row],[Company Direct Tax Revenue Before Assistance Through FY12]]+Table1[[#This Row],[Company Direct Tax Revenue Before Assistance FY13 and After]]</f>
        <v>2044.7998</v>
      </c>
      <c r="DG85" s="9">
        <v>51.0869</v>
      </c>
      <c r="DH85" s="9">
        <v>539.35940000000005</v>
      </c>
      <c r="DI85" s="9">
        <v>206.9282</v>
      </c>
      <c r="DJ85" s="24">
        <f>Table1[[#This Row],[Indirect and Induced Tax Revenues Through FY12]]+Table1[[#This Row],[Indirect and Induced Tax Revenues FY13 and After]]</f>
        <v>746.28760000000011</v>
      </c>
      <c r="DK85" s="9">
        <v>322.93920000000003</v>
      </c>
      <c r="DL85" s="9">
        <v>1483.0199</v>
      </c>
      <c r="DM85" s="9">
        <v>1308.0675000000001</v>
      </c>
      <c r="DN85" s="24">
        <f>Table1[[#This Row],[TOTAL Tax Revenues Before Assistance Through FY12]]+Table1[[#This Row],[TOTAL Tax Revenues Before Assistance FY13 and After]]</f>
        <v>2791.0874000000003</v>
      </c>
      <c r="DO85" s="9">
        <v>144.50819999999999</v>
      </c>
      <c r="DP85" s="9">
        <v>1239.9530999999999</v>
      </c>
      <c r="DQ85" s="9">
        <v>585.33119999999997</v>
      </c>
      <c r="DR85" s="24">
        <f>Table1[[#This Row],[TOTAL Tax Revenues Net of Assistance Recapture and Penalty Through FY12]]+Table1[[#This Row],[TOTAL Tax Revenues Net of Assistance Recapture and Penalty FY13 and After]]</f>
        <v>1825.2842999999998</v>
      </c>
      <c r="DS85" s="9">
        <v>0</v>
      </c>
      <c r="DT85" s="9">
        <v>0</v>
      </c>
      <c r="DU85" s="9">
        <v>0</v>
      </c>
      <c r="DV85" s="9">
        <v>0</v>
      </c>
    </row>
    <row r="86" spans="1:126" x14ac:dyDescent="0.25">
      <c r="A86" s="10">
        <v>92413</v>
      </c>
      <c r="B86" s="10" t="s">
        <v>514</v>
      </c>
      <c r="C86" s="10" t="s">
        <v>516</v>
      </c>
      <c r="D86" s="10" t="s">
        <v>17</v>
      </c>
      <c r="E86" s="10">
        <v>46</v>
      </c>
      <c r="F86" s="10" t="s">
        <v>517</v>
      </c>
      <c r="G86" s="10" t="s">
        <v>264</v>
      </c>
      <c r="H86" s="13">
        <v>4000</v>
      </c>
      <c r="I86" s="13">
        <v>2348</v>
      </c>
      <c r="J86" s="10" t="s">
        <v>515</v>
      </c>
      <c r="K86" s="10" t="s">
        <v>491</v>
      </c>
      <c r="L86" s="8">
        <v>36465</v>
      </c>
      <c r="M86" s="8">
        <v>45870</v>
      </c>
      <c r="N86" s="9">
        <v>416</v>
      </c>
      <c r="O86" s="10" t="s">
        <v>74</v>
      </c>
      <c r="P86" s="7">
        <v>8</v>
      </c>
      <c r="Q86" s="7">
        <v>0</v>
      </c>
      <c r="R86" s="7">
        <v>7</v>
      </c>
      <c r="S86" s="7">
        <v>0</v>
      </c>
      <c r="T86" s="7">
        <v>0</v>
      </c>
      <c r="U86" s="7">
        <v>15</v>
      </c>
      <c r="V86" s="7">
        <v>11</v>
      </c>
      <c r="W86" s="7">
        <v>0</v>
      </c>
      <c r="X86" s="7">
        <v>0</v>
      </c>
      <c r="Y86" s="7">
        <v>0</v>
      </c>
      <c r="Z86" s="7">
        <v>0</v>
      </c>
      <c r="AA86" s="7">
        <v>0</v>
      </c>
      <c r="AB86" s="16">
        <v>0</v>
      </c>
      <c r="AC86" s="16">
        <v>0</v>
      </c>
      <c r="AD86" s="16">
        <v>0</v>
      </c>
      <c r="AE86" s="16">
        <v>0</v>
      </c>
      <c r="AF86" s="15">
        <v>100</v>
      </c>
      <c r="AG86" s="10" t="s">
        <v>28</v>
      </c>
      <c r="AH86" s="10" t="s">
        <v>1966</v>
      </c>
      <c r="AI86" s="9">
        <v>0</v>
      </c>
      <c r="AJ86" s="9">
        <v>0</v>
      </c>
      <c r="AK86" s="9">
        <v>0</v>
      </c>
      <c r="AL86" s="24">
        <f>Table1[[#This Row],[Company Direct Land Through FY12]]+Table1[[#This Row],[Company Direct Land FY13 and After]]</f>
        <v>0</v>
      </c>
      <c r="AM86" s="9">
        <v>0</v>
      </c>
      <c r="AN86" s="9">
        <v>0</v>
      </c>
      <c r="AO86" s="9">
        <v>0</v>
      </c>
      <c r="AP86" s="24">
        <f>Table1[[#This Row],[Company Direct Building Through FY12]]+Table1[[#This Row],[Company Direct Building FY13 and After]]</f>
        <v>0</v>
      </c>
      <c r="AQ86" s="9">
        <v>0</v>
      </c>
      <c r="AR86" s="9">
        <v>5.3094000000000001</v>
      </c>
      <c r="AS86" s="9">
        <v>0</v>
      </c>
      <c r="AT86" s="24">
        <f>Table1[[#This Row],[Mortgage Recording Tax Through FY12]]+Table1[[#This Row],[Mortgage Recording Tax FY13 and After]]</f>
        <v>5.3094000000000001</v>
      </c>
      <c r="AU86" s="9">
        <v>0</v>
      </c>
      <c r="AV86" s="9">
        <v>0</v>
      </c>
      <c r="AW86" s="9">
        <v>0</v>
      </c>
      <c r="AX86" s="24">
        <f>Table1[[#This Row],[Pilot Savings  Through FY12]]+Table1[[#This Row],[Pilot Savings FY13 and After]]</f>
        <v>0</v>
      </c>
      <c r="AY86" s="9">
        <v>0</v>
      </c>
      <c r="AZ86" s="9">
        <v>5.3094000000000001</v>
      </c>
      <c r="BA86" s="9">
        <v>0</v>
      </c>
      <c r="BB86" s="24">
        <f>Table1[[#This Row],[Mortgage Recording Tax Exemption Through FY12]]+Table1[[#This Row],[Mortgage Recording Tax Exemption FY13 and After]]</f>
        <v>5.3094000000000001</v>
      </c>
      <c r="BC86" s="9">
        <v>8.0905000000000005</v>
      </c>
      <c r="BD86" s="9">
        <v>55.473999999999997</v>
      </c>
      <c r="BE86" s="9">
        <v>34.651400000000002</v>
      </c>
      <c r="BF86" s="24">
        <f>Table1[[#This Row],[Indirect and Induced Land Through FY12]]+Table1[[#This Row],[Indirect and Induced Land FY13 and After]]</f>
        <v>90.125399999999999</v>
      </c>
      <c r="BG86" s="9">
        <v>15.0252</v>
      </c>
      <c r="BH86" s="9">
        <v>103.0234</v>
      </c>
      <c r="BI86" s="9">
        <v>64.352400000000003</v>
      </c>
      <c r="BJ86" s="24">
        <f>Table1[[#This Row],[Indirect and Induced Building Through FY12]]+Table1[[#This Row],[Indirect and Induced Building FY13 and After]]</f>
        <v>167.3758</v>
      </c>
      <c r="BK86" s="9">
        <v>23.1157</v>
      </c>
      <c r="BL86" s="9">
        <v>158.4974</v>
      </c>
      <c r="BM86" s="9">
        <v>99.003799999999998</v>
      </c>
      <c r="BN86" s="24">
        <f>Table1[[#This Row],[TOTAL Real Property Related Taxes Through FY12]]+Table1[[#This Row],[TOTAL Real Property Related Taxes FY13 and After]]</f>
        <v>257.50119999999998</v>
      </c>
      <c r="BO86" s="9">
        <v>25.229500000000002</v>
      </c>
      <c r="BP86" s="9">
        <v>194.1893</v>
      </c>
      <c r="BQ86" s="9">
        <v>108.0565</v>
      </c>
      <c r="BR86" s="24">
        <f>Table1[[#This Row],[Company Direct Through FY12]]+Table1[[#This Row],[Company Direct FY13 and After]]</f>
        <v>302.24580000000003</v>
      </c>
      <c r="BS86" s="9">
        <v>0</v>
      </c>
      <c r="BT86" s="9">
        <v>0</v>
      </c>
      <c r="BU86" s="9">
        <v>0</v>
      </c>
      <c r="BV86" s="24">
        <f>Table1[[#This Row],[Sales Tax Exemption Through FY12]]+Table1[[#This Row],[Sales Tax Exemption FY13 and After]]</f>
        <v>0</v>
      </c>
      <c r="BW86" s="9">
        <v>0</v>
      </c>
      <c r="BX86" s="9">
        <v>0</v>
      </c>
      <c r="BY86" s="9">
        <v>0</v>
      </c>
      <c r="BZ86" s="24">
        <f>Table1[[#This Row],[Energy Tax Savings Through FY12]]+Table1[[#This Row],[Energy Tax Savings FY13 and After]]</f>
        <v>0</v>
      </c>
      <c r="CA86" s="9">
        <v>0.17580000000000001</v>
      </c>
      <c r="CB86" s="9">
        <v>3.4127000000000001</v>
      </c>
      <c r="CC86" s="9">
        <v>0.41649999999999998</v>
      </c>
      <c r="CD86" s="24">
        <f>Table1[[#This Row],[Tax Exempt Bond Savings Through FY12]]+Table1[[#This Row],[Tax Exempt Bond Savings FY13 and After]]</f>
        <v>3.8292000000000002</v>
      </c>
      <c r="CE86" s="9">
        <v>30.013300000000001</v>
      </c>
      <c r="CF86" s="9">
        <v>235.56950000000001</v>
      </c>
      <c r="CG86" s="9">
        <v>128.54580000000001</v>
      </c>
      <c r="CH86" s="24">
        <f>Table1[[#This Row],[Indirect and Induced Through FY12]]+Table1[[#This Row],[Indirect and Induced FY13 and After]]</f>
        <v>364.11530000000005</v>
      </c>
      <c r="CI86" s="9">
        <v>55.067</v>
      </c>
      <c r="CJ86" s="9">
        <v>426.34609999999998</v>
      </c>
      <c r="CK86" s="9">
        <v>236.1858</v>
      </c>
      <c r="CL86" s="24">
        <f>Table1[[#This Row],[TOTAL Income Consumption Use Taxes Through FY12]]+Table1[[#This Row],[TOTAL Income Consumption Use Taxes FY13 and After]]</f>
        <v>662.53189999999995</v>
      </c>
      <c r="CM86" s="9">
        <v>0.17580000000000001</v>
      </c>
      <c r="CN86" s="9">
        <v>8.7220999999999993</v>
      </c>
      <c r="CO86" s="9">
        <v>0.41649999999999998</v>
      </c>
      <c r="CP86" s="24">
        <f>Table1[[#This Row],[Assistance Provided Through FY12]]+Table1[[#This Row],[Assistance Provided FY13 and After]]</f>
        <v>9.1385999999999985</v>
      </c>
      <c r="CQ86" s="9">
        <v>0</v>
      </c>
      <c r="CR86" s="9">
        <v>0</v>
      </c>
      <c r="CS86" s="9">
        <v>0</v>
      </c>
      <c r="CT86" s="24">
        <f>Table1[[#This Row],[Recapture Cancellation Reduction Amount Through FY12]]+Table1[[#This Row],[Recapture Cancellation Reduction Amount FY13 and After]]</f>
        <v>0</v>
      </c>
      <c r="CU86" s="9">
        <v>0</v>
      </c>
      <c r="CV86" s="9">
        <v>0</v>
      </c>
      <c r="CW86" s="9">
        <v>0</v>
      </c>
      <c r="CX86" s="24">
        <f>Table1[[#This Row],[Penalty Paid Through FY12]]+Table1[[#This Row],[Penalty Paid FY13 and After]]</f>
        <v>0</v>
      </c>
      <c r="CY86" s="9">
        <v>0.17580000000000001</v>
      </c>
      <c r="CZ86" s="9">
        <v>8.7220999999999993</v>
      </c>
      <c r="DA86" s="9">
        <v>0.41649999999999998</v>
      </c>
      <c r="DB86" s="24">
        <f>Table1[[#This Row],[TOTAL Assistance Net of Recapture Penalties Through FY12]]+Table1[[#This Row],[TOTAL Assistance Net of Recapture Penalties FY13 and After]]</f>
        <v>9.1385999999999985</v>
      </c>
      <c r="DC86" s="9">
        <v>25.229500000000002</v>
      </c>
      <c r="DD86" s="9">
        <v>199.49870000000001</v>
      </c>
      <c r="DE86" s="9">
        <v>108.0565</v>
      </c>
      <c r="DF86" s="24">
        <f>Table1[[#This Row],[Company Direct Tax Revenue Before Assistance Through FY12]]+Table1[[#This Row],[Company Direct Tax Revenue Before Assistance FY13 and After]]</f>
        <v>307.55520000000001</v>
      </c>
      <c r="DG86" s="9">
        <v>53.128999999999998</v>
      </c>
      <c r="DH86" s="9">
        <v>394.06689999999998</v>
      </c>
      <c r="DI86" s="9">
        <v>227.5496</v>
      </c>
      <c r="DJ86" s="24">
        <f>Table1[[#This Row],[Indirect and Induced Tax Revenues Through FY12]]+Table1[[#This Row],[Indirect and Induced Tax Revenues FY13 and After]]</f>
        <v>621.61649999999997</v>
      </c>
      <c r="DK86" s="9">
        <v>78.358500000000006</v>
      </c>
      <c r="DL86" s="9">
        <v>593.56560000000002</v>
      </c>
      <c r="DM86" s="9">
        <v>335.60610000000003</v>
      </c>
      <c r="DN86" s="24">
        <f>Table1[[#This Row],[TOTAL Tax Revenues Before Assistance Through FY12]]+Table1[[#This Row],[TOTAL Tax Revenues Before Assistance FY13 and After]]</f>
        <v>929.1717000000001</v>
      </c>
      <c r="DO86" s="9">
        <v>78.182699999999997</v>
      </c>
      <c r="DP86" s="9">
        <v>584.84349999999995</v>
      </c>
      <c r="DQ86" s="9">
        <v>335.18959999999998</v>
      </c>
      <c r="DR86" s="24">
        <f>Table1[[#This Row],[TOTAL Tax Revenues Net of Assistance Recapture and Penalty Through FY12]]+Table1[[#This Row],[TOTAL Tax Revenues Net of Assistance Recapture and Penalty FY13 and After]]</f>
        <v>920.03309999999988</v>
      </c>
      <c r="DS86" s="9">
        <v>0</v>
      </c>
      <c r="DT86" s="9">
        <v>0</v>
      </c>
      <c r="DU86" s="9">
        <v>0</v>
      </c>
      <c r="DV86" s="9">
        <v>0</v>
      </c>
    </row>
    <row r="87" spans="1:126" x14ac:dyDescent="0.25">
      <c r="A87" s="10">
        <v>92415</v>
      </c>
      <c r="B87" s="10" t="s">
        <v>175</v>
      </c>
      <c r="C87" s="10" t="s">
        <v>177</v>
      </c>
      <c r="D87" s="10" t="s">
        <v>47</v>
      </c>
      <c r="E87" s="10">
        <v>3</v>
      </c>
      <c r="F87" s="10" t="s">
        <v>178</v>
      </c>
      <c r="G87" s="10" t="s">
        <v>23</v>
      </c>
      <c r="H87" s="13">
        <v>0</v>
      </c>
      <c r="I87" s="13">
        <v>256764</v>
      </c>
      <c r="J87" s="10" t="s">
        <v>176</v>
      </c>
      <c r="K87" s="10" t="s">
        <v>42</v>
      </c>
      <c r="L87" s="8">
        <v>35711</v>
      </c>
      <c r="M87" s="8">
        <v>41556</v>
      </c>
      <c r="N87" s="9">
        <v>14956.119000000001</v>
      </c>
      <c r="O87" s="10" t="s">
        <v>179</v>
      </c>
      <c r="P87" s="7">
        <v>12</v>
      </c>
      <c r="Q87" s="7">
        <v>0</v>
      </c>
      <c r="R87" s="7">
        <v>637</v>
      </c>
      <c r="S87" s="7">
        <v>0</v>
      </c>
      <c r="T87" s="7">
        <v>0</v>
      </c>
      <c r="U87" s="7">
        <v>649</v>
      </c>
      <c r="V87" s="7">
        <v>643</v>
      </c>
      <c r="W87" s="7">
        <v>0</v>
      </c>
      <c r="X87" s="7">
        <v>818</v>
      </c>
      <c r="Y87" s="7">
        <v>818</v>
      </c>
      <c r="Z87" s="7">
        <v>303</v>
      </c>
      <c r="AA87" s="7">
        <v>89.060092449922962</v>
      </c>
      <c r="AB87" s="16">
        <v>0.46224961479198773</v>
      </c>
      <c r="AC87" s="16">
        <v>1.5408320493066257</v>
      </c>
      <c r="AD87" s="16">
        <v>5.7010785824345147</v>
      </c>
      <c r="AE87" s="16">
        <v>3.2357473035439135</v>
      </c>
      <c r="AF87" s="15">
        <v>40.986132511556242</v>
      </c>
      <c r="AG87" s="10" t="s">
        <v>28</v>
      </c>
      <c r="AH87" s="10" t="s">
        <v>1966</v>
      </c>
      <c r="AI87" s="9">
        <v>63.859400000000001</v>
      </c>
      <c r="AJ87" s="9">
        <v>4722.2398999999996</v>
      </c>
      <c r="AK87" s="9">
        <v>42.294699999999999</v>
      </c>
      <c r="AL87" s="24">
        <f>Table1[[#This Row],[Company Direct Land Through FY12]]+Table1[[#This Row],[Company Direct Land FY13 and After]]</f>
        <v>4764.5346</v>
      </c>
      <c r="AM87" s="9">
        <v>118.59610000000001</v>
      </c>
      <c r="AN87" s="9">
        <v>8769.8742000000002</v>
      </c>
      <c r="AO87" s="9">
        <v>78.547300000000007</v>
      </c>
      <c r="AP87" s="24">
        <f>Table1[[#This Row],[Company Direct Building Through FY12]]+Table1[[#This Row],[Company Direct Building FY13 and After]]</f>
        <v>8848.4215000000004</v>
      </c>
      <c r="AQ87" s="9">
        <v>0</v>
      </c>
      <c r="AR87" s="9">
        <v>1137.5</v>
      </c>
      <c r="AS87" s="9">
        <v>0</v>
      </c>
      <c r="AT87" s="24">
        <f>Table1[[#This Row],[Mortgage Recording Tax Through FY12]]+Table1[[#This Row],[Mortgage Recording Tax FY13 and After]]</f>
        <v>1137.5</v>
      </c>
      <c r="AU87" s="9">
        <v>0</v>
      </c>
      <c r="AV87" s="9">
        <v>0</v>
      </c>
      <c r="AW87" s="9">
        <v>0</v>
      </c>
      <c r="AX87" s="24">
        <f>Table1[[#This Row],[Pilot Savings  Through FY12]]+Table1[[#This Row],[Pilot Savings FY13 and After]]</f>
        <v>0</v>
      </c>
      <c r="AY87" s="9">
        <v>0</v>
      </c>
      <c r="AZ87" s="9">
        <v>0</v>
      </c>
      <c r="BA87" s="9">
        <v>0</v>
      </c>
      <c r="BB87" s="24">
        <f>Table1[[#This Row],[Mortgage Recording Tax Exemption Through FY12]]+Table1[[#This Row],[Mortgage Recording Tax Exemption FY13 and After]]</f>
        <v>0</v>
      </c>
      <c r="BC87" s="9">
        <v>1515.5954999999999</v>
      </c>
      <c r="BD87" s="9">
        <v>14922.9755</v>
      </c>
      <c r="BE87" s="9">
        <v>1003.7924</v>
      </c>
      <c r="BF87" s="24">
        <f>Table1[[#This Row],[Indirect and Induced Land Through FY12]]+Table1[[#This Row],[Indirect and Induced Land FY13 and After]]</f>
        <v>15926.767900000001</v>
      </c>
      <c r="BG87" s="9">
        <v>2814.6772999999998</v>
      </c>
      <c r="BH87" s="9">
        <v>27714.0972</v>
      </c>
      <c r="BI87" s="9">
        <v>1864.1858999999999</v>
      </c>
      <c r="BJ87" s="24">
        <f>Table1[[#This Row],[Indirect and Induced Building Through FY12]]+Table1[[#This Row],[Indirect and Induced Building FY13 and After]]</f>
        <v>29578.283100000001</v>
      </c>
      <c r="BK87" s="9">
        <v>4512.7282999999998</v>
      </c>
      <c r="BL87" s="9">
        <v>57266.686800000003</v>
      </c>
      <c r="BM87" s="9">
        <v>2988.8202999999999</v>
      </c>
      <c r="BN87" s="24">
        <f>Table1[[#This Row],[TOTAL Real Property Related Taxes Through FY12]]+Table1[[#This Row],[TOTAL Real Property Related Taxes FY13 and After]]</f>
        <v>60255.507100000003</v>
      </c>
      <c r="BO87" s="9">
        <v>6533.1908999999996</v>
      </c>
      <c r="BP87" s="9">
        <v>83049.851599999995</v>
      </c>
      <c r="BQ87" s="9">
        <v>4326.9907000000003</v>
      </c>
      <c r="BR87" s="24">
        <f>Table1[[#This Row],[Company Direct Through FY12]]+Table1[[#This Row],[Company Direct FY13 and After]]</f>
        <v>87376.842299999989</v>
      </c>
      <c r="BS87" s="9">
        <v>0</v>
      </c>
      <c r="BT87" s="9">
        <v>1284.4713999999999</v>
      </c>
      <c r="BU87" s="9">
        <v>1865.5286000000001</v>
      </c>
      <c r="BV87" s="24">
        <f>Table1[[#This Row],[Sales Tax Exemption Through FY12]]+Table1[[#This Row],[Sales Tax Exemption FY13 and After]]</f>
        <v>3150</v>
      </c>
      <c r="BW87" s="9">
        <v>0</v>
      </c>
      <c r="BX87" s="9">
        <v>11.4129</v>
      </c>
      <c r="BY87" s="9">
        <v>0</v>
      </c>
      <c r="BZ87" s="24">
        <f>Table1[[#This Row],[Energy Tax Savings Through FY12]]+Table1[[#This Row],[Energy Tax Savings FY13 and After]]</f>
        <v>11.4129</v>
      </c>
      <c r="CA87" s="9">
        <v>6.9512</v>
      </c>
      <c r="CB87" s="9">
        <v>63.726799999999997</v>
      </c>
      <c r="CC87" s="9">
        <v>4.3743999999999996</v>
      </c>
      <c r="CD87" s="24">
        <f>Table1[[#This Row],[Tax Exempt Bond Savings Through FY12]]+Table1[[#This Row],[Tax Exempt Bond Savings FY13 and After]]</f>
        <v>68.101199999999992</v>
      </c>
      <c r="CE87" s="9">
        <v>4670.6256000000003</v>
      </c>
      <c r="CF87" s="9">
        <v>52102.818500000001</v>
      </c>
      <c r="CG87" s="9">
        <v>3093.3969999999999</v>
      </c>
      <c r="CH87" s="24">
        <f>Table1[[#This Row],[Indirect and Induced Through FY12]]+Table1[[#This Row],[Indirect and Induced FY13 and After]]</f>
        <v>55196.215499999998</v>
      </c>
      <c r="CI87" s="9">
        <v>11196.865299999999</v>
      </c>
      <c r="CJ87" s="9">
        <v>133793.05900000001</v>
      </c>
      <c r="CK87" s="9">
        <v>5550.4847</v>
      </c>
      <c r="CL87" s="24">
        <f>Table1[[#This Row],[TOTAL Income Consumption Use Taxes Through FY12]]+Table1[[#This Row],[TOTAL Income Consumption Use Taxes FY13 and After]]</f>
        <v>139343.54370000001</v>
      </c>
      <c r="CM87" s="9">
        <v>6.9512</v>
      </c>
      <c r="CN87" s="9">
        <v>1359.6111000000001</v>
      </c>
      <c r="CO87" s="9">
        <v>1869.903</v>
      </c>
      <c r="CP87" s="24">
        <f>Table1[[#This Row],[Assistance Provided Through FY12]]+Table1[[#This Row],[Assistance Provided FY13 and After]]</f>
        <v>3229.5141000000003</v>
      </c>
      <c r="CQ87" s="9">
        <v>5716</v>
      </c>
      <c r="CR87" s="9">
        <v>1931.4028000000001</v>
      </c>
      <c r="CS87" s="9">
        <v>0</v>
      </c>
      <c r="CT87" s="24">
        <f>Table1[[#This Row],[Recapture Cancellation Reduction Amount Through FY12]]+Table1[[#This Row],[Recapture Cancellation Reduction Amount FY13 and After]]</f>
        <v>1931.4028000000001</v>
      </c>
      <c r="CU87" s="9">
        <v>0</v>
      </c>
      <c r="CV87" s="9">
        <v>0</v>
      </c>
      <c r="CW87" s="9">
        <v>0</v>
      </c>
      <c r="CX87" s="24">
        <f>Table1[[#This Row],[Penalty Paid Through FY12]]+Table1[[#This Row],[Penalty Paid FY13 and After]]</f>
        <v>0</v>
      </c>
      <c r="CY87" s="9">
        <v>-5709.0487999999996</v>
      </c>
      <c r="CZ87" s="9">
        <v>-571.79169999999999</v>
      </c>
      <c r="DA87" s="9">
        <v>1869.903</v>
      </c>
      <c r="DB87" s="24">
        <f>Table1[[#This Row],[TOTAL Assistance Net of Recapture Penalties Through FY12]]+Table1[[#This Row],[TOTAL Assistance Net of Recapture Penalties FY13 and After]]</f>
        <v>1298.1113</v>
      </c>
      <c r="DC87" s="9">
        <v>6715.6463999999996</v>
      </c>
      <c r="DD87" s="9">
        <v>97679.465700000001</v>
      </c>
      <c r="DE87" s="9">
        <v>4447.8326999999999</v>
      </c>
      <c r="DF87" s="24">
        <f>Table1[[#This Row],[Company Direct Tax Revenue Before Assistance Through FY12]]+Table1[[#This Row],[Company Direct Tax Revenue Before Assistance FY13 and After]]</f>
        <v>102127.2984</v>
      </c>
      <c r="DG87" s="9">
        <v>9000.8984</v>
      </c>
      <c r="DH87" s="9">
        <v>94739.891199999998</v>
      </c>
      <c r="DI87" s="9">
        <v>5961.3752999999997</v>
      </c>
      <c r="DJ87" s="24">
        <f>Table1[[#This Row],[Indirect and Induced Tax Revenues Through FY12]]+Table1[[#This Row],[Indirect and Induced Tax Revenues FY13 and After]]</f>
        <v>100701.2665</v>
      </c>
      <c r="DK87" s="9">
        <v>15716.5448</v>
      </c>
      <c r="DL87" s="9">
        <v>192419.35690000001</v>
      </c>
      <c r="DM87" s="9">
        <v>10409.208000000001</v>
      </c>
      <c r="DN87" s="24">
        <f>Table1[[#This Row],[TOTAL Tax Revenues Before Assistance Through FY12]]+Table1[[#This Row],[TOTAL Tax Revenues Before Assistance FY13 and After]]</f>
        <v>202828.56490000003</v>
      </c>
      <c r="DO87" s="9">
        <v>21425.5936</v>
      </c>
      <c r="DP87" s="9">
        <v>192991.14859999999</v>
      </c>
      <c r="DQ87" s="9">
        <v>8539.3050000000003</v>
      </c>
      <c r="DR87" s="24">
        <f>Table1[[#This Row],[TOTAL Tax Revenues Net of Assistance Recapture and Penalty Through FY12]]+Table1[[#This Row],[TOTAL Tax Revenues Net of Assistance Recapture and Penalty FY13 and After]]</f>
        <v>201530.45359999998</v>
      </c>
      <c r="DS87" s="9">
        <v>0</v>
      </c>
      <c r="DT87" s="9">
        <v>0</v>
      </c>
      <c r="DU87" s="9">
        <v>0</v>
      </c>
      <c r="DV87" s="9">
        <v>0</v>
      </c>
    </row>
    <row r="88" spans="1:126" x14ac:dyDescent="0.25">
      <c r="A88" s="10">
        <v>92417</v>
      </c>
      <c r="B88" s="10" t="s">
        <v>313</v>
      </c>
      <c r="C88" s="10" t="s">
        <v>314</v>
      </c>
      <c r="D88" s="10" t="s">
        <v>302</v>
      </c>
      <c r="E88" s="10">
        <v>49</v>
      </c>
      <c r="F88" s="10" t="s">
        <v>315</v>
      </c>
      <c r="G88" s="10" t="s">
        <v>316</v>
      </c>
      <c r="H88" s="13">
        <v>50000</v>
      </c>
      <c r="I88" s="13">
        <v>40000</v>
      </c>
      <c r="J88" s="10" t="s">
        <v>181</v>
      </c>
      <c r="K88" s="10" t="s">
        <v>81</v>
      </c>
      <c r="L88" s="8">
        <v>36397</v>
      </c>
      <c r="M88" s="8">
        <v>45838</v>
      </c>
      <c r="N88" s="9">
        <v>2700</v>
      </c>
      <c r="O88" s="10" t="s">
        <v>11</v>
      </c>
      <c r="P88" s="7">
        <v>0</v>
      </c>
      <c r="Q88" s="7">
        <v>12</v>
      </c>
      <c r="R88" s="7">
        <v>42</v>
      </c>
      <c r="S88" s="7">
        <v>2</v>
      </c>
      <c r="T88" s="7">
        <v>0</v>
      </c>
      <c r="U88" s="7">
        <v>56</v>
      </c>
      <c r="V88" s="7">
        <v>50</v>
      </c>
      <c r="W88" s="7">
        <v>0</v>
      </c>
      <c r="X88" s="7">
        <v>0</v>
      </c>
      <c r="Y88" s="7">
        <v>0</v>
      </c>
      <c r="Z88" s="7">
        <v>140</v>
      </c>
      <c r="AA88" s="7">
        <v>0</v>
      </c>
      <c r="AB88" s="16">
        <v>0</v>
      </c>
      <c r="AC88" s="16">
        <v>0</v>
      </c>
      <c r="AD88" s="16">
        <v>0</v>
      </c>
      <c r="AE88" s="16">
        <v>0</v>
      </c>
      <c r="AF88" s="15">
        <v>83.928571428571431</v>
      </c>
      <c r="AG88" s="10" t="s">
        <v>28</v>
      </c>
      <c r="AH88" s="10" t="s">
        <v>1966</v>
      </c>
      <c r="AI88" s="9">
        <v>32.252000000000002</v>
      </c>
      <c r="AJ88" s="9">
        <v>254.0307</v>
      </c>
      <c r="AK88" s="9">
        <v>130.63650000000001</v>
      </c>
      <c r="AL88" s="24">
        <f>Table1[[#This Row],[Company Direct Land Through FY12]]+Table1[[#This Row],[Company Direct Land FY13 and After]]</f>
        <v>384.66719999999998</v>
      </c>
      <c r="AM88" s="9">
        <v>32.389000000000003</v>
      </c>
      <c r="AN88" s="9">
        <v>304.90210000000002</v>
      </c>
      <c r="AO88" s="9">
        <v>131.19239999999999</v>
      </c>
      <c r="AP88" s="24">
        <f>Table1[[#This Row],[Company Direct Building Through FY12]]+Table1[[#This Row],[Company Direct Building FY13 and After]]</f>
        <v>436.09450000000004</v>
      </c>
      <c r="AQ88" s="9">
        <v>0</v>
      </c>
      <c r="AR88" s="9">
        <v>30.528300000000002</v>
      </c>
      <c r="AS88" s="9">
        <v>0</v>
      </c>
      <c r="AT88" s="24">
        <f>Table1[[#This Row],[Mortgage Recording Tax Through FY12]]+Table1[[#This Row],[Mortgage Recording Tax FY13 and After]]</f>
        <v>30.528300000000002</v>
      </c>
      <c r="AU88" s="9">
        <v>55.417000000000002</v>
      </c>
      <c r="AV88" s="9">
        <v>360.1028</v>
      </c>
      <c r="AW88" s="9">
        <v>224.46719999999999</v>
      </c>
      <c r="AX88" s="24">
        <f>Table1[[#This Row],[Pilot Savings  Through FY12]]+Table1[[#This Row],[Pilot Savings FY13 and After]]</f>
        <v>584.56999999999994</v>
      </c>
      <c r="AY88" s="9">
        <v>0</v>
      </c>
      <c r="AZ88" s="9">
        <v>30.528300000000002</v>
      </c>
      <c r="BA88" s="9">
        <v>0</v>
      </c>
      <c r="BB88" s="24">
        <f>Table1[[#This Row],[Mortgage Recording Tax Exemption Through FY12]]+Table1[[#This Row],[Mortgage Recording Tax Exemption FY13 and After]]</f>
        <v>30.528300000000002</v>
      </c>
      <c r="BC88" s="9">
        <v>29.0932</v>
      </c>
      <c r="BD88" s="9">
        <v>279.10739999999998</v>
      </c>
      <c r="BE88" s="9">
        <v>117.8426</v>
      </c>
      <c r="BF88" s="24">
        <f>Table1[[#This Row],[Indirect and Induced Land Through FY12]]+Table1[[#This Row],[Indirect and Induced Land FY13 and After]]</f>
        <v>396.95</v>
      </c>
      <c r="BG88" s="9">
        <v>54.030200000000001</v>
      </c>
      <c r="BH88" s="9">
        <v>518.34249999999997</v>
      </c>
      <c r="BI88" s="9">
        <v>218.84950000000001</v>
      </c>
      <c r="BJ88" s="24">
        <f>Table1[[#This Row],[Indirect and Induced Building Through FY12]]+Table1[[#This Row],[Indirect and Induced Building FY13 and After]]</f>
        <v>737.19200000000001</v>
      </c>
      <c r="BK88" s="9">
        <v>92.347399999999993</v>
      </c>
      <c r="BL88" s="9">
        <v>996.2799</v>
      </c>
      <c r="BM88" s="9">
        <v>374.05380000000002</v>
      </c>
      <c r="BN88" s="24">
        <f>Table1[[#This Row],[TOTAL Real Property Related Taxes Through FY12]]+Table1[[#This Row],[TOTAL Real Property Related Taxes FY13 and After]]</f>
        <v>1370.3337000000001</v>
      </c>
      <c r="BO88" s="9">
        <v>172.58320000000001</v>
      </c>
      <c r="BP88" s="9">
        <v>1728.4882</v>
      </c>
      <c r="BQ88" s="9">
        <v>699.04920000000004</v>
      </c>
      <c r="BR88" s="24">
        <f>Table1[[#This Row],[Company Direct Through FY12]]+Table1[[#This Row],[Company Direct FY13 and After]]</f>
        <v>2427.5374000000002</v>
      </c>
      <c r="BS88" s="9">
        <v>0</v>
      </c>
      <c r="BT88" s="9">
        <v>27.999199999999998</v>
      </c>
      <c r="BU88" s="9">
        <v>0</v>
      </c>
      <c r="BV88" s="24">
        <f>Table1[[#This Row],[Sales Tax Exemption Through FY12]]+Table1[[#This Row],[Sales Tax Exemption FY13 and After]]</f>
        <v>27.999199999999998</v>
      </c>
      <c r="BW88" s="9">
        <v>0</v>
      </c>
      <c r="BX88" s="9">
        <v>0</v>
      </c>
      <c r="BY88" s="9">
        <v>0</v>
      </c>
      <c r="BZ88" s="24">
        <f>Table1[[#This Row],[Energy Tax Savings Through FY12]]+Table1[[#This Row],[Energy Tax Savings FY13 and After]]</f>
        <v>0</v>
      </c>
      <c r="CA88" s="9">
        <v>0</v>
      </c>
      <c r="CB88" s="9">
        <v>0</v>
      </c>
      <c r="CC88" s="9">
        <v>0</v>
      </c>
      <c r="CD88" s="24">
        <f>Table1[[#This Row],[Tax Exempt Bond Savings Through FY12]]+Table1[[#This Row],[Tax Exempt Bond Savings FY13 and After]]</f>
        <v>0</v>
      </c>
      <c r="CE88" s="9">
        <v>106.596</v>
      </c>
      <c r="CF88" s="9">
        <v>1195.797</v>
      </c>
      <c r="CG88" s="9">
        <v>431.7679</v>
      </c>
      <c r="CH88" s="24">
        <f>Table1[[#This Row],[Indirect and Induced Through FY12]]+Table1[[#This Row],[Indirect and Induced FY13 and After]]</f>
        <v>1627.5649000000001</v>
      </c>
      <c r="CI88" s="9">
        <v>279.17919999999998</v>
      </c>
      <c r="CJ88" s="9">
        <v>2896.2860000000001</v>
      </c>
      <c r="CK88" s="9">
        <v>1130.8171</v>
      </c>
      <c r="CL88" s="24">
        <f>Table1[[#This Row],[TOTAL Income Consumption Use Taxes Through FY12]]+Table1[[#This Row],[TOTAL Income Consumption Use Taxes FY13 and After]]</f>
        <v>4027.1031000000003</v>
      </c>
      <c r="CM88" s="9">
        <v>55.417000000000002</v>
      </c>
      <c r="CN88" s="9">
        <v>418.63029999999998</v>
      </c>
      <c r="CO88" s="9">
        <v>224.46719999999999</v>
      </c>
      <c r="CP88" s="24">
        <f>Table1[[#This Row],[Assistance Provided Through FY12]]+Table1[[#This Row],[Assistance Provided FY13 and After]]</f>
        <v>643.09749999999997</v>
      </c>
      <c r="CQ88" s="9">
        <v>0</v>
      </c>
      <c r="CR88" s="9">
        <v>0</v>
      </c>
      <c r="CS88" s="9">
        <v>0</v>
      </c>
      <c r="CT88" s="24">
        <f>Table1[[#This Row],[Recapture Cancellation Reduction Amount Through FY12]]+Table1[[#This Row],[Recapture Cancellation Reduction Amount FY13 and After]]</f>
        <v>0</v>
      </c>
      <c r="CU88" s="9">
        <v>0</v>
      </c>
      <c r="CV88" s="9">
        <v>0</v>
      </c>
      <c r="CW88" s="9">
        <v>0</v>
      </c>
      <c r="CX88" s="24">
        <f>Table1[[#This Row],[Penalty Paid Through FY12]]+Table1[[#This Row],[Penalty Paid FY13 and After]]</f>
        <v>0</v>
      </c>
      <c r="CY88" s="9">
        <v>55.417000000000002</v>
      </c>
      <c r="CZ88" s="9">
        <v>418.63029999999998</v>
      </c>
      <c r="DA88" s="9">
        <v>224.46719999999999</v>
      </c>
      <c r="DB88" s="24">
        <f>Table1[[#This Row],[TOTAL Assistance Net of Recapture Penalties Through FY12]]+Table1[[#This Row],[TOTAL Assistance Net of Recapture Penalties FY13 and After]]</f>
        <v>643.09749999999997</v>
      </c>
      <c r="DC88" s="9">
        <v>237.2242</v>
      </c>
      <c r="DD88" s="9">
        <v>2317.9493000000002</v>
      </c>
      <c r="DE88" s="9">
        <v>960.87810000000002</v>
      </c>
      <c r="DF88" s="24">
        <f>Table1[[#This Row],[Company Direct Tax Revenue Before Assistance Through FY12]]+Table1[[#This Row],[Company Direct Tax Revenue Before Assistance FY13 and After]]</f>
        <v>3278.8274000000001</v>
      </c>
      <c r="DG88" s="9">
        <v>189.71940000000001</v>
      </c>
      <c r="DH88" s="9">
        <v>1993.2469000000001</v>
      </c>
      <c r="DI88" s="9">
        <v>768.46</v>
      </c>
      <c r="DJ88" s="24">
        <f>Table1[[#This Row],[Indirect and Induced Tax Revenues Through FY12]]+Table1[[#This Row],[Indirect and Induced Tax Revenues FY13 and After]]</f>
        <v>2761.7069000000001</v>
      </c>
      <c r="DK88" s="9">
        <v>426.9436</v>
      </c>
      <c r="DL88" s="9">
        <v>4311.1962000000003</v>
      </c>
      <c r="DM88" s="9">
        <v>1729.3380999999999</v>
      </c>
      <c r="DN88" s="24">
        <f>Table1[[#This Row],[TOTAL Tax Revenues Before Assistance Through FY12]]+Table1[[#This Row],[TOTAL Tax Revenues Before Assistance FY13 and After]]</f>
        <v>6040.5343000000003</v>
      </c>
      <c r="DO88" s="9">
        <v>371.52659999999997</v>
      </c>
      <c r="DP88" s="9">
        <v>3892.5659000000001</v>
      </c>
      <c r="DQ88" s="9">
        <v>1504.8708999999999</v>
      </c>
      <c r="DR88" s="24">
        <f>Table1[[#This Row],[TOTAL Tax Revenues Net of Assistance Recapture and Penalty Through FY12]]+Table1[[#This Row],[TOTAL Tax Revenues Net of Assistance Recapture and Penalty FY13 and After]]</f>
        <v>5397.4367999999995</v>
      </c>
      <c r="DS88" s="9">
        <v>0</v>
      </c>
      <c r="DT88" s="9">
        <v>0</v>
      </c>
      <c r="DU88" s="9">
        <v>0</v>
      </c>
      <c r="DV88" s="9">
        <v>0</v>
      </c>
    </row>
    <row r="89" spans="1:126" x14ac:dyDescent="0.25">
      <c r="A89" s="10">
        <v>92419</v>
      </c>
      <c r="B89" s="10" t="s">
        <v>587</v>
      </c>
      <c r="C89" s="10" t="s">
        <v>589</v>
      </c>
      <c r="D89" s="10" t="s">
        <v>24</v>
      </c>
      <c r="E89" s="10">
        <v>26</v>
      </c>
      <c r="F89" s="10" t="s">
        <v>590</v>
      </c>
      <c r="G89" s="10" t="s">
        <v>117</v>
      </c>
      <c r="H89" s="13">
        <v>30000</v>
      </c>
      <c r="I89" s="13">
        <v>30000</v>
      </c>
      <c r="J89" s="10" t="s">
        <v>588</v>
      </c>
      <c r="K89" s="10" t="s">
        <v>5</v>
      </c>
      <c r="L89" s="8">
        <v>36511</v>
      </c>
      <c r="M89" s="8">
        <v>45838</v>
      </c>
      <c r="N89" s="9">
        <v>2190</v>
      </c>
      <c r="O89" s="10" t="s">
        <v>11</v>
      </c>
      <c r="P89" s="7">
        <v>0</v>
      </c>
      <c r="Q89" s="7">
        <v>0</v>
      </c>
      <c r="R89" s="7">
        <v>25</v>
      </c>
      <c r="S89" s="7">
        <v>0</v>
      </c>
      <c r="T89" s="7">
        <v>0</v>
      </c>
      <c r="U89" s="7">
        <v>25</v>
      </c>
      <c r="V89" s="7">
        <v>25</v>
      </c>
      <c r="W89" s="7">
        <v>0</v>
      </c>
      <c r="X89" s="7">
        <v>0</v>
      </c>
      <c r="Y89" s="7">
        <v>0</v>
      </c>
      <c r="Z89" s="7">
        <v>9</v>
      </c>
      <c r="AA89" s="7">
        <v>0</v>
      </c>
      <c r="AB89" s="16">
        <v>0</v>
      </c>
      <c r="AC89" s="16">
        <v>0</v>
      </c>
      <c r="AD89" s="16">
        <v>0</v>
      </c>
      <c r="AE89" s="16">
        <v>0</v>
      </c>
      <c r="AF89" s="15">
        <v>100</v>
      </c>
      <c r="AG89" s="10" t="s">
        <v>1966</v>
      </c>
      <c r="AH89" s="10" t="s">
        <v>1966</v>
      </c>
      <c r="AI89" s="9">
        <v>20.895</v>
      </c>
      <c r="AJ89" s="9">
        <v>160.41030000000001</v>
      </c>
      <c r="AK89" s="9">
        <v>84.635199999999998</v>
      </c>
      <c r="AL89" s="24">
        <f>Table1[[#This Row],[Company Direct Land Through FY12]]+Table1[[#This Row],[Company Direct Land FY13 and After]]</f>
        <v>245.0455</v>
      </c>
      <c r="AM89" s="9">
        <v>119.55500000000001</v>
      </c>
      <c r="AN89" s="9">
        <v>379.96550000000002</v>
      </c>
      <c r="AO89" s="9">
        <v>484.25830000000002</v>
      </c>
      <c r="AP89" s="24">
        <f>Table1[[#This Row],[Company Direct Building Through FY12]]+Table1[[#This Row],[Company Direct Building FY13 and After]]</f>
        <v>864.22379999999998</v>
      </c>
      <c r="AQ89" s="9">
        <v>0</v>
      </c>
      <c r="AR89" s="9">
        <v>35.791800000000002</v>
      </c>
      <c r="AS89" s="9">
        <v>0</v>
      </c>
      <c r="AT89" s="24">
        <f>Table1[[#This Row],[Mortgage Recording Tax Through FY12]]+Table1[[#This Row],[Mortgage Recording Tax FY13 and After]]</f>
        <v>35.791800000000002</v>
      </c>
      <c r="AU89" s="9">
        <v>117.51900000000001</v>
      </c>
      <c r="AV89" s="9">
        <v>318.8202</v>
      </c>
      <c r="AW89" s="9">
        <v>476.0111</v>
      </c>
      <c r="AX89" s="24">
        <f>Table1[[#This Row],[Pilot Savings  Through FY12]]+Table1[[#This Row],[Pilot Savings FY13 and After]]</f>
        <v>794.83130000000006</v>
      </c>
      <c r="AY89" s="9">
        <v>0</v>
      </c>
      <c r="AZ89" s="9">
        <v>35.791800000000002</v>
      </c>
      <c r="BA89" s="9">
        <v>0</v>
      </c>
      <c r="BB89" s="24">
        <f>Table1[[#This Row],[Mortgage Recording Tax Exemption Through FY12]]+Table1[[#This Row],[Mortgage Recording Tax Exemption FY13 and After]]</f>
        <v>35.791800000000002</v>
      </c>
      <c r="BC89" s="9">
        <v>14.5466</v>
      </c>
      <c r="BD89" s="9">
        <v>157.01660000000001</v>
      </c>
      <c r="BE89" s="9">
        <v>58.9208</v>
      </c>
      <c r="BF89" s="24">
        <f>Table1[[#This Row],[Indirect and Induced Land Through FY12]]+Table1[[#This Row],[Indirect and Induced Land FY13 and After]]</f>
        <v>215.93740000000003</v>
      </c>
      <c r="BG89" s="9">
        <v>27.0151</v>
      </c>
      <c r="BH89" s="9">
        <v>291.60219999999998</v>
      </c>
      <c r="BI89" s="9">
        <v>109.4248</v>
      </c>
      <c r="BJ89" s="24">
        <f>Table1[[#This Row],[Indirect and Induced Building Through FY12]]+Table1[[#This Row],[Indirect and Induced Building FY13 and After]]</f>
        <v>401.02699999999999</v>
      </c>
      <c r="BK89" s="9">
        <v>64.492699999999999</v>
      </c>
      <c r="BL89" s="9">
        <v>670.17439999999999</v>
      </c>
      <c r="BM89" s="9">
        <v>261.22800000000001</v>
      </c>
      <c r="BN89" s="24">
        <f>Table1[[#This Row],[TOTAL Real Property Related Taxes Through FY12]]+Table1[[#This Row],[TOTAL Real Property Related Taxes FY13 and After]]</f>
        <v>931.40239999999994</v>
      </c>
      <c r="BO89" s="9">
        <v>80.4148</v>
      </c>
      <c r="BP89" s="9">
        <v>890.98270000000002</v>
      </c>
      <c r="BQ89" s="9">
        <v>325.7208</v>
      </c>
      <c r="BR89" s="24">
        <f>Table1[[#This Row],[Company Direct Through FY12]]+Table1[[#This Row],[Company Direct FY13 and After]]</f>
        <v>1216.7035000000001</v>
      </c>
      <c r="BS89" s="9">
        <v>0</v>
      </c>
      <c r="BT89" s="9">
        <v>0</v>
      </c>
      <c r="BU89" s="9">
        <v>0</v>
      </c>
      <c r="BV89" s="24">
        <f>Table1[[#This Row],[Sales Tax Exemption Through FY12]]+Table1[[#This Row],[Sales Tax Exemption FY13 and After]]</f>
        <v>0</v>
      </c>
      <c r="BW89" s="9">
        <v>0</v>
      </c>
      <c r="BX89" s="9">
        <v>0</v>
      </c>
      <c r="BY89" s="9">
        <v>0</v>
      </c>
      <c r="BZ89" s="24">
        <f>Table1[[#This Row],[Energy Tax Savings Through FY12]]+Table1[[#This Row],[Energy Tax Savings FY13 and After]]</f>
        <v>0</v>
      </c>
      <c r="CA89" s="9">
        <v>0</v>
      </c>
      <c r="CB89" s="9">
        <v>15.4695</v>
      </c>
      <c r="CC89" s="9">
        <v>0</v>
      </c>
      <c r="CD89" s="24">
        <f>Table1[[#This Row],[Tax Exempt Bond Savings Through FY12]]+Table1[[#This Row],[Tax Exempt Bond Savings FY13 and After]]</f>
        <v>15.4695</v>
      </c>
      <c r="CE89" s="9">
        <v>49.668199999999999</v>
      </c>
      <c r="CF89" s="9">
        <v>611.93089999999995</v>
      </c>
      <c r="CG89" s="9">
        <v>201.1814</v>
      </c>
      <c r="CH89" s="24">
        <f>Table1[[#This Row],[Indirect and Induced Through FY12]]+Table1[[#This Row],[Indirect and Induced FY13 and After]]</f>
        <v>813.1123</v>
      </c>
      <c r="CI89" s="9">
        <v>130.083</v>
      </c>
      <c r="CJ89" s="9">
        <v>1487.4440999999999</v>
      </c>
      <c r="CK89" s="9">
        <v>526.90219999999999</v>
      </c>
      <c r="CL89" s="24">
        <f>Table1[[#This Row],[TOTAL Income Consumption Use Taxes Through FY12]]+Table1[[#This Row],[TOTAL Income Consumption Use Taxes FY13 and After]]</f>
        <v>2014.3462999999999</v>
      </c>
      <c r="CM89" s="9">
        <v>117.51900000000001</v>
      </c>
      <c r="CN89" s="9">
        <v>370.08150000000001</v>
      </c>
      <c r="CO89" s="9">
        <v>476.0111</v>
      </c>
      <c r="CP89" s="24">
        <f>Table1[[#This Row],[Assistance Provided Through FY12]]+Table1[[#This Row],[Assistance Provided FY13 and After]]</f>
        <v>846.09259999999995</v>
      </c>
      <c r="CQ89" s="9">
        <v>0</v>
      </c>
      <c r="CR89" s="9">
        <v>0</v>
      </c>
      <c r="CS89" s="9">
        <v>0</v>
      </c>
      <c r="CT89" s="24">
        <f>Table1[[#This Row],[Recapture Cancellation Reduction Amount Through FY12]]+Table1[[#This Row],[Recapture Cancellation Reduction Amount FY13 and After]]</f>
        <v>0</v>
      </c>
      <c r="CU89" s="9">
        <v>0</v>
      </c>
      <c r="CV89" s="9">
        <v>0</v>
      </c>
      <c r="CW89" s="9">
        <v>0</v>
      </c>
      <c r="CX89" s="24">
        <f>Table1[[#This Row],[Penalty Paid Through FY12]]+Table1[[#This Row],[Penalty Paid FY13 and After]]</f>
        <v>0</v>
      </c>
      <c r="CY89" s="9">
        <v>117.51900000000001</v>
      </c>
      <c r="CZ89" s="9">
        <v>370.08150000000001</v>
      </c>
      <c r="DA89" s="9">
        <v>476.0111</v>
      </c>
      <c r="DB89" s="24">
        <f>Table1[[#This Row],[TOTAL Assistance Net of Recapture Penalties Through FY12]]+Table1[[#This Row],[TOTAL Assistance Net of Recapture Penalties FY13 and After]]</f>
        <v>846.09259999999995</v>
      </c>
      <c r="DC89" s="9">
        <v>220.8648</v>
      </c>
      <c r="DD89" s="9">
        <v>1467.1503</v>
      </c>
      <c r="DE89" s="9">
        <v>894.61429999999996</v>
      </c>
      <c r="DF89" s="24">
        <f>Table1[[#This Row],[Company Direct Tax Revenue Before Assistance Through FY12]]+Table1[[#This Row],[Company Direct Tax Revenue Before Assistance FY13 and After]]</f>
        <v>2361.7646</v>
      </c>
      <c r="DG89" s="9">
        <v>91.229900000000001</v>
      </c>
      <c r="DH89" s="9">
        <v>1060.5497</v>
      </c>
      <c r="DI89" s="9">
        <v>369.52699999999999</v>
      </c>
      <c r="DJ89" s="24">
        <f>Table1[[#This Row],[Indirect and Induced Tax Revenues Through FY12]]+Table1[[#This Row],[Indirect and Induced Tax Revenues FY13 and After]]</f>
        <v>1430.0767000000001</v>
      </c>
      <c r="DK89" s="9">
        <v>312.09469999999999</v>
      </c>
      <c r="DL89" s="9">
        <v>2527.6999999999998</v>
      </c>
      <c r="DM89" s="9">
        <v>1264.1413</v>
      </c>
      <c r="DN89" s="24">
        <f>Table1[[#This Row],[TOTAL Tax Revenues Before Assistance Through FY12]]+Table1[[#This Row],[TOTAL Tax Revenues Before Assistance FY13 and After]]</f>
        <v>3791.8413</v>
      </c>
      <c r="DO89" s="9">
        <v>194.57570000000001</v>
      </c>
      <c r="DP89" s="9">
        <v>2157.6185</v>
      </c>
      <c r="DQ89" s="9">
        <v>788.13019999999995</v>
      </c>
      <c r="DR89" s="24">
        <f>Table1[[#This Row],[TOTAL Tax Revenues Net of Assistance Recapture and Penalty Through FY12]]+Table1[[#This Row],[TOTAL Tax Revenues Net of Assistance Recapture and Penalty FY13 and After]]</f>
        <v>2945.7487000000001</v>
      </c>
      <c r="DS89" s="9">
        <v>0</v>
      </c>
      <c r="DT89" s="9">
        <v>0</v>
      </c>
      <c r="DU89" s="9">
        <v>0</v>
      </c>
      <c r="DV89" s="9">
        <v>0</v>
      </c>
    </row>
    <row r="90" spans="1:126" x14ac:dyDescent="0.25">
      <c r="A90" s="10">
        <v>92421</v>
      </c>
      <c r="B90" s="10" t="s">
        <v>644</v>
      </c>
      <c r="C90" s="10" t="s">
        <v>646</v>
      </c>
      <c r="D90" s="10" t="s">
        <v>17</v>
      </c>
      <c r="E90" s="10">
        <v>38</v>
      </c>
      <c r="F90" s="10" t="s">
        <v>647</v>
      </c>
      <c r="G90" s="10" t="s">
        <v>169</v>
      </c>
      <c r="H90" s="13">
        <v>34000</v>
      </c>
      <c r="I90" s="13">
        <v>34000</v>
      </c>
      <c r="J90" s="10" t="s">
        <v>645</v>
      </c>
      <c r="K90" s="10" t="s">
        <v>5</v>
      </c>
      <c r="L90" s="8">
        <v>36607</v>
      </c>
      <c r="M90" s="8">
        <v>46203</v>
      </c>
      <c r="N90" s="9">
        <v>2850</v>
      </c>
      <c r="O90" s="10" t="s">
        <v>272</v>
      </c>
      <c r="P90" s="7">
        <v>0</v>
      </c>
      <c r="Q90" s="7">
        <v>0</v>
      </c>
      <c r="R90" s="7">
        <v>48</v>
      </c>
      <c r="S90" s="7">
        <v>0</v>
      </c>
      <c r="T90" s="7">
        <v>0</v>
      </c>
      <c r="U90" s="7">
        <v>48</v>
      </c>
      <c r="V90" s="7">
        <v>48</v>
      </c>
      <c r="W90" s="7">
        <v>0</v>
      </c>
      <c r="X90" s="7">
        <v>0</v>
      </c>
      <c r="Y90" s="7">
        <v>0</v>
      </c>
      <c r="Z90" s="7">
        <v>28</v>
      </c>
      <c r="AA90" s="7">
        <v>0</v>
      </c>
      <c r="AB90" s="16">
        <v>0</v>
      </c>
      <c r="AC90" s="16">
        <v>0</v>
      </c>
      <c r="AD90" s="16">
        <v>0</v>
      </c>
      <c r="AE90" s="16">
        <v>0</v>
      </c>
      <c r="AF90" s="15">
        <v>97.916666666666657</v>
      </c>
      <c r="AG90" s="10" t="s">
        <v>1966</v>
      </c>
      <c r="AH90" s="10" t="s">
        <v>1966</v>
      </c>
      <c r="AI90" s="9">
        <v>36.948999999999998</v>
      </c>
      <c r="AJ90" s="9">
        <v>204.63489999999999</v>
      </c>
      <c r="AK90" s="9">
        <v>158.25049999999999</v>
      </c>
      <c r="AL90" s="24">
        <f>Table1[[#This Row],[Company Direct Land Through FY12]]+Table1[[#This Row],[Company Direct Land FY13 and After]]</f>
        <v>362.8854</v>
      </c>
      <c r="AM90" s="9">
        <v>39.607999999999997</v>
      </c>
      <c r="AN90" s="9">
        <v>177.9693</v>
      </c>
      <c r="AO90" s="9">
        <v>169.63939999999999</v>
      </c>
      <c r="AP90" s="24">
        <f>Table1[[#This Row],[Company Direct Building Through FY12]]+Table1[[#This Row],[Company Direct Building FY13 and After]]</f>
        <v>347.6087</v>
      </c>
      <c r="AQ90" s="9">
        <v>0</v>
      </c>
      <c r="AR90" s="9">
        <v>35.090000000000003</v>
      </c>
      <c r="AS90" s="9">
        <v>0</v>
      </c>
      <c r="AT90" s="24">
        <f>Table1[[#This Row],[Mortgage Recording Tax Through FY12]]+Table1[[#This Row],[Mortgage Recording Tax FY13 and After]]</f>
        <v>35.090000000000003</v>
      </c>
      <c r="AU90" s="9">
        <v>61.222999999999999</v>
      </c>
      <c r="AV90" s="9">
        <v>242.93620000000001</v>
      </c>
      <c r="AW90" s="9">
        <v>262.21499999999997</v>
      </c>
      <c r="AX90" s="24">
        <f>Table1[[#This Row],[Pilot Savings  Through FY12]]+Table1[[#This Row],[Pilot Savings FY13 and After]]</f>
        <v>505.15120000000002</v>
      </c>
      <c r="AY90" s="9">
        <v>0</v>
      </c>
      <c r="AZ90" s="9">
        <v>35.090000000000003</v>
      </c>
      <c r="BA90" s="9">
        <v>0</v>
      </c>
      <c r="BB90" s="24">
        <f>Table1[[#This Row],[Mortgage Recording Tax Exemption Through FY12]]+Table1[[#This Row],[Mortgage Recording Tax Exemption FY13 and After]]</f>
        <v>35.090000000000003</v>
      </c>
      <c r="BC90" s="9">
        <v>58.868099999999998</v>
      </c>
      <c r="BD90" s="9">
        <v>344.13010000000003</v>
      </c>
      <c r="BE90" s="9">
        <v>252.12909999999999</v>
      </c>
      <c r="BF90" s="24">
        <f>Table1[[#This Row],[Indirect and Induced Land Through FY12]]+Table1[[#This Row],[Indirect and Induced Land FY13 and After]]</f>
        <v>596.25919999999996</v>
      </c>
      <c r="BG90" s="9">
        <v>109.3265</v>
      </c>
      <c r="BH90" s="9">
        <v>639.09900000000005</v>
      </c>
      <c r="BI90" s="9">
        <v>468.24</v>
      </c>
      <c r="BJ90" s="24">
        <f>Table1[[#This Row],[Indirect and Induced Building Through FY12]]+Table1[[#This Row],[Indirect and Induced Building FY13 and After]]</f>
        <v>1107.3389999999999</v>
      </c>
      <c r="BK90" s="9">
        <v>183.52860000000001</v>
      </c>
      <c r="BL90" s="9">
        <v>1122.8970999999999</v>
      </c>
      <c r="BM90" s="9">
        <v>786.04399999999998</v>
      </c>
      <c r="BN90" s="24">
        <f>Table1[[#This Row],[TOTAL Real Property Related Taxes Through FY12]]+Table1[[#This Row],[TOTAL Real Property Related Taxes FY13 and After]]</f>
        <v>1908.9411</v>
      </c>
      <c r="BO90" s="9">
        <v>710.9502</v>
      </c>
      <c r="BP90" s="9">
        <v>3905.5585999999998</v>
      </c>
      <c r="BQ90" s="9">
        <v>3044.9643000000001</v>
      </c>
      <c r="BR90" s="24">
        <f>Table1[[#This Row],[Company Direct Through FY12]]+Table1[[#This Row],[Company Direct FY13 and After]]</f>
        <v>6950.5228999999999</v>
      </c>
      <c r="BS90" s="9">
        <v>0</v>
      </c>
      <c r="BT90" s="9">
        <v>0</v>
      </c>
      <c r="BU90" s="9">
        <v>0</v>
      </c>
      <c r="BV90" s="24">
        <f>Table1[[#This Row],[Sales Tax Exemption Through FY12]]+Table1[[#This Row],[Sales Tax Exemption FY13 and After]]</f>
        <v>0</v>
      </c>
      <c r="BW90" s="9">
        <v>0</v>
      </c>
      <c r="BX90" s="9">
        <v>4.2316000000000003</v>
      </c>
      <c r="BY90" s="9">
        <v>0</v>
      </c>
      <c r="BZ90" s="24">
        <f>Table1[[#This Row],[Energy Tax Savings Through FY12]]+Table1[[#This Row],[Energy Tax Savings FY13 and After]]</f>
        <v>4.2316000000000003</v>
      </c>
      <c r="CA90" s="9">
        <v>0</v>
      </c>
      <c r="CB90" s="9">
        <v>0</v>
      </c>
      <c r="CC90" s="9">
        <v>0</v>
      </c>
      <c r="CD90" s="24">
        <f>Table1[[#This Row],[Tax Exempt Bond Savings Through FY12]]+Table1[[#This Row],[Tax Exempt Bond Savings FY13 and After]]</f>
        <v>0</v>
      </c>
      <c r="CE90" s="9">
        <v>218.3828</v>
      </c>
      <c r="CF90" s="9">
        <v>1468.4327000000001</v>
      </c>
      <c r="CG90" s="9">
        <v>935.3229</v>
      </c>
      <c r="CH90" s="24">
        <f>Table1[[#This Row],[Indirect and Induced Through FY12]]+Table1[[#This Row],[Indirect and Induced FY13 and After]]</f>
        <v>2403.7556</v>
      </c>
      <c r="CI90" s="9">
        <v>929.33299999999997</v>
      </c>
      <c r="CJ90" s="9">
        <v>5369.7596999999996</v>
      </c>
      <c r="CK90" s="9">
        <v>3980.2872000000002</v>
      </c>
      <c r="CL90" s="24">
        <f>Table1[[#This Row],[TOTAL Income Consumption Use Taxes Through FY12]]+Table1[[#This Row],[TOTAL Income Consumption Use Taxes FY13 and After]]</f>
        <v>9350.0468999999994</v>
      </c>
      <c r="CM90" s="9">
        <v>61.222999999999999</v>
      </c>
      <c r="CN90" s="9">
        <v>282.25779999999997</v>
      </c>
      <c r="CO90" s="9">
        <v>262.21499999999997</v>
      </c>
      <c r="CP90" s="24">
        <f>Table1[[#This Row],[Assistance Provided Through FY12]]+Table1[[#This Row],[Assistance Provided FY13 and After]]</f>
        <v>544.47280000000001</v>
      </c>
      <c r="CQ90" s="9">
        <v>0</v>
      </c>
      <c r="CR90" s="9">
        <v>0</v>
      </c>
      <c r="CS90" s="9">
        <v>0</v>
      </c>
      <c r="CT90" s="24">
        <f>Table1[[#This Row],[Recapture Cancellation Reduction Amount Through FY12]]+Table1[[#This Row],[Recapture Cancellation Reduction Amount FY13 and After]]</f>
        <v>0</v>
      </c>
      <c r="CU90" s="9">
        <v>0</v>
      </c>
      <c r="CV90" s="9">
        <v>0</v>
      </c>
      <c r="CW90" s="9">
        <v>0</v>
      </c>
      <c r="CX90" s="24">
        <f>Table1[[#This Row],[Penalty Paid Through FY12]]+Table1[[#This Row],[Penalty Paid FY13 and After]]</f>
        <v>0</v>
      </c>
      <c r="CY90" s="9">
        <v>61.222999999999999</v>
      </c>
      <c r="CZ90" s="9">
        <v>282.25779999999997</v>
      </c>
      <c r="DA90" s="9">
        <v>262.21499999999997</v>
      </c>
      <c r="DB90" s="24">
        <f>Table1[[#This Row],[TOTAL Assistance Net of Recapture Penalties Through FY12]]+Table1[[#This Row],[TOTAL Assistance Net of Recapture Penalties FY13 and After]]</f>
        <v>544.47280000000001</v>
      </c>
      <c r="DC90" s="9">
        <v>787.50720000000001</v>
      </c>
      <c r="DD90" s="9">
        <v>4323.2528000000002</v>
      </c>
      <c r="DE90" s="9">
        <v>3372.8542000000002</v>
      </c>
      <c r="DF90" s="24">
        <f>Table1[[#This Row],[Company Direct Tax Revenue Before Assistance Through FY12]]+Table1[[#This Row],[Company Direct Tax Revenue Before Assistance FY13 and After]]</f>
        <v>7696.107</v>
      </c>
      <c r="DG90" s="9">
        <v>386.57740000000001</v>
      </c>
      <c r="DH90" s="9">
        <v>2451.6617999999999</v>
      </c>
      <c r="DI90" s="9">
        <v>1655.692</v>
      </c>
      <c r="DJ90" s="24">
        <f>Table1[[#This Row],[Indirect and Induced Tax Revenues Through FY12]]+Table1[[#This Row],[Indirect and Induced Tax Revenues FY13 and After]]</f>
        <v>4107.3537999999999</v>
      </c>
      <c r="DK90" s="9">
        <v>1174.0845999999999</v>
      </c>
      <c r="DL90" s="9">
        <v>6774.9146000000001</v>
      </c>
      <c r="DM90" s="9">
        <v>5028.5461999999998</v>
      </c>
      <c r="DN90" s="24">
        <f>Table1[[#This Row],[TOTAL Tax Revenues Before Assistance Through FY12]]+Table1[[#This Row],[TOTAL Tax Revenues Before Assistance FY13 and After]]</f>
        <v>11803.460800000001</v>
      </c>
      <c r="DO90" s="9">
        <v>1112.8616</v>
      </c>
      <c r="DP90" s="9">
        <v>6492.6567999999997</v>
      </c>
      <c r="DQ90" s="9">
        <v>4766.3311999999996</v>
      </c>
      <c r="DR90" s="24">
        <f>Table1[[#This Row],[TOTAL Tax Revenues Net of Assistance Recapture and Penalty Through FY12]]+Table1[[#This Row],[TOTAL Tax Revenues Net of Assistance Recapture and Penalty FY13 and After]]</f>
        <v>11258.987999999999</v>
      </c>
      <c r="DS90" s="9">
        <v>0</v>
      </c>
      <c r="DT90" s="9">
        <v>0</v>
      </c>
      <c r="DU90" s="9">
        <v>0</v>
      </c>
      <c r="DV90" s="9">
        <v>0</v>
      </c>
    </row>
    <row r="91" spans="1:126" x14ac:dyDescent="0.25">
      <c r="A91" s="10">
        <v>92427</v>
      </c>
      <c r="B91" s="10" t="s">
        <v>355</v>
      </c>
      <c r="C91" s="10" t="s">
        <v>357</v>
      </c>
      <c r="D91" s="10" t="s">
        <v>47</v>
      </c>
      <c r="E91" s="10">
        <v>3</v>
      </c>
      <c r="F91" s="10" t="s">
        <v>122</v>
      </c>
      <c r="G91" s="10" t="s">
        <v>67</v>
      </c>
      <c r="H91" s="13">
        <v>0</v>
      </c>
      <c r="I91" s="13">
        <v>1969645</v>
      </c>
      <c r="J91" s="10" t="s">
        <v>356</v>
      </c>
      <c r="K91" s="10" t="s">
        <v>42</v>
      </c>
      <c r="L91" s="8">
        <v>36118</v>
      </c>
      <c r="M91" s="8">
        <v>43646</v>
      </c>
      <c r="N91" s="9">
        <v>0</v>
      </c>
      <c r="O91" s="10" t="s">
        <v>68</v>
      </c>
      <c r="P91" s="7">
        <v>43</v>
      </c>
      <c r="Q91" s="7">
        <v>0</v>
      </c>
      <c r="R91" s="7">
        <v>4302</v>
      </c>
      <c r="S91" s="7">
        <v>5</v>
      </c>
      <c r="T91" s="7">
        <v>244</v>
      </c>
      <c r="U91" s="7">
        <v>4594</v>
      </c>
      <c r="V91" s="7">
        <v>4245</v>
      </c>
      <c r="W91" s="7">
        <v>0</v>
      </c>
      <c r="X91" s="7">
        <v>4010</v>
      </c>
      <c r="Y91" s="7">
        <v>4010</v>
      </c>
      <c r="Z91" s="7">
        <v>2631</v>
      </c>
      <c r="AA91" s="7">
        <v>84.445467096180394</v>
      </c>
      <c r="AB91" s="16">
        <v>2.3009664058904741E-2</v>
      </c>
      <c r="AC91" s="16">
        <v>0.6442705936493327</v>
      </c>
      <c r="AD91" s="16">
        <v>1.7487344684767603</v>
      </c>
      <c r="AE91" s="16">
        <v>13.138518177634605</v>
      </c>
      <c r="AF91" s="15">
        <v>19.627243442245742</v>
      </c>
      <c r="AG91" s="10" t="s">
        <v>28</v>
      </c>
      <c r="AH91" s="10" t="s">
        <v>1966</v>
      </c>
      <c r="AI91" s="9">
        <v>1725.002</v>
      </c>
      <c r="AJ91" s="9">
        <v>21073.524099999999</v>
      </c>
      <c r="AK91" s="9">
        <v>3908.0578999999998</v>
      </c>
      <c r="AL91" s="24">
        <f>Table1[[#This Row],[Company Direct Land Through FY12]]+Table1[[#This Row],[Company Direct Land FY13 and After]]</f>
        <v>24981.581999999999</v>
      </c>
      <c r="AM91" s="9">
        <v>3703.2</v>
      </c>
      <c r="AN91" s="9">
        <v>38179.404999999999</v>
      </c>
      <c r="AO91" s="9">
        <v>8389.7404999999999</v>
      </c>
      <c r="AP91" s="24">
        <f>Table1[[#This Row],[Company Direct Building Through FY12]]+Table1[[#This Row],[Company Direct Building FY13 and After]]</f>
        <v>46569.145499999999</v>
      </c>
      <c r="AQ91" s="9">
        <v>0</v>
      </c>
      <c r="AR91" s="9">
        <v>0</v>
      </c>
      <c r="AS91" s="9">
        <v>0</v>
      </c>
      <c r="AT91" s="24">
        <f>Table1[[#This Row],[Mortgage Recording Tax Through FY12]]+Table1[[#This Row],[Mortgage Recording Tax FY13 and After]]</f>
        <v>0</v>
      </c>
      <c r="AU91" s="9">
        <v>0</v>
      </c>
      <c r="AV91" s="9">
        <v>10543.7922</v>
      </c>
      <c r="AW91" s="9">
        <v>7456.2078000000001</v>
      </c>
      <c r="AX91" s="24">
        <f>Table1[[#This Row],[Pilot Savings  Through FY12]]+Table1[[#This Row],[Pilot Savings FY13 and After]]</f>
        <v>18000</v>
      </c>
      <c r="AY91" s="9">
        <v>0</v>
      </c>
      <c r="AZ91" s="9">
        <v>0</v>
      </c>
      <c r="BA91" s="9">
        <v>0</v>
      </c>
      <c r="BB91" s="24">
        <f>Table1[[#This Row],[Mortgage Recording Tax Exemption Through FY12]]+Table1[[#This Row],[Mortgage Recording Tax Exemption FY13 and After]]</f>
        <v>0</v>
      </c>
      <c r="BC91" s="9">
        <v>10005.764800000001</v>
      </c>
      <c r="BD91" s="9">
        <v>75840.748000000007</v>
      </c>
      <c r="BE91" s="9">
        <v>22668.4414</v>
      </c>
      <c r="BF91" s="24">
        <f>Table1[[#This Row],[Indirect and Induced Land Through FY12]]+Table1[[#This Row],[Indirect and Induced Land FY13 and After]]</f>
        <v>98509.189400000003</v>
      </c>
      <c r="BG91" s="9">
        <v>18582.134600000001</v>
      </c>
      <c r="BH91" s="9">
        <v>140847.10370000001</v>
      </c>
      <c r="BI91" s="9">
        <v>42098.533600000002</v>
      </c>
      <c r="BJ91" s="24">
        <f>Table1[[#This Row],[Indirect and Induced Building Through FY12]]+Table1[[#This Row],[Indirect and Induced Building FY13 and After]]</f>
        <v>182945.6373</v>
      </c>
      <c r="BK91" s="9">
        <v>34016.1014</v>
      </c>
      <c r="BL91" s="9">
        <v>265396.98859999998</v>
      </c>
      <c r="BM91" s="9">
        <v>69608.565600000002</v>
      </c>
      <c r="BN91" s="24">
        <f>Table1[[#This Row],[TOTAL Real Property Related Taxes Through FY12]]+Table1[[#This Row],[TOTAL Real Property Related Taxes FY13 and After]]</f>
        <v>335005.55420000001</v>
      </c>
      <c r="BO91" s="9">
        <v>43131.252399999998</v>
      </c>
      <c r="BP91" s="9">
        <v>413563.2329</v>
      </c>
      <c r="BQ91" s="9">
        <v>97715.495200000005</v>
      </c>
      <c r="BR91" s="24">
        <f>Table1[[#This Row],[Company Direct Through FY12]]+Table1[[#This Row],[Company Direct FY13 and After]]</f>
        <v>511278.72810000001</v>
      </c>
      <c r="BS91" s="9">
        <v>0</v>
      </c>
      <c r="BT91" s="9">
        <v>9222.6167999999998</v>
      </c>
      <c r="BU91" s="9">
        <v>21277.3832</v>
      </c>
      <c r="BV91" s="24">
        <f>Table1[[#This Row],[Sales Tax Exemption Through FY12]]+Table1[[#This Row],[Sales Tax Exemption FY13 and After]]</f>
        <v>30500</v>
      </c>
      <c r="BW91" s="9">
        <v>26.180499999999999</v>
      </c>
      <c r="BX91" s="9">
        <v>140.26070000000001</v>
      </c>
      <c r="BY91" s="9">
        <v>59.313000000000002</v>
      </c>
      <c r="BZ91" s="24">
        <f>Table1[[#This Row],[Energy Tax Savings Through FY12]]+Table1[[#This Row],[Energy Tax Savings FY13 and After]]</f>
        <v>199.57370000000003</v>
      </c>
      <c r="CA91" s="9">
        <v>0</v>
      </c>
      <c r="CB91" s="9">
        <v>0</v>
      </c>
      <c r="CC91" s="9">
        <v>0</v>
      </c>
      <c r="CD91" s="24">
        <f>Table1[[#This Row],[Tax Exempt Bond Savings Through FY12]]+Table1[[#This Row],[Tax Exempt Bond Savings FY13 and After]]</f>
        <v>0</v>
      </c>
      <c r="CE91" s="9">
        <v>30834.8642</v>
      </c>
      <c r="CF91" s="9">
        <v>266432.48560000001</v>
      </c>
      <c r="CG91" s="9">
        <v>69857.559299999994</v>
      </c>
      <c r="CH91" s="24">
        <f>Table1[[#This Row],[Indirect and Induced Through FY12]]+Table1[[#This Row],[Indirect and Induced FY13 and After]]</f>
        <v>336290.04489999998</v>
      </c>
      <c r="CI91" s="9">
        <v>73939.936100000006</v>
      </c>
      <c r="CJ91" s="9">
        <v>670632.84100000001</v>
      </c>
      <c r="CK91" s="9">
        <v>146236.35829999999</v>
      </c>
      <c r="CL91" s="24">
        <f>Table1[[#This Row],[TOTAL Income Consumption Use Taxes Through FY12]]+Table1[[#This Row],[TOTAL Income Consumption Use Taxes FY13 and After]]</f>
        <v>816869.19929999998</v>
      </c>
      <c r="CM91" s="9">
        <v>26.180499999999999</v>
      </c>
      <c r="CN91" s="9">
        <v>19906.669699999999</v>
      </c>
      <c r="CO91" s="9">
        <v>28792.903999999999</v>
      </c>
      <c r="CP91" s="24">
        <f>Table1[[#This Row],[Assistance Provided Through FY12]]+Table1[[#This Row],[Assistance Provided FY13 and After]]</f>
        <v>48699.573699999994</v>
      </c>
      <c r="CQ91" s="9">
        <v>0</v>
      </c>
      <c r="CR91" s="9">
        <v>0</v>
      </c>
      <c r="CS91" s="9">
        <v>0</v>
      </c>
      <c r="CT91" s="24">
        <f>Table1[[#This Row],[Recapture Cancellation Reduction Amount Through FY12]]+Table1[[#This Row],[Recapture Cancellation Reduction Amount FY13 and After]]</f>
        <v>0</v>
      </c>
      <c r="CU91" s="9">
        <v>0</v>
      </c>
      <c r="CV91" s="9">
        <v>0</v>
      </c>
      <c r="CW91" s="9">
        <v>0</v>
      </c>
      <c r="CX91" s="24">
        <f>Table1[[#This Row],[Penalty Paid Through FY12]]+Table1[[#This Row],[Penalty Paid FY13 and After]]</f>
        <v>0</v>
      </c>
      <c r="CY91" s="9">
        <v>26.180499999999999</v>
      </c>
      <c r="CZ91" s="9">
        <v>19906.669699999999</v>
      </c>
      <c r="DA91" s="9">
        <v>28792.903999999999</v>
      </c>
      <c r="DB91" s="24">
        <f>Table1[[#This Row],[TOTAL Assistance Net of Recapture Penalties Through FY12]]+Table1[[#This Row],[TOTAL Assistance Net of Recapture Penalties FY13 and After]]</f>
        <v>48699.573699999994</v>
      </c>
      <c r="DC91" s="9">
        <v>48559.454400000002</v>
      </c>
      <c r="DD91" s="9">
        <v>472816.16200000001</v>
      </c>
      <c r="DE91" s="9">
        <v>110013.2936</v>
      </c>
      <c r="DF91" s="24">
        <f>Table1[[#This Row],[Company Direct Tax Revenue Before Assistance Through FY12]]+Table1[[#This Row],[Company Direct Tax Revenue Before Assistance FY13 and After]]</f>
        <v>582829.45559999999</v>
      </c>
      <c r="DG91" s="9">
        <v>59422.763599999998</v>
      </c>
      <c r="DH91" s="9">
        <v>483120.33730000001</v>
      </c>
      <c r="DI91" s="9">
        <v>134624.5343</v>
      </c>
      <c r="DJ91" s="24">
        <f>Table1[[#This Row],[Indirect and Induced Tax Revenues Through FY12]]+Table1[[#This Row],[Indirect and Induced Tax Revenues FY13 and After]]</f>
        <v>617744.87159999995</v>
      </c>
      <c r="DK91" s="9">
        <v>107982.21799999999</v>
      </c>
      <c r="DL91" s="9">
        <v>955936.49930000002</v>
      </c>
      <c r="DM91" s="9">
        <v>244637.8279</v>
      </c>
      <c r="DN91" s="24">
        <f>Table1[[#This Row],[TOTAL Tax Revenues Before Assistance Through FY12]]+Table1[[#This Row],[TOTAL Tax Revenues Before Assistance FY13 and After]]</f>
        <v>1200574.3271999999</v>
      </c>
      <c r="DO91" s="9">
        <v>107956.03750000001</v>
      </c>
      <c r="DP91" s="9">
        <v>936029.82960000006</v>
      </c>
      <c r="DQ91" s="9">
        <v>215844.92389999999</v>
      </c>
      <c r="DR91" s="24">
        <f>Table1[[#This Row],[TOTAL Tax Revenues Net of Assistance Recapture and Penalty Through FY12]]+Table1[[#This Row],[TOTAL Tax Revenues Net of Assistance Recapture and Penalty FY13 and After]]</f>
        <v>1151874.7535000001</v>
      </c>
      <c r="DS91" s="9">
        <v>0</v>
      </c>
      <c r="DT91" s="9">
        <v>377.08409999999998</v>
      </c>
      <c r="DU91" s="9">
        <v>0</v>
      </c>
      <c r="DV91" s="9">
        <v>0</v>
      </c>
    </row>
    <row r="92" spans="1:126" x14ac:dyDescent="0.25">
      <c r="A92" s="10">
        <v>92429</v>
      </c>
      <c r="B92" s="10" t="s">
        <v>553</v>
      </c>
      <c r="C92" s="10" t="s">
        <v>555</v>
      </c>
      <c r="D92" s="10" t="s">
        <v>17</v>
      </c>
      <c r="E92" s="10">
        <v>38</v>
      </c>
      <c r="F92" s="10" t="s">
        <v>556</v>
      </c>
      <c r="G92" s="10" t="s">
        <v>442</v>
      </c>
      <c r="H92" s="13">
        <v>43073</v>
      </c>
      <c r="I92" s="13">
        <v>104000</v>
      </c>
      <c r="J92" s="10" t="s">
        <v>554</v>
      </c>
      <c r="K92" s="10" t="s">
        <v>81</v>
      </c>
      <c r="L92" s="8">
        <v>36511</v>
      </c>
      <c r="M92" s="8">
        <v>45838</v>
      </c>
      <c r="N92" s="9">
        <v>9000</v>
      </c>
      <c r="O92" s="10" t="s">
        <v>272</v>
      </c>
      <c r="P92" s="7">
        <v>0</v>
      </c>
      <c r="Q92" s="7">
        <v>0</v>
      </c>
      <c r="R92" s="7">
        <v>110</v>
      </c>
      <c r="S92" s="7">
        <v>0</v>
      </c>
      <c r="T92" s="7">
        <v>0</v>
      </c>
      <c r="U92" s="7">
        <v>110</v>
      </c>
      <c r="V92" s="7">
        <v>110</v>
      </c>
      <c r="W92" s="7">
        <v>0</v>
      </c>
      <c r="X92" s="7">
        <v>0</v>
      </c>
      <c r="Y92" s="7">
        <v>80</v>
      </c>
      <c r="Z92" s="7">
        <v>23</v>
      </c>
      <c r="AA92" s="7">
        <v>0</v>
      </c>
      <c r="AB92" s="16">
        <v>0</v>
      </c>
      <c r="AC92" s="16">
        <v>0</v>
      </c>
      <c r="AD92" s="16">
        <v>0</v>
      </c>
      <c r="AE92" s="16">
        <v>0</v>
      </c>
      <c r="AF92" s="15">
        <v>100</v>
      </c>
      <c r="AG92" s="10" t="s">
        <v>28</v>
      </c>
      <c r="AH92" s="10" t="s">
        <v>1966</v>
      </c>
      <c r="AI92" s="9">
        <v>44.139000000000003</v>
      </c>
      <c r="AJ92" s="9">
        <v>171.56</v>
      </c>
      <c r="AK92" s="9">
        <v>178.78530000000001</v>
      </c>
      <c r="AL92" s="24">
        <f>Table1[[#This Row],[Company Direct Land Through FY12]]+Table1[[#This Row],[Company Direct Land FY13 and After]]</f>
        <v>350.34530000000001</v>
      </c>
      <c r="AM92" s="9">
        <v>77.022999999999996</v>
      </c>
      <c r="AN92" s="9">
        <v>355.4708</v>
      </c>
      <c r="AO92" s="9">
        <v>311.98230000000001</v>
      </c>
      <c r="AP92" s="24">
        <f>Table1[[#This Row],[Company Direct Building Through FY12]]+Table1[[#This Row],[Company Direct Building FY13 and After]]</f>
        <v>667.45309999999995</v>
      </c>
      <c r="AQ92" s="9">
        <v>0</v>
      </c>
      <c r="AR92" s="9">
        <v>221.386</v>
      </c>
      <c r="AS92" s="9">
        <v>0</v>
      </c>
      <c r="AT92" s="24">
        <f>Table1[[#This Row],[Mortgage Recording Tax Through FY12]]+Table1[[#This Row],[Mortgage Recording Tax FY13 and After]]</f>
        <v>221.386</v>
      </c>
      <c r="AU92" s="9">
        <v>95.28</v>
      </c>
      <c r="AV92" s="9">
        <v>287.52589999999998</v>
      </c>
      <c r="AW92" s="9">
        <v>385.93239999999997</v>
      </c>
      <c r="AX92" s="24">
        <f>Table1[[#This Row],[Pilot Savings  Through FY12]]+Table1[[#This Row],[Pilot Savings FY13 and After]]</f>
        <v>673.45830000000001</v>
      </c>
      <c r="AY92" s="9">
        <v>0</v>
      </c>
      <c r="AZ92" s="9">
        <v>221.386</v>
      </c>
      <c r="BA92" s="9">
        <v>0</v>
      </c>
      <c r="BB92" s="24">
        <f>Table1[[#This Row],[Mortgage Recording Tax Exemption Through FY12]]+Table1[[#This Row],[Mortgage Recording Tax Exemption FY13 and After]]</f>
        <v>221.386</v>
      </c>
      <c r="BC92" s="9">
        <v>126.7441</v>
      </c>
      <c r="BD92" s="9">
        <v>731.30160000000001</v>
      </c>
      <c r="BE92" s="9">
        <v>513.37789999999995</v>
      </c>
      <c r="BF92" s="24">
        <f>Table1[[#This Row],[Indirect and Induced Land Through FY12]]+Table1[[#This Row],[Indirect and Induced Land FY13 and After]]</f>
        <v>1244.6795</v>
      </c>
      <c r="BG92" s="9">
        <v>235.3819</v>
      </c>
      <c r="BH92" s="9">
        <v>1358.1319000000001</v>
      </c>
      <c r="BI92" s="9">
        <v>953.41600000000005</v>
      </c>
      <c r="BJ92" s="24">
        <f>Table1[[#This Row],[Indirect and Induced Building Through FY12]]+Table1[[#This Row],[Indirect and Induced Building FY13 and After]]</f>
        <v>2311.5479</v>
      </c>
      <c r="BK92" s="9">
        <v>388.00799999999998</v>
      </c>
      <c r="BL92" s="9">
        <v>2328.9384</v>
      </c>
      <c r="BM92" s="9">
        <v>1571.6291000000001</v>
      </c>
      <c r="BN92" s="24">
        <f>Table1[[#This Row],[TOTAL Real Property Related Taxes Through FY12]]+Table1[[#This Row],[TOTAL Real Property Related Taxes FY13 and After]]</f>
        <v>3900.5675000000001</v>
      </c>
      <c r="BO92" s="9">
        <v>865.71839999999997</v>
      </c>
      <c r="BP92" s="9">
        <v>5814.9074000000001</v>
      </c>
      <c r="BQ92" s="9">
        <v>3506.5983999999999</v>
      </c>
      <c r="BR92" s="24">
        <f>Table1[[#This Row],[Company Direct Through FY12]]+Table1[[#This Row],[Company Direct FY13 and After]]</f>
        <v>9321.505799999999</v>
      </c>
      <c r="BS92" s="9">
        <v>0</v>
      </c>
      <c r="BT92" s="9">
        <v>5.8509000000000002</v>
      </c>
      <c r="BU92" s="9">
        <v>37.968600000000002</v>
      </c>
      <c r="BV92" s="24">
        <f>Table1[[#This Row],[Sales Tax Exemption Through FY12]]+Table1[[#This Row],[Sales Tax Exemption FY13 and After]]</f>
        <v>43.819500000000005</v>
      </c>
      <c r="BW92" s="9">
        <v>0.50519999999999998</v>
      </c>
      <c r="BX92" s="9">
        <v>7.4177999999999997</v>
      </c>
      <c r="BY92" s="9">
        <v>0.57120000000000004</v>
      </c>
      <c r="BZ92" s="24">
        <f>Table1[[#This Row],[Energy Tax Savings Through FY12]]+Table1[[#This Row],[Energy Tax Savings FY13 and After]]</f>
        <v>7.9889999999999999</v>
      </c>
      <c r="CA92" s="9">
        <v>2.8029000000000002</v>
      </c>
      <c r="CB92" s="9">
        <v>54.004300000000001</v>
      </c>
      <c r="CC92" s="9">
        <v>6.6395</v>
      </c>
      <c r="CD92" s="24">
        <f>Table1[[#This Row],[Tax Exempt Bond Savings Through FY12]]+Table1[[#This Row],[Tax Exempt Bond Savings FY13 and After]]</f>
        <v>60.643799999999999</v>
      </c>
      <c r="CE92" s="9">
        <v>470.18220000000002</v>
      </c>
      <c r="CF92" s="9">
        <v>3103.7154999999998</v>
      </c>
      <c r="CG92" s="9">
        <v>1904.4767999999999</v>
      </c>
      <c r="CH92" s="24">
        <f>Table1[[#This Row],[Indirect and Induced Through FY12]]+Table1[[#This Row],[Indirect and Induced FY13 and After]]</f>
        <v>5008.1922999999997</v>
      </c>
      <c r="CI92" s="9">
        <v>1332.5925</v>
      </c>
      <c r="CJ92" s="9">
        <v>8851.3498999999993</v>
      </c>
      <c r="CK92" s="9">
        <v>5365.8959000000004</v>
      </c>
      <c r="CL92" s="24">
        <f>Table1[[#This Row],[TOTAL Income Consumption Use Taxes Through FY12]]+Table1[[#This Row],[TOTAL Income Consumption Use Taxes FY13 and After]]</f>
        <v>14217.245800000001</v>
      </c>
      <c r="CM92" s="9">
        <v>98.588099999999997</v>
      </c>
      <c r="CN92" s="9">
        <v>576.18489999999997</v>
      </c>
      <c r="CO92" s="9">
        <v>431.11169999999998</v>
      </c>
      <c r="CP92" s="24">
        <f>Table1[[#This Row],[Assistance Provided Through FY12]]+Table1[[#This Row],[Assistance Provided FY13 and After]]</f>
        <v>1007.2965999999999</v>
      </c>
      <c r="CQ92" s="9">
        <v>0</v>
      </c>
      <c r="CR92" s="9">
        <v>0</v>
      </c>
      <c r="CS92" s="9">
        <v>0</v>
      </c>
      <c r="CT92" s="24">
        <f>Table1[[#This Row],[Recapture Cancellation Reduction Amount Through FY12]]+Table1[[#This Row],[Recapture Cancellation Reduction Amount FY13 and After]]</f>
        <v>0</v>
      </c>
      <c r="CU92" s="9">
        <v>0</v>
      </c>
      <c r="CV92" s="9">
        <v>0</v>
      </c>
      <c r="CW92" s="9">
        <v>0</v>
      </c>
      <c r="CX92" s="24">
        <f>Table1[[#This Row],[Penalty Paid Through FY12]]+Table1[[#This Row],[Penalty Paid FY13 and After]]</f>
        <v>0</v>
      </c>
      <c r="CY92" s="9">
        <v>98.588099999999997</v>
      </c>
      <c r="CZ92" s="9">
        <v>576.18489999999997</v>
      </c>
      <c r="DA92" s="9">
        <v>431.11169999999998</v>
      </c>
      <c r="DB92" s="24">
        <f>Table1[[#This Row],[TOTAL Assistance Net of Recapture Penalties Through FY12]]+Table1[[#This Row],[TOTAL Assistance Net of Recapture Penalties FY13 and After]]</f>
        <v>1007.2965999999999</v>
      </c>
      <c r="DC92" s="9">
        <v>986.88040000000001</v>
      </c>
      <c r="DD92" s="9">
        <v>6563.3242</v>
      </c>
      <c r="DE92" s="9">
        <v>3997.366</v>
      </c>
      <c r="DF92" s="24">
        <f>Table1[[#This Row],[Company Direct Tax Revenue Before Assistance Through FY12]]+Table1[[#This Row],[Company Direct Tax Revenue Before Assistance FY13 and After]]</f>
        <v>10560.690200000001</v>
      </c>
      <c r="DG92" s="9">
        <v>832.30820000000006</v>
      </c>
      <c r="DH92" s="9">
        <v>5193.1490000000003</v>
      </c>
      <c r="DI92" s="9">
        <v>3371.2707</v>
      </c>
      <c r="DJ92" s="24">
        <f>Table1[[#This Row],[Indirect and Induced Tax Revenues Through FY12]]+Table1[[#This Row],[Indirect and Induced Tax Revenues FY13 and After]]</f>
        <v>8564.4197000000004</v>
      </c>
      <c r="DK92" s="9">
        <v>1819.1886</v>
      </c>
      <c r="DL92" s="9">
        <v>11756.4732</v>
      </c>
      <c r="DM92" s="9">
        <v>7368.6367</v>
      </c>
      <c r="DN92" s="24">
        <f>Table1[[#This Row],[TOTAL Tax Revenues Before Assistance Through FY12]]+Table1[[#This Row],[TOTAL Tax Revenues Before Assistance FY13 and After]]</f>
        <v>19125.109899999999</v>
      </c>
      <c r="DO92" s="9">
        <v>1720.6005</v>
      </c>
      <c r="DP92" s="9">
        <v>11180.2883</v>
      </c>
      <c r="DQ92" s="9">
        <v>6937.5249999999996</v>
      </c>
      <c r="DR92" s="24">
        <f>Table1[[#This Row],[TOTAL Tax Revenues Net of Assistance Recapture and Penalty Through FY12]]+Table1[[#This Row],[TOTAL Tax Revenues Net of Assistance Recapture and Penalty FY13 and After]]</f>
        <v>18117.813300000002</v>
      </c>
      <c r="DS92" s="9">
        <v>0</v>
      </c>
      <c r="DT92" s="9">
        <v>7.2770999999999999</v>
      </c>
      <c r="DU92" s="9">
        <v>0</v>
      </c>
      <c r="DV92" s="9">
        <v>0</v>
      </c>
    </row>
    <row r="93" spans="1:126" x14ac:dyDescent="0.25">
      <c r="A93" s="10">
        <v>92432</v>
      </c>
      <c r="B93" s="10" t="s">
        <v>591</v>
      </c>
      <c r="C93" s="10" t="s">
        <v>593</v>
      </c>
      <c r="D93" s="10" t="s">
        <v>24</v>
      </c>
      <c r="E93" s="10">
        <v>32</v>
      </c>
      <c r="F93" s="10" t="s">
        <v>594</v>
      </c>
      <c r="G93" s="10" t="s">
        <v>595</v>
      </c>
      <c r="H93" s="13">
        <v>33000</v>
      </c>
      <c r="I93" s="13">
        <v>35000</v>
      </c>
      <c r="J93" s="10" t="s">
        <v>592</v>
      </c>
      <c r="K93" s="10" t="s">
        <v>5</v>
      </c>
      <c r="L93" s="8">
        <v>36514</v>
      </c>
      <c r="M93" s="8">
        <v>45838</v>
      </c>
      <c r="N93" s="9">
        <v>1400</v>
      </c>
      <c r="O93" s="10" t="s">
        <v>11</v>
      </c>
      <c r="P93" s="7">
        <v>22</v>
      </c>
      <c r="Q93" s="7">
        <v>17</v>
      </c>
      <c r="R93" s="7">
        <v>14</v>
      </c>
      <c r="S93" s="7">
        <v>0</v>
      </c>
      <c r="T93" s="7">
        <v>0</v>
      </c>
      <c r="U93" s="7">
        <v>53</v>
      </c>
      <c r="V93" s="7">
        <v>33</v>
      </c>
      <c r="W93" s="7">
        <v>0</v>
      </c>
      <c r="X93" s="7">
        <v>0</v>
      </c>
      <c r="Y93" s="7">
        <v>0</v>
      </c>
      <c r="Z93" s="7">
        <v>4</v>
      </c>
      <c r="AA93" s="7">
        <v>0</v>
      </c>
      <c r="AB93" s="16">
        <v>0</v>
      </c>
      <c r="AC93" s="16">
        <v>0</v>
      </c>
      <c r="AD93" s="16">
        <v>0</v>
      </c>
      <c r="AE93" s="16">
        <v>0</v>
      </c>
      <c r="AF93" s="15">
        <v>83.018867924528308</v>
      </c>
      <c r="AG93" s="10" t="s">
        <v>28</v>
      </c>
      <c r="AH93" s="10" t="s">
        <v>28</v>
      </c>
      <c r="AI93" s="9">
        <v>17.323</v>
      </c>
      <c r="AJ93" s="9">
        <v>147.7534</v>
      </c>
      <c r="AK93" s="9">
        <v>70.166600000000003</v>
      </c>
      <c r="AL93" s="24">
        <f>Table1[[#This Row],[Company Direct Land Through FY12]]+Table1[[#This Row],[Company Direct Land FY13 and After]]</f>
        <v>217.92000000000002</v>
      </c>
      <c r="AM93" s="9">
        <v>44.313000000000002</v>
      </c>
      <c r="AN93" s="9">
        <v>293.47620000000001</v>
      </c>
      <c r="AO93" s="9">
        <v>179.49039999999999</v>
      </c>
      <c r="AP93" s="24">
        <f>Table1[[#This Row],[Company Direct Building Through FY12]]+Table1[[#This Row],[Company Direct Building FY13 and After]]</f>
        <v>472.96659999999997</v>
      </c>
      <c r="AQ93" s="9">
        <v>0</v>
      </c>
      <c r="AR93" s="9">
        <v>22.422499999999999</v>
      </c>
      <c r="AS93" s="9">
        <v>0</v>
      </c>
      <c r="AT93" s="24">
        <f>Table1[[#This Row],[Mortgage Recording Tax Through FY12]]+Table1[[#This Row],[Mortgage Recording Tax FY13 and After]]</f>
        <v>22.422499999999999</v>
      </c>
      <c r="AU93" s="9">
        <v>27.803000000000001</v>
      </c>
      <c r="AV93" s="9">
        <v>120.0367</v>
      </c>
      <c r="AW93" s="9">
        <v>112.6164</v>
      </c>
      <c r="AX93" s="24">
        <f>Table1[[#This Row],[Pilot Savings  Through FY12]]+Table1[[#This Row],[Pilot Savings FY13 and After]]</f>
        <v>232.65309999999999</v>
      </c>
      <c r="AY93" s="9">
        <v>0</v>
      </c>
      <c r="AZ93" s="9">
        <v>22.422499999999999</v>
      </c>
      <c r="BA93" s="9">
        <v>0</v>
      </c>
      <c r="BB93" s="24">
        <f>Table1[[#This Row],[Mortgage Recording Tax Exemption Through FY12]]+Table1[[#This Row],[Mortgage Recording Tax Exemption FY13 and After]]</f>
        <v>22.422499999999999</v>
      </c>
      <c r="BC93" s="9">
        <v>37.2834</v>
      </c>
      <c r="BD93" s="9">
        <v>215.14099999999999</v>
      </c>
      <c r="BE93" s="9">
        <v>151.01669999999999</v>
      </c>
      <c r="BF93" s="24">
        <f>Table1[[#This Row],[Indirect and Induced Land Through FY12]]+Table1[[#This Row],[Indirect and Induced Land FY13 and After]]</f>
        <v>366.15769999999998</v>
      </c>
      <c r="BG93" s="9">
        <v>69.240700000000004</v>
      </c>
      <c r="BH93" s="9">
        <v>399.54770000000002</v>
      </c>
      <c r="BI93" s="9">
        <v>280.45960000000002</v>
      </c>
      <c r="BJ93" s="24">
        <f>Table1[[#This Row],[Indirect and Induced Building Through FY12]]+Table1[[#This Row],[Indirect and Induced Building FY13 and After]]</f>
        <v>680.00729999999999</v>
      </c>
      <c r="BK93" s="9">
        <v>140.3571</v>
      </c>
      <c r="BL93" s="9">
        <v>935.88160000000005</v>
      </c>
      <c r="BM93" s="9">
        <v>568.51689999999996</v>
      </c>
      <c r="BN93" s="24">
        <f>Table1[[#This Row],[TOTAL Real Property Related Taxes Through FY12]]+Table1[[#This Row],[TOTAL Real Property Related Taxes FY13 and After]]</f>
        <v>1504.3985</v>
      </c>
      <c r="BO93" s="9">
        <v>186.8271</v>
      </c>
      <c r="BP93" s="9">
        <v>1338.7674</v>
      </c>
      <c r="BQ93" s="9">
        <v>756.7441</v>
      </c>
      <c r="BR93" s="24">
        <f>Table1[[#This Row],[Company Direct Through FY12]]+Table1[[#This Row],[Company Direct FY13 and After]]</f>
        <v>2095.5115000000001</v>
      </c>
      <c r="BS93" s="9">
        <v>0</v>
      </c>
      <c r="BT93" s="9">
        <v>1.425</v>
      </c>
      <c r="BU93" s="9">
        <v>0</v>
      </c>
      <c r="BV93" s="24">
        <f>Table1[[#This Row],[Sales Tax Exemption Through FY12]]+Table1[[#This Row],[Sales Tax Exemption FY13 and After]]</f>
        <v>1.425</v>
      </c>
      <c r="BW93" s="9">
        <v>0</v>
      </c>
      <c r="BX93" s="9">
        <v>0</v>
      </c>
      <c r="BY93" s="9">
        <v>0</v>
      </c>
      <c r="BZ93" s="24">
        <f>Table1[[#This Row],[Energy Tax Savings Through FY12]]+Table1[[#This Row],[Energy Tax Savings FY13 and After]]</f>
        <v>0</v>
      </c>
      <c r="CA93" s="9">
        <v>0</v>
      </c>
      <c r="CB93" s="9">
        <v>0</v>
      </c>
      <c r="CC93" s="9">
        <v>0</v>
      </c>
      <c r="CD93" s="24">
        <f>Table1[[#This Row],[Tax Exempt Bond Savings Through FY12]]+Table1[[#This Row],[Tax Exempt Bond Savings FY13 and After]]</f>
        <v>0</v>
      </c>
      <c r="CE93" s="9">
        <v>127.30119999999999</v>
      </c>
      <c r="CF93" s="9">
        <v>828.42269999999996</v>
      </c>
      <c r="CG93" s="9">
        <v>515.63430000000005</v>
      </c>
      <c r="CH93" s="24">
        <f>Table1[[#This Row],[Indirect and Induced Through FY12]]+Table1[[#This Row],[Indirect and Induced FY13 and After]]</f>
        <v>1344.057</v>
      </c>
      <c r="CI93" s="9">
        <v>314.12830000000002</v>
      </c>
      <c r="CJ93" s="9">
        <v>2165.7651000000001</v>
      </c>
      <c r="CK93" s="9">
        <v>1272.3784000000001</v>
      </c>
      <c r="CL93" s="24">
        <f>Table1[[#This Row],[TOTAL Income Consumption Use Taxes Through FY12]]+Table1[[#This Row],[TOTAL Income Consumption Use Taxes FY13 and After]]</f>
        <v>3438.1435000000001</v>
      </c>
      <c r="CM93" s="9">
        <v>27.803000000000001</v>
      </c>
      <c r="CN93" s="9">
        <v>143.88419999999999</v>
      </c>
      <c r="CO93" s="9">
        <v>112.6164</v>
      </c>
      <c r="CP93" s="24">
        <f>Table1[[#This Row],[Assistance Provided Through FY12]]+Table1[[#This Row],[Assistance Provided FY13 and After]]</f>
        <v>256.50059999999996</v>
      </c>
      <c r="CQ93" s="9">
        <v>0</v>
      </c>
      <c r="CR93" s="9">
        <v>0</v>
      </c>
      <c r="CS93" s="9">
        <v>0</v>
      </c>
      <c r="CT93" s="24">
        <f>Table1[[#This Row],[Recapture Cancellation Reduction Amount Through FY12]]+Table1[[#This Row],[Recapture Cancellation Reduction Amount FY13 and After]]</f>
        <v>0</v>
      </c>
      <c r="CU93" s="9">
        <v>0</v>
      </c>
      <c r="CV93" s="9">
        <v>0</v>
      </c>
      <c r="CW93" s="9">
        <v>0</v>
      </c>
      <c r="CX93" s="24">
        <f>Table1[[#This Row],[Penalty Paid Through FY12]]+Table1[[#This Row],[Penalty Paid FY13 and After]]</f>
        <v>0</v>
      </c>
      <c r="CY93" s="9">
        <v>27.803000000000001</v>
      </c>
      <c r="CZ93" s="9">
        <v>143.88419999999999</v>
      </c>
      <c r="DA93" s="9">
        <v>112.6164</v>
      </c>
      <c r="DB93" s="24">
        <f>Table1[[#This Row],[TOTAL Assistance Net of Recapture Penalties Through FY12]]+Table1[[#This Row],[TOTAL Assistance Net of Recapture Penalties FY13 and After]]</f>
        <v>256.50059999999996</v>
      </c>
      <c r="DC93" s="9">
        <v>248.4631</v>
      </c>
      <c r="DD93" s="9">
        <v>1802.4195</v>
      </c>
      <c r="DE93" s="9">
        <v>1006.4011</v>
      </c>
      <c r="DF93" s="24">
        <f>Table1[[#This Row],[Company Direct Tax Revenue Before Assistance Through FY12]]+Table1[[#This Row],[Company Direct Tax Revenue Before Assistance FY13 and After]]</f>
        <v>2808.8206</v>
      </c>
      <c r="DG93" s="9">
        <v>233.8253</v>
      </c>
      <c r="DH93" s="9">
        <v>1443.1114</v>
      </c>
      <c r="DI93" s="9">
        <v>947.11059999999998</v>
      </c>
      <c r="DJ93" s="24">
        <f>Table1[[#This Row],[Indirect and Induced Tax Revenues Through FY12]]+Table1[[#This Row],[Indirect and Induced Tax Revenues FY13 and After]]</f>
        <v>2390.2219999999998</v>
      </c>
      <c r="DK93" s="9">
        <v>482.28840000000002</v>
      </c>
      <c r="DL93" s="9">
        <v>3245.5309000000002</v>
      </c>
      <c r="DM93" s="9">
        <v>1953.5117</v>
      </c>
      <c r="DN93" s="24">
        <f>Table1[[#This Row],[TOTAL Tax Revenues Before Assistance Through FY12]]+Table1[[#This Row],[TOTAL Tax Revenues Before Assistance FY13 and After]]</f>
        <v>5199.0426000000007</v>
      </c>
      <c r="DO93" s="9">
        <v>454.48540000000003</v>
      </c>
      <c r="DP93" s="9">
        <v>3101.6466999999998</v>
      </c>
      <c r="DQ93" s="9">
        <v>1840.8952999999999</v>
      </c>
      <c r="DR93" s="24">
        <f>Table1[[#This Row],[TOTAL Tax Revenues Net of Assistance Recapture and Penalty Through FY12]]+Table1[[#This Row],[TOTAL Tax Revenues Net of Assistance Recapture and Penalty FY13 and After]]</f>
        <v>4942.5419999999995</v>
      </c>
      <c r="DS93" s="9">
        <v>0</v>
      </c>
      <c r="DT93" s="9">
        <v>0</v>
      </c>
      <c r="DU93" s="9">
        <v>0</v>
      </c>
      <c r="DV93" s="9">
        <v>0</v>
      </c>
    </row>
    <row r="94" spans="1:126" x14ac:dyDescent="0.25">
      <c r="A94" s="10">
        <v>92436</v>
      </c>
      <c r="B94" s="10" t="s">
        <v>635</v>
      </c>
      <c r="C94" s="10" t="s">
        <v>637</v>
      </c>
      <c r="D94" s="10" t="s">
        <v>10</v>
      </c>
      <c r="E94" s="10">
        <v>17</v>
      </c>
      <c r="F94" s="10" t="s">
        <v>638</v>
      </c>
      <c r="G94" s="10" t="s">
        <v>639</v>
      </c>
      <c r="H94" s="13">
        <v>282000</v>
      </c>
      <c r="I94" s="13">
        <v>214000</v>
      </c>
      <c r="J94" s="10" t="s">
        <v>636</v>
      </c>
      <c r="K94" s="10" t="s">
        <v>81</v>
      </c>
      <c r="L94" s="8">
        <v>36558</v>
      </c>
      <c r="M94" s="8">
        <v>46203</v>
      </c>
      <c r="N94" s="9">
        <v>24500</v>
      </c>
      <c r="O94" s="10" t="s">
        <v>11</v>
      </c>
      <c r="P94" s="7">
        <v>1</v>
      </c>
      <c r="Q94" s="7">
        <v>0</v>
      </c>
      <c r="R94" s="7">
        <v>7</v>
      </c>
      <c r="S94" s="7">
        <v>0</v>
      </c>
      <c r="T94" s="7">
        <v>0</v>
      </c>
      <c r="U94" s="7">
        <v>8</v>
      </c>
      <c r="V94" s="7">
        <v>7</v>
      </c>
      <c r="W94" s="7">
        <v>0</v>
      </c>
      <c r="X94" s="7">
        <v>0</v>
      </c>
      <c r="Y94" s="7">
        <v>0</v>
      </c>
      <c r="Z94" s="7">
        <v>10</v>
      </c>
      <c r="AA94" s="7">
        <v>0</v>
      </c>
      <c r="AB94" s="16">
        <v>0</v>
      </c>
      <c r="AC94" s="16">
        <v>0</v>
      </c>
      <c r="AD94" s="16">
        <v>0</v>
      </c>
      <c r="AE94" s="16">
        <v>0</v>
      </c>
      <c r="AF94" s="15">
        <v>62.5</v>
      </c>
      <c r="AG94" s="10" t="s">
        <v>28</v>
      </c>
      <c r="AH94" s="10" t="s">
        <v>1966</v>
      </c>
      <c r="AI94" s="9">
        <v>122.038</v>
      </c>
      <c r="AJ94" s="9">
        <v>753.70240000000001</v>
      </c>
      <c r="AK94" s="9">
        <v>47.864199999999997</v>
      </c>
      <c r="AL94" s="24">
        <f>Table1[[#This Row],[Company Direct Land Through FY12]]+Table1[[#This Row],[Company Direct Land FY13 and After]]</f>
        <v>801.56659999999999</v>
      </c>
      <c r="AM94" s="9">
        <v>514.65700000000004</v>
      </c>
      <c r="AN94" s="9">
        <v>1898.1477</v>
      </c>
      <c r="AO94" s="9">
        <v>201.85230000000001</v>
      </c>
      <c r="AP94" s="24">
        <f>Table1[[#This Row],[Company Direct Building Through FY12]]+Table1[[#This Row],[Company Direct Building FY13 and After]]</f>
        <v>2100</v>
      </c>
      <c r="AQ94" s="9">
        <v>0</v>
      </c>
      <c r="AR94" s="9">
        <v>175.45</v>
      </c>
      <c r="AS94" s="9">
        <v>0</v>
      </c>
      <c r="AT94" s="24">
        <f>Table1[[#This Row],[Mortgage Recording Tax Through FY12]]+Table1[[#This Row],[Mortgage Recording Tax FY13 and After]]</f>
        <v>175.45</v>
      </c>
      <c r="AU94" s="9">
        <v>636.69500000000005</v>
      </c>
      <c r="AV94" s="9">
        <v>2432.3534</v>
      </c>
      <c r="AW94" s="9">
        <v>249.71639999999999</v>
      </c>
      <c r="AX94" s="24">
        <f>Table1[[#This Row],[Pilot Savings  Through FY12]]+Table1[[#This Row],[Pilot Savings FY13 and After]]</f>
        <v>2682.0697999999998</v>
      </c>
      <c r="AY94" s="9">
        <v>0</v>
      </c>
      <c r="AZ94" s="9">
        <v>175.45</v>
      </c>
      <c r="BA94" s="9">
        <v>0</v>
      </c>
      <c r="BB94" s="24">
        <f>Table1[[#This Row],[Mortgage Recording Tax Exemption Through FY12]]+Table1[[#This Row],[Mortgage Recording Tax Exemption FY13 and After]]</f>
        <v>175.45</v>
      </c>
      <c r="BC94" s="9">
        <v>5.3810000000000002</v>
      </c>
      <c r="BD94" s="9">
        <v>60.502000000000002</v>
      </c>
      <c r="BE94" s="9">
        <v>2.1105</v>
      </c>
      <c r="BF94" s="24">
        <f>Table1[[#This Row],[Indirect and Induced Land Through FY12]]+Table1[[#This Row],[Indirect and Induced Land FY13 and After]]</f>
        <v>62.612500000000004</v>
      </c>
      <c r="BG94" s="9">
        <v>9.9932999999999996</v>
      </c>
      <c r="BH94" s="9">
        <v>112.36109999999999</v>
      </c>
      <c r="BI94" s="9">
        <v>3.9195000000000002</v>
      </c>
      <c r="BJ94" s="24">
        <f>Table1[[#This Row],[Indirect and Induced Building Through FY12]]+Table1[[#This Row],[Indirect and Induced Building FY13 and After]]</f>
        <v>116.28059999999999</v>
      </c>
      <c r="BK94" s="9">
        <v>15.3743</v>
      </c>
      <c r="BL94" s="9">
        <v>392.35980000000001</v>
      </c>
      <c r="BM94" s="9">
        <v>6.0301</v>
      </c>
      <c r="BN94" s="24">
        <f>Table1[[#This Row],[TOTAL Real Property Related Taxes Through FY12]]+Table1[[#This Row],[TOTAL Real Property Related Taxes FY13 and After]]</f>
        <v>398.38990000000001</v>
      </c>
      <c r="BO94" s="9">
        <v>47.041699999999999</v>
      </c>
      <c r="BP94" s="9">
        <v>633.70460000000003</v>
      </c>
      <c r="BQ94" s="9">
        <v>18.450099999999999</v>
      </c>
      <c r="BR94" s="24">
        <f>Table1[[#This Row],[Company Direct Through FY12]]+Table1[[#This Row],[Company Direct FY13 and After]]</f>
        <v>652.15470000000005</v>
      </c>
      <c r="BS94" s="9">
        <v>0</v>
      </c>
      <c r="BT94" s="9">
        <v>123.6434</v>
      </c>
      <c r="BU94" s="9">
        <v>0</v>
      </c>
      <c r="BV94" s="24">
        <f>Table1[[#This Row],[Sales Tax Exemption Through FY12]]+Table1[[#This Row],[Sales Tax Exemption FY13 and After]]</f>
        <v>123.6434</v>
      </c>
      <c r="BW94" s="9">
        <v>0</v>
      </c>
      <c r="BX94" s="9">
        <v>0</v>
      </c>
      <c r="BY94" s="9">
        <v>0</v>
      </c>
      <c r="BZ94" s="24">
        <f>Table1[[#This Row],[Energy Tax Savings Through FY12]]+Table1[[#This Row],[Energy Tax Savings FY13 and After]]</f>
        <v>0</v>
      </c>
      <c r="CA94" s="9">
        <v>0</v>
      </c>
      <c r="CB94" s="9">
        <v>0</v>
      </c>
      <c r="CC94" s="9">
        <v>0</v>
      </c>
      <c r="CD94" s="24">
        <f>Table1[[#This Row],[Tax Exempt Bond Savings Through FY12]]+Table1[[#This Row],[Tax Exempt Bond Savings FY13 and After]]</f>
        <v>0</v>
      </c>
      <c r="CE94" s="9">
        <v>18.037199999999999</v>
      </c>
      <c r="CF94" s="9">
        <v>231.40530000000001</v>
      </c>
      <c r="CG94" s="9">
        <v>7.0743</v>
      </c>
      <c r="CH94" s="24">
        <f>Table1[[#This Row],[Indirect and Induced Through FY12]]+Table1[[#This Row],[Indirect and Induced FY13 and After]]</f>
        <v>238.4796</v>
      </c>
      <c r="CI94" s="9">
        <v>65.078900000000004</v>
      </c>
      <c r="CJ94" s="9">
        <v>741.4665</v>
      </c>
      <c r="CK94" s="9">
        <v>25.5244</v>
      </c>
      <c r="CL94" s="24">
        <f>Table1[[#This Row],[TOTAL Income Consumption Use Taxes Through FY12]]+Table1[[#This Row],[TOTAL Income Consumption Use Taxes FY13 and After]]</f>
        <v>766.99090000000001</v>
      </c>
      <c r="CM94" s="9">
        <v>636.69500000000005</v>
      </c>
      <c r="CN94" s="9">
        <v>2731.4468000000002</v>
      </c>
      <c r="CO94" s="9">
        <v>249.71639999999999</v>
      </c>
      <c r="CP94" s="24">
        <f>Table1[[#This Row],[Assistance Provided Through FY12]]+Table1[[#This Row],[Assistance Provided FY13 and After]]</f>
        <v>2981.1632</v>
      </c>
      <c r="CQ94" s="9">
        <v>0</v>
      </c>
      <c r="CR94" s="9">
        <v>0</v>
      </c>
      <c r="CS94" s="9">
        <v>0</v>
      </c>
      <c r="CT94" s="24">
        <f>Table1[[#This Row],[Recapture Cancellation Reduction Amount Through FY12]]+Table1[[#This Row],[Recapture Cancellation Reduction Amount FY13 and After]]</f>
        <v>0</v>
      </c>
      <c r="CU94" s="9">
        <v>0</v>
      </c>
      <c r="CV94" s="9">
        <v>0</v>
      </c>
      <c r="CW94" s="9">
        <v>0</v>
      </c>
      <c r="CX94" s="24">
        <f>Table1[[#This Row],[Penalty Paid Through FY12]]+Table1[[#This Row],[Penalty Paid FY13 and After]]</f>
        <v>0</v>
      </c>
      <c r="CY94" s="9">
        <v>636.69500000000005</v>
      </c>
      <c r="CZ94" s="9">
        <v>2731.4468000000002</v>
      </c>
      <c r="DA94" s="9">
        <v>249.71639999999999</v>
      </c>
      <c r="DB94" s="24">
        <f>Table1[[#This Row],[TOTAL Assistance Net of Recapture Penalties Through FY12]]+Table1[[#This Row],[TOTAL Assistance Net of Recapture Penalties FY13 and After]]</f>
        <v>2981.1632</v>
      </c>
      <c r="DC94" s="9">
        <v>683.73670000000004</v>
      </c>
      <c r="DD94" s="9">
        <v>3461.0047</v>
      </c>
      <c r="DE94" s="9">
        <v>268.16660000000002</v>
      </c>
      <c r="DF94" s="24">
        <f>Table1[[#This Row],[Company Direct Tax Revenue Before Assistance Through FY12]]+Table1[[#This Row],[Company Direct Tax Revenue Before Assistance FY13 and After]]</f>
        <v>3729.1713</v>
      </c>
      <c r="DG94" s="9">
        <v>33.411499999999997</v>
      </c>
      <c r="DH94" s="9">
        <v>404.26839999999999</v>
      </c>
      <c r="DI94" s="9">
        <v>13.1043</v>
      </c>
      <c r="DJ94" s="24">
        <f>Table1[[#This Row],[Indirect and Induced Tax Revenues Through FY12]]+Table1[[#This Row],[Indirect and Induced Tax Revenues FY13 and After]]</f>
        <v>417.37270000000001</v>
      </c>
      <c r="DK94" s="9">
        <v>717.14819999999997</v>
      </c>
      <c r="DL94" s="9">
        <v>3865.2730999999999</v>
      </c>
      <c r="DM94" s="9">
        <v>281.27089999999998</v>
      </c>
      <c r="DN94" s="24">
        <f>Table1[[#This Row],[TOTAL Tax Revenues Before Assistance Through FY12]]+Table1[[#This Row],[TOTAL Tax Revenues Before Assistance FY13 and After]]</f>
        <v>4146.5439999999999</v>
      </c>
      <c r="DO94" s="9">
        <v>80.453199999999995</v>
      </c>
      <c r="DP94" s="9">
        <v>1133.8262999999999</v>
      </c>
      <c r="DQ94" s="9">
        <v>31.554500000000001</v>
      </c>
      <c r="DR94" s="24">
        <f>Table1[[#This Row],[TOTAL Tax Revenues Net of Assistance Recapture and Penalty Through FY12]]+Table1[[#This Row],[TOTAL Tax Revenues Net of Assistance Recapture and Penalty FY13 and After]]</f>
        <v>1165.3807999999999</v>
      </c>
      <c r="DS94" s="9">
        <v>0</v>
      </c>
      <c r="DT94" s="9">
        <v>0</v>
      </c>
      <c r="DU94" s="9">
        <v>0</v>
      </c>
      <c r="DV94" s="9">
        <v>0</v>
      </c>
    </row>
    <row r="95" spans="1:126" x14ac:dyDescent="0.25">
      <c r="A95" s="10">
        <v>92437</v>
      </c>
      <c r="B95" s="10" t="s">
        <v>232</v>
      </c>
      <c r="C95" s="10" t="s">
        <v>234</v>
      </c>
      <c r="D95" s="10" t="s">
        <v>47</v>
      </c>
      <c r="E95" s="10">
        <v>3</v>
      </c>
      <c r="F95" s="10" t="s">
        <v>235</v>
      </c>
      <c r="G95" s="10" t="s">
        <v>67</v>
      </c>
      <c r="H95" s="13">
        <v>0</v>
      </c>
      <c r="I95" s="13">
        <v>2129088</v>
      </c>
      <c r="J95" s="10" t="s">
        <v>233</v>
      </c>
      <c r="K95" s="10" t="s">
        <v>42</v>
      </c>
      <c r="L95" s="8">
        <v>35489</v>
      </c>
      <c r="M95" s="8">
        <v>40967</v>
      </c>
      <c r="N95" s="9">
        <v>198000</v>
      </c>
      <c r="O95" s="10" t="s">
        <v>144</v>
      </c>
      <c r="P95" s="7">
        <v>110</v>
      </c>
      <c r="Q95" s="7">
        <v>760</v>
      </c>
      <c r="R95" s="7">
        <v>4676</v>
      </c>
      <c r="S95" s="7">
        <v>29</v>
      </c>
      <c r="T95" s="7">
        <v>13</v>
      </c>
      <c r="U95" s="7">
        <v>5588</v>
      </c>
      <c r="V95" s="7">
        <v>4622</v>
      </c>
      <c r="W95" s="7">
        <v>0</v>
      </c>
      <c r="X95" s="7">
        <v>2212</v>
      </c>
      <c r="Y95" s="7">
        <v>2212</v>
      </c>
      <c r="Z95" s="7">
        <v>1475</v>
      </c>
      <c r="AA95" s="7">
        <v>58.242152466367713</v>
      </c>
      <c r="AB95" s="16">
        <v>13.632286995515694</v>
      </c>
      <c r="AC95" s="16">
        <v>6.6905829596412563</v>
      </c>
      <c r="AD95" s="16">
        <v>13.291479820627803</v>
      </c>
      <c r="AE95" s="16">
        <v>8.143497757847534</v>
      </c>
      <c r="AF95" s="15">
        <v>44.950672645739907</v>
      </c>
      <c r="AG95" s="10" t="s">
        <v>28</v>
      </c>
      <c r="AH95" s="10" t="s">
        <v>1966</v>
      </c>
      <c r="AI95" s="9">
        <v>9826.3276000000005</v>
      </c>
      <c r="AJ95" s="9">
        <v>29615.093400000002</v>
      </c>
      <c r="AK95" s="9">
        <v>0</v>
      </c>
      <c r="AL95" s="24">
        <f>Table1[[#This Row],[Company Direct Land Through FY12]]+Table1[[#This Row],[Company Direct Land FY13 and After]]</f>
        <v>29615.093400000002</v>
      </c>
      <c r="AM95" s="9">
        <v>18248.894199999999</v>
      </c>
      <c r="AN95" s="9">
        <v>54999.4594</v>
      </c>
      <c r="AO95" s="9">
        <v>0</v>
      </c>
      <c r="AP95" s="24">
        <f>Table1[[#This Row],[Company Direct Building Through FY12]]+Table1[[#This Row],[Company Direct Building FY13 and After]]</f>
        <v>54999.4594</v>
      </c>
      <c r="AQ95" s="9">
        <v>0</v>
      </c>
      <c r="AR95" s="9">
        <v>0</v>
      </c>
      <c r="AS95" s="9">
        <v>0</v>
      </c>
      <c r="AT95" s="24">
        <f>Table1[[#This Row],[Mortgage Recording Tax Through FY12]]+Table1[[#This Row],[Mortgage Recording Tax FY13 and After]]</f>
        <v>0</v>
      </c>
      <c r="AU95" s="9">
        <v>0</v>
      </c>
      <c r="AV95" s="9">
        <v>0</v>
      </c>
      <c r="AW95" s="9">
        <v>0</v>
      </c>
      <c r="AX95" s="24">
        <f>Table1[[#This Row],[Pilot Savings  Through FY12]]+Table1[[#This Row],[Pilot Savings FY13 and After]]</f>
        <v>0</v>
      </c>
      <c r="AY95" s="9">
        <v>0</v>
      </c>
      <c r="AZ95" s="9">
        <v>0</v>
      </c>
      <c r="BA95" s="9">
        <v>0</v>
      </c>
      <c r="BB95" s="24">
        <f>Table1[[#This Row],[Mortgage Recording Tax Exemption Through FY12]]+Table1[[#This Row],[Mortgage Recording Tax Exemption FY13 and After]]</f>
        <v>0</v>
      </c>
      <c r="BC95" s="9">
        <v>10894.379499999999</v>
      </c>
      <c r="BD95" s="9">
        <v>67801.383100000006</v>
      </c>
      <c r="BE95" s="9">
        <v>0</v>
      </c>
      <c r="BF95" s="24">
        <f>Table1[[#This Row],[Indirect and Induced Land Through FY12]]+Table1[[#This Row],[Indirect and Induced Land FY13 and After]]</f>
        <v>67801.383100000006</v>
      </c>
      <c r="BG95" s="9">
        <v>20232.4192</v>
      </c>
      <c r="BH95" s="9">
        <v>125916.8542</v>
      </c>
      <c r="BI95" s="9">
        <v>0</v>
      </c>
      <c r="BJ95" s="24">
        <f>Table1[[#This Row],[Indirect and Induced Building Through FY12]]+Table1[[#This Row],[Indirect and Induced Building FY13 and After]]</f>
        <v>125916.8542</v>
      </c>
      <c r="BK95" s="9">
        <v>59202.020499999999</v>
      </c>
      <c r="BL95" s="9">
        <v>278332.79009999998</v>
      </c>
      <c r="BM95" s="9">
        <v>0</v>
      </c>
      <c r="BN95" s="24">
        <f>Table1[[#This Row],[TOTAL Real Property Related Taxes Through FY12]]+Table1[[#This Row],[TOTAL Real Property Related Taxes FY13 and After]]</f>
        <v>278332.79009999998</v>
      </c>
      <c r="BO95" s="9">
        <v>46961.7546</v>
      </c>
      <c r="BP95" s="9">
        <v>362833.96500000003</v>
      </c>
      <c r="BQ95" s="9">
        <v>0</v>
      </c>
      <c r="BR95" s="24">
        <f>Table1[[#This Row],[Company Direct Through FY12]]+Table1[[#This Row],[Company Direct FY13 and After]]</f>
        <v>362833.96500000003</v>
      </c>
      <c r="BS95" s="9">
        <v>51.135100000000001</v>
      </c>
      <c r="BT95" s="9">
        <v>4462.6495999999997</v>
      </c>
      <c r="BU95" s="9">
        <v>0</v>
      </c>
      <c r="BV95" s="24">
        <f>Table1[[#This Row],[Sales Tax Exemption Through FY12]]+Table1[[#This Row],[Sales Tax Exemption FY13 and After]]</f>
        <v>4462.6495999999997</v>
      </c>
      <c r="BW95" s="9">
        <v>5.2812999999999999</v>
      </c>
      <c r="BX95" s="9">
        <v>43.550699999999999</v>
      </c>
      <c r="BY95" s="9">
        <v>0</v>
      </c>
      <c r="BZ95" s="24">
        <f>Table1[[#This Row],[Energy Tax Savings Through FY12]]+Table1[[#This Row],[Energy Tax Savings FY13 and After]]</f>
        <v>43.550699999999999</v>
      </c>
      <c r="CA95" s="9">
        <v>0</v>
      </c>
      <c r="CB95" s="9">
        <v>200.28389999999999</v>
      </c>
      <c r="CC95" s="9">
        <v>0</v>
      </c>
      <c r="CD95" s="24">
        <f>Table1[[#This Row],[Tax Exempt Bond Savings Through FY12]]+Table1[[#This Row],[Tax Exempt Bond Savings FY13 and After]]</f>
        <v>200.28389999999999</v>
      </c>
      <c r="CE95" s="9">
        <v>33573.317000000003</v>
      </c>
      <c r="CF95" s="9">
        <v>233067.1594</v>
      </c>
      <c r="CG95" s="9">
        <v>0</v>
      </c>
      <c r="CH95" s="24">
        <f>Table1[[#This Row],[Indirect and Induced Through FY12]]+Table1[[#This Row],[Indirect and Induced FY13 and After]]</f>
        <v>233067.1594</v>
      </c>
      <c r="CI95" s="9">
        <v>80478.655199999994</v>
      </c>
      <c r="CJ95" s="9">
        <v>591194.64020000002</v>
      </c>
      <c r="CK95" s="9">
        <v>0</v>
      </c>
      <c r="CL95" s="24">
        <f>Table1[[#This Row],[TOTAL Income Consumption Use Taxes Through FY12]]+Table1[[#This Row],[TOTAL Income Consumption Use Taxes FY13 and After]]</f>
        <v>591194.64020000002</v>
      </c>
      <c r="CM95" s="9">
        <v>56.416400000000003</v>
      </c>
      <c r="CN95" s="9">
        <v>4706.4841999999999</v>
      </c>
      <c r="CO95" s="9">
        <v>0</v>
      </c>
      <c r="CP95" s="24">
        <f>Table1[[#This Row],[Assistance Provided Through FY12]]+Table1[[#This Row],[Assistance Provided FY13 and After]]</f>
        <v>4706.4841999999999</v>
      </c>
      <c r="CQ95" s="9">
        <v>1.2283999999999999</v>
      </c>
      <c r="CR95" s="9">
        <v>0.40089999999999998</v>
      </c>
      <c r="CS95" s="9">
        <v>0</v>
      </c>
      <c r="CT95" s="24">
        <f>Table1[[#This Row],[Recapture Cancellation Reduction Amount Through FY12]]+Table1[[#This Row],[Recapture Cancellation Reduction Amount FY13 and After]]</f>
        <v>0.40089999999999998</v>
      </c>
      <c r="CU95" s="9">
        <v>0.16889999999999999</v>
      </c>
      <c r="CV95" s="9">
        <v>5.5100000000000003E-2</v>
      </c>
      <c r="CW95" s="9">
        <v>0</v>
      </c>
      <c r="CX95" s="24">
        <f>Table1[[#This Row],[Penalty Paid Through FY12]]+Table1[[#This Row],[Penalty Paid FY13 and After]]</f>
        <v>5.5100000000000003E-2</v>
      </c>
      <c r="CY95" s="9">
        <v>55.019100000000002</v>
      </c>
      <c r="CZ95" s="9">
        <v>4706.0281999999997</v>
      </c>
      <c r="DA95" s="9">
        <v>0</v>
      </c>
      <c r="DB95" s="24">
        <f>Table1[[#This Row],[TOTAL Assistance Net of Recapture Penalties Through FY12]]+Table1[[#This Row],[TOTAL Assistance Net of Recapture Penalties FY13 and After]]</f>
        <v>4706.0281999999997</v>
      </c>
      <c r="DC95" s="9">
        <v>75036.9764</v>
      </c>
      <c r="DD95" s="9">
        <v>447448.51779999997</v>
      </c>
      <c r="DE95" s="9">
        <v>0</v>
      </c>
      <c r="DF95" s="24">
        <f>Table1[[#This Row],[Company Direct Tax Revenue Before Assistance Through FY12]]+Table1[[#This Row],[Company Direct Tax Revenue Before Assistance FY13 and After]]</f>
        <v>447448.51779999997</v>
      </c>
      <c r="DG95" s="9">
        <v>64700.115700000002</v>
      </c>
      <c r="DH95" s="9">
        <v>426785.39669999998</v>
      </c>
      <c r="DI95" s="9">
        <v>0</v>
      </c>
      <c r="DJ95" s="24">
        <f>Table1[[#This Row],[Indirect and Induced Tax Revenues Through FY12]]+Table1[[#This Row],[Indirect and Induced Tax Revenues FY13 and After]]</f>
        <v>426785.39669999998</v>
      </c>
      <c r="DK95" s="9">
        <v>139737.09210000001</v>
      </c>
      <c r="DL95" s="9">
        <v>874233.91449999996</v>
      </c>
      <c r="DM95" s="9">
        <v>0</v>
      </c>
      <c r="DN95" s="24">
        <f>Table1[[#This Row],[TOTAL Tax Revenues Before Assistance Through FY12]]+Table1[[#This Row],[TOTAL Tax Revenues Before Assistance FY13 and After]]</f>
        <v>874233.91449999996</v>
      </c>
      <c r="DO95" s="9">
        <v>139682.073</v>
      </c>
      <c r="DP95" s="9">
        <v>869527.88630000001</v>
      </c>
      <c r="DQ95" s="9">
        <v>0</v>
      </c>
      <c r="DR95" s="24">
        <f>Table1[[#This Row],[TOTAL Tax Revenues Net of Assistance Recapture and Penalty Through FY12]]+Table1[[#This Row],[TOTAL Tax Revenues Net of Assistance Recapture and Penalty FY13 and After]]</f>
        <v>869527.88630000001</v>
      </c>
      <c r="DS95" s="9">
        <v>0</v>
      </c>
      <c r="DT95" s="9">
        <v>76.069000000000003</v>
      </c>
      <c r="DU95" s="9">
        <v>0</v>
      </c>
      <c r="DV95" s="9">
        <v>0</v>
      </c>
    </row>
    <row r="96" spans="1:126" x14ac:dyDescent="0.25">
      <c r="A96" s="10">
        <v>92448</v>
      </c>
      <c r="B96" s="10" t="s">
        <v>618</v>
      </c>
      <c r="C96" s="10" t="s">
        <v>620</v>
      </c>
      <c r="D96" s="10" t="s">
        <v>17</v>
      </c>
      <c r="E96" s="10">
        <v>42</v>
      </c>
      <c r="F96" s="10" t="s">
        <v>621</v>
      </c>
      <c r="G96" s="10" t="s">
        <v>23</v>
      </c>
      <c r="H96" s="13">
        <v>62000</v>
      </c>
      <c r="I96" s="13">
        <v>50000</v>
      </c>
      <c r="J96" s="10" t="s">
        <v>619</v>
      </c>
      <c r="K96" s="10" t="s">
        <v>5</v>
      </c>
      <c r="L96" s="8">
        <v>36530</v>
      </c>
      <c r="M96" s="8">
        <v>45838</v>
      </c>
      <c r="N96" s="9">
        <v>3500</v>
      </c>
      <c r="O96" s="10" t="s">
        <v>11</v>
      </c>
      <c r="P96" s="7">
        <v>0</v>
      </c>
      <c r="Q96" s="7">
        <v>0</v>
      </c>
      <c r="R96" s="7">
        <v>21</v>
      </c>
      <c r="S96" s="7">
        <v>0</v>
      </c>
      <c r="T96" s="7">
        <v>19</v>
      </c>
      <c r="U96" s="7">
        <v>40</v>
      </c>
      <c r="V96" s="7">
        <v>21</v>
      </c>
      <c r="W96" s="7">
        <v>0</v>
      </c>
      <c r="X96" s="7">
        <v>0</v>
      </c>
      <c r="Y96" s="7">
        <v>0</v>
      </c>
      <c r="Z96" s="7">
        <v>3</v>
      </c>
      <c r="AA96" s="7">
        <v>0</v>
      </c>
      <c r="AB96" s="16">
        <v>0</v>
      </c>
      <c r="AC96" s="16">
        <v>0</v>
      </c>
      <c r="AD96" s="16">
        <v>0</v>
      </c>
      <c r="AE96" s="16">
        <v>0</v>
      </c>
      <c r="AF96" s="15">
        <v>85.714285714285708</v>
      </c>
      <c r="AG96" s="10" t="s">
        <v>1966</v>
      </c>
      <c r="AH96" s="10" t="s">
        <v>1966</v>
      </c>
      <c r="AI96" s="9">
        <v>30.06</v>
      </c>
      <c r="AJ96" s="9">
        <v>272.9162</v>
      </c>
      <c r="AK96" s="9">
        <v>121.7582</v>
      </c>
      <c r="AL96" s="24">
        <f>Table1[[#This Row],[Company Direct Land Through FY12]]+Table1[[#This Row],[Company Direct Land FY13 and After]]</f>
        <v>394.67439999999999</v>
      </c>
      <c r="AM96" s="9">
        <v>37.506</v>
      </c>
      <c r="AN96" s="9">
        <v>247.30420000000001</v>
      </c>
      <c r="AO96" s="9">
        <v>151.91849999999999</v>
      </c>
      <c r="AP96" s="24">
        <f>Table1[[#This Row],[Company Direct Building Through FY12]]+Table1[[#This Row],[Company Direct Building FY13 and After]]</f>
        <v>399.22270000000003</v>
      </c>
      <c r="AQ96" s="9">
        <v>0</v>
      </c>
      <c r="AR96" s="9">
        <v>28.628299999999999</v>
      </c>
      <c r="AS96" s="9">
        <v>0</v>
      </c>
      <c r="AT96" s="24">
        <f>Table1[[#This Row],[Mortgage Recording Tax Through FY12]]+Table1[[#This Row],[Mortgage Recording Tax FY13 and After]]</f>
        <v>28.628299999999999</v>
      </c>
      <c r="AU96" s="9">
        <v>49.103999999999999</v>
      </c>
      <c r="AV96" s="9">
        <v>322.51330000000002</v>
      </c>
      <c r="AW96" s="9">
        <v>198.89570000000001</v>
      </c>
      <c r="AX96" s="24">
        <f>Table1[[#This Row],[Pilot Savings  Through FY12]]+Table1[[#This Row],[Pilot Savings FY13 and After]]</f>
        <v>521.40899999999999</v>
      </c>
      <c r="AY96" s="9">
        <v>0</v>
      </c>
      <c r="AZ96" s="9">
        <v>28.628299999999999</v>
      </c>
      <c r="BA96" s="9">
        <v>0</v>
      </c>
      <c r="BB96" s="24">
        <f>Table1[[#This Row],[Mortgage Recording Tax Exemption Through FY12]]+Table1[[#This Row],[Mortgage Recording Tax Exemption FY13 and After]]</f>
        <v>28.628299999999999</v>
      </c>
      <c r="BC96" s="9">
        <v>12.2187</v>
      </c>
      <c r="BD96" s="9">
        <v>161.25200000000001</v>
      </c>
      <c r="BE96" s="9">
        <v>49.491700000000002</v>
      </c>
      <c r="BF96" s="24">
        <f>Table1[[#This Row],[Indirect and Induced Land Through FY12]]+Table1[[#This Row],[Indirect and Induced Land FY13 and After]]</f>
        <v>210.74370000000002</v>
      </c>
      <c r="BG96" s="9">
        <v>22.6919</v>
      </c>
      <c r="BH96" s="9">
        <v>299.46800000000002</v>
      </c>
      <c r="BI96" s="9">
        <v>91.913799999999995</v>
      </c>
      <c r="BJ96" s="24">
        <f>Table1[[#This Row],[Indirect and Induced Building Through FY12]]+Table1[[#This Row],[Indirect and Induced Building FY13 and After]]</f>
        <v>391.3818</v>
      </c>
      <c r="BK96" s="9">
        <v>53.372599999999998</v>
      </c>
      <c r="BL96" s="9">
        <v>658.4271</v>
      </c>
      <c r="BM96" s="9">
        <v>216.1865</v>
      </c>
      <c r="BN96" s="24">
        <f>Table1[[#This Row],[TOTAL Real Property Related Taxes Through FY12]]+Table1[[#This Row],[TOTAL Real Property Related Taxes FY13 and After]]</f>
        <v>874.61360000000002</v>
      </c>
      <c r="BO96" s="9">
        <v>73.39</v>
      </c>
      <c r="BP96" s="9">
        <v>1014.9117</v>
      </c>
      <c r="BQ96" s="9">
        <v>297.267</v>
      </c>
      <c r="BR96" s="24">
        <f>Table1[[#This Row],[Company Direct Through FY12]]+Table1[[#This Row],[Company Direct FY13 and After]]</f>
        <v>1312.1786999999999</v>
      </c>
      <c r="BS96" s="9">
        <v>0</v>
      </c>
      <c r="BT96" s="9">
        <v>5.5162000000000004</v>
      </c>
      <c r="BU96" s="9">
        <v>0</v>
      </c>
      <c r="BV96" s="24">
        <f>Table1[[#This Row],[Sales Tax Exemption Through FY12]]+Table1[[#This Row],[Sales Tax Exemption FY13 and After]]</f>
        <v>5.5162000000000004</v>
      </c>
      <c r="BW96" s="9">
        <v>0</v>
      </c>
      <c r="BX96" s="9">
        <v>0</v>
      </c>
      <c r="BY96" s="9">
        <v>0</v>
      </c>
      <c r="BZ96" s="24">
        <f>Table1[[#This Row],[Energy Tax Savings Through FY12]]+Table1[[#This Row],[Energy Tax Savings FY13 and After]]</f>
        <v>0</v>
      </c>
      <c r="CA96" s="9">
        <v>0</v>
      </c>
      <c r="CB96" s="9">
        <v>0</v>
      </c>
      <c r="CC96" s="9">
        <v>0</v>
      </c>
      <c r="CD96" s="24">
        <f>Table1[[#This Row],[Tax Exempt Bond Savings Through FY12]]+Table1[[#This Row],[Tax Exempt Bond Savings FY13 and After]]</f>
        <v>0</v>
      </c>
      <c r="CE96" s="9">
        <v>45.3277</v>
      </c>
      <c r="CF96" s="9">
        <v>693.18790000000001</v>
      </c>
      <c r="CG96" s="9">
        <v>183.60069999999999</v>
      </c>
      <c r="CH96" s="24">
        <f>Table1[[#This Row],[Indirect and Induced Through FY12]]+Table1[[#This Row],[Indirect and Induced FY13 and After]]</f>
        <v>876.78859999999997</v>
      </c>
      <c r="CI96" s="9">
        <v>118.71769999999999</v>
      </c>
      <c r="CJ96" s="9">
        <v>1702.5834</v>
      </c>
      <c r="CK96" s="9">
        <v>480.86770000000001</v>
      </c>
      <c r="CL96" s="24">
        <f>Table1[[#This Row],[TOTAL Income Consumption Use Taxes Through FY12]]+Table1[[#This Row],[TOTAL Income Consumption Use Taxes FY13 and After]]</f>
        <v>2183.4511000000002</v>
      </c>
      <c r="CM96" s="9">
        <v>49.103999999999999</v>
      </c>
      <c r="CN96" s="9">
        <v>356.65780000000001</v>
      </c>
      <c r="CO96" s="9">
        <v>198.89570000000001</v>
      </c>
      <c r="CP96" s="24">
        <f>Table1[[#This Row],[Assistance Provided Through FY12]]+Table1[[#This Row],[Assistance Provided FY13 and After]]</f>
        <v>555.55349999999999</v>
      </c>
      <c r="CQ96" s="9">
        <v>0</v>
      </c>
      <c r="CR96" s="9">
        <v>0</v>
      </c>
      <c r="CS96" s="9">
        <v>0</v>
      </c>
      <c r="CT96" s="24">
        <f>Table1[[#This Row],[Recapture Cancellation Reduction Amount Through FY12]]+Table1[[#This Row],[Recapture Cancellation Reduction Amount FY13 and After]]</f>
        <v>0</v>
      </c>
      <c r="CU96" s="9">
        <v>0</v>
      </c>
      <c r="CV96" s="9">
        <v>0</v>
      </c>
      <c r="CW96" s="9">
        <v>0</v>
      </c>
      <c r="CX96" s="24">
        <f>Table1[[#This Row],[Penalty Paid Through FY12]]+Table1[[#This Row],[Penalty Paid FY13 and After]]</f>
        <v>0</v>
      </c>
      <c r="CY96" s="9">
        <v>49.103999999999999</v>
      </c>
      <c r="CZ96" s="9">
        <v>356.65780000000001</v>
      </c>
      <c r="DA96" s="9">
        <v>198.89570000000001</v>
      </c>
      <c r="DB96" s="24">
        <f>Table1[[#This Row],[TOTAL Assistance Net of Recapture Penalties Through FY12]]+Table1[[#This Row],[TOTAL Assistance Net of Recapture Penalties FY13 and After]]</f>
        <v>555.55349999999999</v>
      </c>
      <c r="DC96" s="9">
        <v>140.95599999999999</v>
      </c>
      <c r="DD96" s="9">
        <v>1563.7603999999999</v>
      </c>
      <c r="DE96" s="9">
        <v>570.94370000000004</v>
      </c>
      <c r="DF96" s="24">
        <f>Table1[[#This Row],[Company Direct Tax Revenue Before Assistance Through FY12]]+Table1[[#This Row],[Company Direct Tax Revenue Before Assistance FY13 and After]]</f>
        <v>2134.7040999999999</v>
      </c>
      <c r="DG96" s="9">
        <v>80.238299999999995</v>
      </c>
      <c r="DH96" s="9">
        <v>1153.9078999999999</v>
      </c>
      <c r="DI96" s="9">
        <v>325.00619999999998</v>
      </c>
      <c r="DJ96" s="24">
        <f>Table1[[#This Row],[Indirect and Induced Tax Revenues Through FY12]]+Table1[[#This Row],[Indirect and Induced Tax Revenues FY13 and After]]</f>
        <v>1478.9141</v>
      </c>
      <c r="DK96" s="9">
        <v>221.1943</v>
      </c>
      <c r="DL96" s="9">
        <v>2717.6682999999998</v>
      </c>
      <c r="DM96" s="9">
        <v>895.94989999999996</v>
      </c>
      <c r="DN96" s="24">
        <f>Table1[[#This Row],[TOTAL Tax Revenues Before Assistance Through FY12]]+Table1[[#This Row],[TOTAL Tax Revenues Before Assistance FY13 and After]]</f>
        <v>3613.6181999999999</v>
      </c>
      <c r="DO96" s="9">
        <v>172.09030000000001</v>
      </c>
      <c r="DP96" s="9">
        <v>2361.0104999999999</v>
      </c>
      <c r="DQ96" s="9">
        <v>697.05420000000004</v>
      </c>
      <c r="DR96" s="24">
        <f>Table1[[#This Row],[TOTAL Tax Revenues Net of Assistance Recapture and Penalty Through FY12]]+Table1[[#This Row],[TOTAL Tax Revenues Net of Assistance Recapture and Penalty FY13 and After]]</f>
        <v>3058.0646999999999</v>
      </c>
      <c r="DS96" s="9">
        <v>0</v>
      </c>
      <c r="DT96" s="9">
        <v>0</v>
      </c>
      <c r="DU96" s="9">
        <v>0</v>
      </c>
      <c r="DV96" s="9">
        <v>0</v>
      </c>
    </row>
    <row r="97" spans="1:126" x14ac:dyDescent="0.25">
      <c r="A97" s="10">
        <v>92449</v>
      </c>
      <c r="B97" s="10" t="s">
        <v>525</v>
      </c>
      <c r="C97" s="10" t="s">
        <v>527</v>
      </c>
      <c r="D97" s="10" t="s">
        <v>24</v>
      </c>
      <c r="E97" s="10">
        <v>31</v>
      </c>
      <c r="F97" s="10" t="s">
        <v>528</v>
      </c>
      <c r="G97" s="10" t="s">
        <v>462</v>
      </c>
      <c r="H97" s="13">
        <v>53463</v>
      </c>
      <c r="I97" s="13">
        <v>37500</v>
      </c>
      <c r="J97" s="10" t="s">
        <v>526</v>
      </c>
      <c r="K97" s="10" t="s">
        <v>81</v>
      </c>
      <c r="L97" s="8">
        <v>36697</v>
      </c>
      <c r="M97" s="8">
        <v>46203</v>
      </c>
      <c r="N97" s="9">
        <v>3500</v>
      </c>
      <c r="O97" s="10" t="s">
        <v>11</v>
      </c>
      <c r="P97" s="7">
        <v>84</v>
      </c>
      <c r="Q97" s="7">
        <v>0</v>
      </c>
      <c r="R97" s="7">
        <v>390</v>
      </c>
      <c r="S97" s="7">
        <v>0</v>
      </c>
      <c r="T97" s="7">
        <v>0</v>
      </c>
      <c r="U97" s="7">
        <v>474</v>
      </c>
      <c r="V97" s="7">
        <v>432</v>
      </c>
      <c r="W97" s="7">
        <v>0</v>
      </c>
      <c r="X97" s="7">
        <v>0</v>
      </c>
      <c r="Y97" s="7">
        <v>0</v>
      </c>
      <c r="Z97" s="7">
        <v>60</v>
      </c>
      <c r="AA97" s="7">
        <v>4.0084388185654012</v>
      </c>
      <c r="AB97" s="16">
        <v>89.87341772151899</v>
      </c>
      <c r="AC97" s="16">
        <v>4.2194092827004219</v>
      </c>
      <c r="AD97" s="16">
        <v>1.89873417721519</v>
      </c>
      <c r="AE97" s="16">
        <v>0</v>
      </c>
      <c r="AF97" s="15">
        <v>98.734177215189874</v>
      </c>
      <c r="AG97" s="10" t="s">
        <v>1966</v>
      </c>
      <c r="AH97" s="10" t="s">
        <v>1966</v>
      </c>
      <c r="AI97" s="9">
        <v>47.054000000000002</v>
      </c>
      <c r="AJ97" s="9">
        <v>186.84970000000001</v>
      </c>
      <c r="AK97" s="9">
        <v>201.52969999999999</v>
      </c>
      <c r="AL97" s="24">
        <f>Table1[[#This Row],[Company Direct Land Through FY12]]+Table1[[#This Row],[Company Direct Land FY13 and After]]</f>
        <v>388.37940000000003</v>
      </c>
      <c r="AM97" s="9">
        <v>26.678999999999998</v>
      </c>
      <c r="AN97" s="9">
        <v>451.54649999999998</v>
      </c>
      <c r="AO97" s="9">
        <v>114.2649</v>
      </c>
      <c r="AP97" s="24">
        <f>Table1[[#This Row],[Company Direct Building Through FY12]]+Table1[[#This Row],[Company Direct Building FY13 and After]]</f>
        <v>565.81139999999994</v>
      </c>
      <c r="AQ97" s="9">
        <v>0</v>
      </c>
      <c r="AR97" s="9">
        <v>43.862499999999997</v>
      </c>
      <c r="AS97" s="9">
        <v>0</v>
      </c>
      <c r="AT97" s="24">
        <f>Table1[[#This Row],[Mortgage Recording Tax Through FY12]]+Table1[[#This Row],[Mortgage Recording Tax FY13 and After]]</f>
        <v>43.862499999999997</v>
      </c>
      <c r="AU97" s="9">
        <v>73.733000000000004</v>
      </c>
      <c r="AV97" s="9">
        <v>517.48609999999996</v>
      </c>
      <c r="AW97" s="9">
        <v>315.79500000000002</v>
      </c>
      <c r="AX97" s="24">
        <f>Table1[[#This Row],[Pilot Savings  Through FY12]]+Table1[[#This Row],[Pilot Savings FY13 and After]]</f>
        <v>833.28109999999992</v>
      </c>
      <c r="AY97" s="9">
        <v>0</v>
      </c>
      <c r="AZ97" s="9">
        <v>43.862499999999997</v>
      </c>
      <c r="BA97" s="9">
        <v>0</v>
      </c>
      <c r="BB97" s="24">
        <f>Table1[[#This Row],[Mortgage Recording Tax Exemption Through FY12]]+Table1[[#This Row],[Mortgage Recording Tax Exemption FY13 and After]]</f>
        <v>43.862499999999997</v>
      </c>
      <c r="BC97" s="9">
        <v>576.13599999999997</v>
      </c>
      <c r="BD97" s="9">
        <v>1695.6533999999999</v>
      </c>
      <c r="BE97" s="9">
        <v>2467.5614999999998</v>
      </c>
      <c r="BF97" s="24">
        <f>Table1[[#This Row],[Indirect and Induced Land Through FY12]]+Table1[[#This Row],[Indirect and Induced Land FY13 and After]]</f>
        <v>4163.2148999999999</v>
      </c>
      <c r="BG97" s="9">
        <v>1069.9668999999999</v>
      </c>
      <c r="BH97" s="9">
        <v>3149.0704000000001</v>
      </c>
      <c r="BI97" s="9">
        <v>4582.6144000000004</v>
      </c>
      <c r="BJ97" s="24">
        <f>Table1[[#This Row],[Indirect and Induced Building Through FY12]]+Table1[[#This Row],[Indirect and Induced Building FY13 and After]]</f>
        <v>7731.6848000000009</v>
      </c>
      <c r="BK97" s="9">
        <v>1646.1029000000001</v>
      </c>
      <c r="BL97" s="9">
        <v>4965.6338999999998</v>
      </c>
      <c r="BM97" s="9">
        <v>7050.1755000000003</v>
      </c>
      <c r="BN97" s="24">
        <f>Table1[[#This Row],[TOTAL Real Property Related Taxes Through FY12]]+Table1[[#This Row],[TOTAL Real Property Related Taxes FY13 and After]]</f>
        <v>12015.8094</v>
      </c>
      <c r="BO97" s="9">
        <v>2399.3737000000001</v>
      </c>
      <c r="BP97" s="9">
        <v>8485.7880999999998</v>
      </c>
      <c r="BQ97" s="9">
        <v>10276.397300000001</v>
      </c>
      <c r="BR97" s="24">
        <f>Table1[[#This Row],[Company Direct Through FY12]]+Table1[[#This Row],[Company Direct FY13 and After]]</f>
        <v>18762.185400000002</v>
      </c>
      <c r="BS97" s="9">
        <v>0</v>
      </c>
      <c r="BT97" s="9">
        <v>0</v>
      </c>
      <c r="BU97" s="9">
        <v>0</v>
      </c>
      <c r="BV97" s="24">
        <f>Table1[[#This Row],[Sales Tax Exemption Through FY12]]+Table1[[#This Row],[Sales Tax Exemption FY13 and After]]</f>
        <v>0</v>
      </c>
      <c r="BW97" s="9">
        <v>0</v>
      </c>
      <c r="BX97" s="9">
        <v>0</v>
      </c>
      <c r="BY97" s="9">
        <v>0</v>
      </c>
      <c r="BZ97" s="24">
        <f>Table1[[#This Row],[Energy Tax Savings Through FY12]]+Table1[[#This Row],[Energy Tax Savings FY13 and After]]</f>
        <v>0</v>
      </c>
      <c r="CA97" s="9">
        <v>0</v>
      </c>
      <c r="CB97" s="9">
        <v>0</v>
      </c>
      <c r="CC97" s="9">
        <v>0</v>
      </c>
      <c r="CD97" s="24">
        <f>Table1[[#This Row],[Tax Exempt Bond Savings Through FY12]]+Table1[[#This Row],[Tax Exempt Bond Savings FY13 and After]]</f>
        <v>0</v>
      </c>
      <c r="CE97" s="9">
        <v>1967.1693</v>
      </c>
      <c r="CF97" s="9">
        <v>6458.5309999999999</v>
      </c>
      <c r="CG97" s="9">
        <v>8425.2873</v>
      </c>
      <c r="CH97" s="24">
        <f>Table1[[#This Row],[Indirect and Induced Through FY12]]+Table1[[#This Row],[Indirect and Induced FY13 and After]]</f>
        <v>14883.818299999999</v>
      </c>
      <c r="CI97" s="9">
        <v>4366.5429999999997</v>
      </c>
      <c r="CJ97" s="9">
        <v>14944.319100000001</v>
      </c>
      <c r="CK97" s="9">
        <v>18701.684600000001</v>
      </c>
      <c r="CL97" s="24">
        <f>Table1[[#This Row],[TOTAL Income Consumption Use Taxes Through FY12]]+Table1[[#This Row],[TOTAL Income Consumption Use Taxes FY13 and After]]</f>
        <v>33646.003700000001</v>
      </c>
      <c r="CM97" s="9">
        <v>73.733000000000004</v>
      </c>
      <c r="CN97" s="9">
        <v>561.34860000000003</v>
      </c>
      <c r="CO97" s="9">
        <v>315.79500000000002</v>
      </c>
      <c r="CP97" s="24">
        <f>Table1[[#This Row],[Assistance Provided Through FY12]]+Table1[[#This Row],[Assistance Provided FY13 and After]]</f>
        <v>877.14360000000011</v>
      </c>
      <c r="CQ97" s="9">
        <v>0</v>
      </c>
      <c r="CR97" s="9">
        <v>0</v>
      </c>
      <c r="CS97" s="9">
        <v>0</v>
      </c>
      <c r="CT97" s="24">
        <f>Table1[[#This Row],[Recapture Cancellation Reduction Amount Through FY12]]+Table1[[#This Row],[Recapture Cancellation Reduction Amount FY13 and After]]</f>
        <v>0</v>
      </c>
      <c r="CU97" s="9">
        <v>0</v>
      </c>
      <c r="CV97" s="9">
        <v>0</v>
      </c>
      <c r="CW97" s="9">
        <v>0</v>
      </c>
      <c r="CX97" s="24">
        <f>Table1[[#This Row],[Penalty Paid Through FY12]]+Table1[[#This Row],[Penalty Paid FY13 and After]]</f>
        <v>0</v>
      </c>
      <c r="CY97" s="9">
        <v>73.733000000000004</v>
      </c>
      <c r="CZ97" s="9">
        <v>561.34860000000003</v>
      </c>
      <c r="DA97" s="9">
        <v>315.79500000000002</v>
      </c>
      <c r="DB97" s="24">
        <f>Table1[[#This Row],[TOTAL Assistance Net of Recapture Penalties Through FY12]]+Table1[[#This Row],[TOTAL Assistance Net of Recapture Penalties FY13 and After]]</f>
        <v>877.14360000000011</v>
      </c>
      <c r="DC97" s="9">
        <v>2473.1066999999998</v>
      </c>
      <c r="DD97" s="9">
        <v>9168.0468000000001</v>
      </c>
      <c r="DE97" s="9">
        <v>10592.1919</v>
      </c>
      <c r="DF97" s="24">
        <f>Table1[[#This Row],[Company Direct Tax Revenue Before Assistance Through FY12]]+Table1[[#This Row],[Company Direct Tax Revenue Before Assistance FY13 and After]]</f>
        <v>19760.238700000002</v>
      </c>
      <c r="DG97" s="9">
        <v>3613.2721999999999</v>
      </c>
      <c r="DH97" s="9">
        <v>11303.254800000001</v>
      </c>
      <c r="DI97" s="9">
        <v>15475.4632</v>
      </c>
      <c r="DJ97" s="24">
        <f>Table1[[#This Row],[Indirect and Induced Tax Revenues Through FY12]]+Table1[[#This Row],[Indirect and Induced Tax Revenues FY13 and After]]</f>
        <v>26778.718000000001</v>
      </c>
      <c r="DK97" s="9">
        <v>6086.3788999999997</v>
      </c>
      <c r="DL97" s="9">
        <v>20471.301599999999</v>
      </c>
      <c r="DM97" s="9">
        <v>26067.6551</v>
      </c>
      <c r="DN97" s="24">
        <f>Table1[[#This Row],[TOTAL Tax Revenues Before Assistance Through FY12]]+Table1[[#This Row],[TOTAL Tax Revenues Before Assistance FY13 and After]]</f>
        <v>46538.956699999995</v>
      </c>
      <c r="DO97" s="9">
        <v>6012.6459000000004</v>
      </c>
      <c r="DP97" s="9">
        <v>19909.953000000001</v>
      </c>
      <c r="DQ97" s="9">
        <v>25751.860100000002</v>
      </c>
      <c r="DR97" s="24">
        <f>Table1[[#This Row],[TOTAL Tax Revenues Net of Assistance Recapture and Penalty Through FY12]]+Table1[[#This Row],[TOTAL Tax Revenues Net of Assistance Recapture and Penalty FY13 and After]]</f>
        <v>45661.813099999999</v>
      </c>
      <c r="DS97" s="9">
        <v>0</v>
      </c>
      <c r="DT97" s="9">
        <v>0</v>
      </c>
      <c r="DU97" s="9">
        <v>0</v>
      </c>
      <c r="DV97" s="9">
        <v>0</v>
      </c>
    </row>
    <row r="98" spans="1:126" x14ac:dyDescent="0.25">
      <c r="A98" s="10">
        <v>92451</v>
      </c>
      <c r="B98" s="10" t="s">
        <v>533</v>
      </c>
      <c r="C98" s="10" t="s">
        <v>534</v>
      </c>
      <c r="D98" s="10" t="s">
        <v>17</v>
      </c>
      <c r="E98" s="10">
        <v>38</v>
      </c>
      <c r="F98" s="10" t="s">
        <v>535</v>
      </c>
      <c r="G98" s="10" t="s">
        <v>23</v>
      </c>
      <c r="H98" s="13">
        <v>80000</v>
      </c>
      <c r="I98" s="13">
        <v>128011</v>
      </c>
      <c r="J98" s="10" t="s">
        <v>503</v>
      </c>
      <c r="K98" s="10" t="s">
        <v>27</v>
      </c>
      <c r="L98" s="8">
        <v>36392</v>
      </c>
      <c r="M98" s="8">
        <v>45838</v>
      </c>
      <c r="N98" s="9">
        <v>6255</v>
      </c>
      <c r="O98" s="10" t="s">
        <v>242</v>
      </c>
      <c r="P98" s="7">
        <v>2</v>
      </c>
      <c r="Q98" s="7">
        <v>0</v>
      </c>
      <c r="R98" s="7">
        <v>33</v>
      </c>
      <c r="S98" s="7">
        <v>0</v>
      </c>
      <c r="T98" s="7">
        <v>1</v>
      </c>
      <c r="U98" s="7">
        <v>36</v>
      </c>
      <c r="V98" s="7">
        <v>34</v>
      </c>
      <c r="W98" s="7">
        <v>0</v>
      </c>
      <c r="X98" s="7">
        <v>0</v>
      </c>
      <c r="Y98" s="7">
        <v>0</v>
      </c>
      <c r="Z98" s="7">
        <v>8</v>
      </c>
      <c r="AA98" s="7">
        <v>0</v>
      </c>
      <c r="AB98" s="16">
        <v>0</v>
      </c>
      <c r="AC98" s="16">
        <v>0</v>
      </c>
      <c r="AD98" s="16">
        <v>0</v>
      </c>
      <c r="AE98" s="16">
        <v>0</v>
      </c>
      <c r="AF98" s="15">
        <v>100</v>
      </c>
      <c r="AG98" s="10" t="s">
        <v>1966</v>
      </c>
      <c r="AH98" s="10" t="s">
        <v>1966</v>
      </c>
      <c r="AI98" s="9">
        <v>91.367999999999995</v>
      </c>
      <c r="AJ98" s="9">
        <v>515.72349999999994</v>
      </c>
      <c r="AK98" s="9">
        <v>370.08659999999998</v>
      </c>
      <c r="AL98" s="24">
        <f>Table1[[#This Row],[Company Direct Land Through FY12]]+Table1[[#This Row],[Company Direct Land FY13 and After]]</f>
        <v>885.81009999999992</v>
      </c>
      <c r="AM98" s="9">
        <v>176.934</v>
      </c>
      <c r="AN98" s="9">
        <v>1427.8520000000001</v>
      </c>
      <c r="AO98" s="9">
        <v>716.67259999999999</v>
      </c>
      <c r="AP98" s="24">
        <f>Table1[[#This Row],[Company Direct Building Through FY12]]+Table1[[#This Row],[Company Direct Building FY13 and After]]</f>
        <v>2144.5246000000002</v>
      </c>
      <c r="AQ98" s="9">
        <v>0</v>
      </c>
      <c r="AR98" s="9">
        <v>109.7376</v>
      </c>
      <c r="AS98" s="9">
        <v>0</v>
      </c>
      <c r="AT98" s="24">
        <f>Table1[[#This Row],[Mortgage Recording Tax Through FY12]]+Table1[[#This Row],[Mortgage Recording Tax FY13 and After]]</f>
        <v>109.7376</v>
      </c>
      <c r="AU98" s="9">
        <v>230.90199999999999</v>
      </c>
      <c r="AV98" s="9">
        <v>1745.2081000000001</v>
      </c>
      <c r="AW98" s="9">
        <v>935.27059999999994</v>
      </c>
      <c r="AX98" s="24">
        <f>Table1[[#This Row],[Pilot Savings  Through FY12]]+Table1[[#This Row],[Pilot Savings FY13 and After]]</f>
        <v>2680.4787000000001</v>
      </c>
      <c r="AY98" s="9">
        <v>0</v>
      </c>
      <c r="AZ98" s="9">
        <v>109.7376</v>
      </c>
      <c r="BA98" s="9">
        <v>0</v>
      </c>
      <c r="BB98" s="24">
        <f>Table1[[#This Row],[Mortgage Recording Tax Exemption Through FY12]]+Table1[[#This Row],[Mortgage Recording Tax Exemption FY13 and After]]</f>
        <v>109.7376</v>
      </c>
      <c r="BC98" s="9">
        <v>59.241599999999998</v>
      </c>
      <c r="BD98" s="9">
        <v>208.90190000000001</v>
      </c>
      <c r="BE98" s="9">
        <v>239.95840000000001</v>
      </c>
      <c r="BF98" s="24">
        <f>Table1[[#This Row],[Indirect and Induced Land Through FY12]]+Table1[[#This Row],[Indirect and Induced Land FY13 and After]]</f>
        <v>448.86030000000005</v>
      </c>
      <c r="BG98" s="9">
        <v>110.0201</v>
      </c>
      <c r="BH98" s="9">
        <v>387.96069999999997</v>
      </c>
      <c r="BI98" s="9">
        <v>445.63729999999998</v>
      </c>
      <c r="BJ98" s="24">
        <f>Table1[[#This Row],[Indirect and Induced Building Through FY12]]+Table1[[#This Row],[Indirect and Induced Building FY13 and After]]</f>
        <v>833.59799999999996</v>
      </c>
      <c r="BK98" s="9">
        <v>206.6617</v>
      </c>
      <c r="BL98" s="9">
        <v>795.23</v>
      </c>
      <c r="BM98" s="9">
        <v>837.08429999999998</v>
      </c>
      <c r="BN98" s="24">
        <f>Table1[[#This Row],[TOTAL Real Property Related Taxes Through FY12]]+Table1[[#This Row],[TOTAL Real Property Related Taxes FY13 and After]]</f>
        <v>1632.3143</v>
      </c>
      <c r="BO98" s="9">
        <v>406.57319999999999</v>
      </c>
      <c r="BP98" s="9">
        <v>1575.4666</v>
      </c>
      <c r="BQ98" s="9">
        <v>1646.8277</v>
      </c>
      <c r="BR98" s="24">
        <f>Table1[[#This Row],[Company Direct Through FY12]]+Table1[[#This Row],[Company Direct FY13 and After]]</f>
        <v>3222.2943</v>
      </c>
      <c r="BS98" s="9">
        <v>0</v>
      </c>
      <c r="BT98" s="9">
        <v>12.988099999999999</v>
      </c>
      <c r="BU98" s="9">
        <v>0</v>
      </c>
      <c r="BV98" s="24">
        <f>Table1[[#This Row],[Sales Tax Exemption Through FY12]]+Table1[[#This Row],[Sales Tax Exemption FY13 and After]]</f>
        <v>12.988099999999999</v>
      </c>
      <c r="BW98" s="9">
        <v>0</v>
      </c>
      <c r="BX98" s="9">
        <v>0</v>
      </c>
      <c r="BY98" s="9">
        <v>0</v>
      </c>
      <c r="BZ98" s="24">
        <f>Table1[[#This Row],[Energy Tax Savings Through FY12]]+Table1[[#This Row],[Energy Tax Savings FY13 and After]]</f>
        <v>0</v>
      </c>
      <c r="CA98" s="9">
        <v>4.1203000000000003</v>
      </c>
      <c r="CB98" s="9">
        <v>49.076000000000001</v>
      </c>
      <c r="CC98" s="9">
        <v>9.7603000000000009</v>
      </c>
      <c r="CD98" s="24">
        <f>Table1[[#This Row],[Tax Exempt Bond Savings Through FY12]]+Table1[[#This Row],[Tax Exempt Bond Savings FY13 and After]]</f>
        <v>58.836300000000001</v>
      </c>
      <c r="CE98" s="9">
        <v>219.76830000000001</v>
      </c>
      <c r="CF98" s="9">
        <v>876.56330000000003</v>
      </c>
      <c r="CG98" s="9">
        <v>890.17280000000005</v>
      </c>
      <c r="CH98" s="24">
        <f>Table1[[#This Row],[Indirect and Induced Through FY12]]+Table1[[#This Row],[Indirect and Induced FY13 and After]]</f>
        <v>1766.7361000000001</v>
      </c>
      <c r="CI98" s="9">
        <v>622.22119999999995</v>
      </c>
      <c r="CJ98" s="9">
        <v>2389.9657999999999</v>
      </c>
      <c r="CK98" s="9">
        <v>2527.2402000000002</v>
      </c>
      <c r="CL98" s="24">
        <f>Table1[[#This Row],[TOTAL Income Consumption Use Taxes Through FY12]]+Table1[[#This Row],[TOTAL Income Consumption Use Taxes FY13 and After]]</f>
        <v>4917.2060000000001</v>
      </c>
      <c r="CM98" s="9">
        <v>235.0223</v>
      </c>
      <c r="CN98" s="9">
        <v>1917.0098</v>
      </c>
      <c r="CO98" s="9">
        <v>945.03089999999997</v>
      </c>
      <c r="CP98" s="24">
        <f>Table1[[#This Row],[Assistance Provided Through FY12]]+Table1[[#This Row],[Assistance Provided FY13 and After]]</f>
        <v>2862.0407</v>
      </c>
      <c r="CQ98" s="9">
        <v>0</v>
      </c>
      <c r="CR98" s="9">
        <v>0</v>
      </c>
      <c r="CS98" s="9">
        <v>0</v>
      </c>
      <c r="CT98" s="24">
        <f>Table1[[#This Row],[Recapture Cancellation Reduction Amount Through FY12]]+Table1[[#This Row],[Recapture Cancellation Reduction Amount FY13 and After]]</f>
        <v>0</v>
      </c>
      <c r="CU98" s="9">
        <v>0</v>
      </c>
      <c r="CV98" s="9">
        <v>0</v>
      </c>
      <c r="CW98" s="9">
        <v>0</v>
      </c>
      <c r="CX98" s="24">
        <f>Table1[[#This Row],[Penalty Paid Through FY12]]+Table1[[#This Row],[Penalty Paid FY13 and After]]</f>
        <v>0</v>
      </c>
      <c r="CY98" s="9">
        <v>235.0223</v>
      </c>
      <c r="CZ98" s="9">
        <v>1917.0098</v>
      </c>
      <c r="DA98" s="9">
        <v>945.03089999999997</v>
      </c>
      <c r="DB98" s="24">
        <f>Table1[[#This Row],[TOTAL Assistance Net of Recapture Penalties Through FY12]]+Table1[[#This Row],[TOTAL Assistance Net of Recapture Penalties FY13 and After]]</f>
        <v>2862.0407</v>
      </c>
      <c r="DC98" s="9">
        <v>674.87519999999995</v>
      </c>
      <c r="DD98" s="9">
        <v>3628.7797</v>
      </c>
      <c r="DE98" s="9">
        <v>2733.5868999999998</v>
      </c>
      <c r="DF98" s="24">
        <f>Table1[[#This Row],[Company Direct Tax Revenue Before Assistance Through FY12]]+Table1[[#This Row],[Company Direct Tax Revenue Before Assistance FY13 and After]]</f>
        <v>6362.3665999999994</v>
      </c>
      <c r="DG98" s="9">
        <v>389.03</v>
      </c>
      <c r="DH98" s="9">
        <v>1473.4259</v>
      </c>
      <c r="DI98" s="9">
        <v>1575.7684999999999</v>
      </c>
      <c r="DJ98" s="24">
        <f>Table1[[#This Row],[Indirect and Induced Tax Revenues Through FY12]]+Table1[[#This Row],[Indirect and Induced Tax Revenues FY13 and After]]</f>
        <v>3049.1943999999999</v>
      </c>
      <c r="DK98" s="9">
        <v>1063.9051999999999</v>
      </c>
      <c r="DL98" s="9">
        <v>5102.2056000000002</v>
      </c>
      <c r="DM98" s="9">
        <v>4309.3554000000004</v>
      </c>
      <c r="DN98" s="24">
        <f>Table1[[#This Row],[TOTAL Tax Revenues Before Assistance Through FY12]]+Table1[[#This Row],[TOTAL Tax Revenues Before Assistance FY13 and After]]</f>
        <v>9411.5610000000015</v>
      </c>
      <c r="DO98" s="9">
        <v>828.88289999999995</v>
      </c>
      <c r="DP98" s="9">
        <v>3185.1958</v>
      </c>
      <c r="DQ98" s="9">
        <v>3364.3245000000002</v>
      </c>
      <c r="DR98" s="24">
        <f>Table1[[#This Row],[TOTAL Tax Revenues Net of Assistance Recapture and Penalty Through FY12]]+Table1[[#This Row],[TOTAL Tax Revenues Net of Assistance Recapture and Penalty FY13 and After]]</f>
        <v>6549.5203000000001</v>
      </c>
      <c r="DS98" s="9">
        <v>0</v>
      </c>
      <c r="DT98" s="9">
        <v>0</v>
      </c>
      <c r="DU98" s="9">
        <v>0</v>
      </c>
      <c r="DV98" s="9">
        <v>0</v>
      </c>
    </row>
    <row r="99" spans="1:126" x14ac:dyDescent="0.25">
      <c r="A99" s="10">
        <v>92452</v>
      </c>
      <c r="B99" s="10" t="s">
        <v>566</v>
      </c>
      <c r="C99" s="10" t="s">
        <v>568</v>
      </c>
      <c r="D99" s="10" t="s">
        <v>17</v>
      </c>
      <c r="E99" s="10">
        <v>37</v>
      </c>
      <c r="F99" s="10" t="s">
        <v>569</v>
      </c>
      <c r="G99" s="10" t="s">
        <v>570</v>
      </c>
      <c r="H99" s="13">
        <v>27500</v>
      </c>
      <c r="I99" s="13">
        <v>22500</v>
      </c>
      <c r="J99" s="10" t="s">
        <v>567</v>
      </c>
      <c r="K99" s="10" t="s">
        <v>5</v>
      </c>
      <c r="L99" s="8">
        <v>36403</v>
      </c>
      <c r="M99" s="8">
        <v>45838</v>
      </c>
      <c r="N99" s="9">
        <v>1000</v>
      </c>
      <c r="O99" s="10" t="s">
        <v>102</v>
      </c>
      <c r="P99" s="7">
        <v>0</v>
      </c>
      <c r="Q99" s="7">
        <v>0</v>
      </c>
      <c r="R99" s="7">
        <v>6</v>
      </c>
      <c r="S99" s="7">
        <v>0</v>
      </c>
      <c r="T99" s="7">
        <v>0</v>
      </c>
      <c r="U99" s="7">
        <v>6</v>
      </c>
      <c r="V99" s="7">
        <v>6</v>
      </c>
      <c r="W99" s="7">
        <v>0</v>
      </c>
      <c r="X99" s="7">
        <v>0</v>
      </c>
      <c r="Y99" s="7">
        <v>0</v>
      </c>
      <c r="Z99" s="7">
        <v>12</v>
      </c>
      <c r="AA99" s="7">
        <v>0</v>
      </c>
      <c r="AB99" s="16">
        <v>0</v>
      </c>
      <c r="AC99" s="16">
        <v>0</v>
      </c>
      <c r="AD99" s="16">
        <v>0</v>
      </c>
      <c r="AE99" s="16">
        <v>0</v>
      </c>
      <c r="AF99" s="15">
        <v>83.333333333333343</v>
      </c>
      <c r="AG99" s="10" t="s">
        <v>28</v>
      </c>
      <c r="AH99" s="10" t="s">
        <v>1966</v>
      </c>
      <c r="AI99" s="9">
        <v>19.863</v>
      </c>
      <c r="AJ99" s="9">
        <v>88.338200000000001</v>
      </c>
      <c r="AK99" s="9">
        <v>80.455299999999994</v>
      </c>
      <c r="AL99" s="24">
        <f>Table1[[#This Row],[Company Direct Land Through FY12]]+Table1[[#This Row],[Company Direct Land FY13 and After]]</f>
        <v>168.79349999999999</v>
      </c>
      <c r="AM99" s="9">
        <v>15.669</v>
      </c>
      <c r="AN99" s="9">
        <v>114.3976</v>
      </c>
      <c r="AO99" s="9">
        <v>63.467399999999998</v>
      </c>
      <c r="AP99" s="24">
        <f>Table1[[#This Row],[Company Direct Building Through FY12]]+Table1[[#This Row],[Company Direct Building FY13 and After]]</f>
        <v>177.86500000000001</v>
      </c>
      <c r="AQ99" s="9">
        <v>0</v>
      </c>
      <c r="AR99" s="9">
        <v>0</v>
      </c>
      <c r="AS99" s="9">
        <v>0</v>
      </c>
      <c r="AT99" s="24">
        <f>Table1[[#This Row],[Mortgage Recording Tax Through FY12]]+Table1[[#This Row],[Mortgage Recording Tax FY13 and After]]</f>
        <v>0</v>
      </c>
      <c r="AU99" s="9">
        <v>35.531999999999996</v>
      </c>
      <c r="AV99" s="9">
        <v>164.86519999999999</v>
      </c>
      <c r="AW99" s="9">
        <v>143.9221</v>
      </c>
      <c r="AX99" s="24">
        <f>Table1[[#This Row],[Pilot Savings  Through FY12]]+Table1[[#This Row],[Pilot Savings FY13 and After]]</f>
        <v>308.78729999999996</v>
      </c>
      <c r="AY99" s="9">
        <v>0</v>
      </c>
      <c r="AZ99" s="9">
        <v>0</v>
      </c>
      <c r="BA99" s="9">
        <v>0</v>
      </c>
      <c r="BB99" s="24">
        <f>Table1[[#This Row],[Mortgage Recording Tax Exemption Through FY12]]+Table1[[#This Row],[Mortgage Recording Tax Exemption FY13 and After]]</f>
        <v>0</v>
      </c>
      <c r="BC99" s="9">
        <v>10.454700000000001</v>
      </c>
      <c r="BD99" s="9">
        <v>53.027299999999997</v>
      </c>
      <c r="BE99" s="9">
        <v>42.346800000000002</v>
      </c>
      <c r="BF99" s="24">
        <f>Table1[[#This Row],[Indirect and Induced Land Through FY12]]+Table1[[#This Row],[Indirect and Induced Land FY13 and After]]</f>
        <v>95.374099999999999</v>
      </c>
      <c r="BG99" s="9">
        <v>19.415800000000001</v>
      </c>
      <c r="BH99" s="9">
        <v>98.478999999999999</v>
      </c>
      <c r="BI99" s="9">
        <v>78.644000000000005</v>
      </c>
      <c r="BJ99" s="24">
        <f>Table1[[#This Row],[Indirect and Induced Building Through FY12]]+Table1[[#This Row],[Indirect and Induced Building FY13 and After]]</f>
        <v>177.12299999999999</v>
      </c>
      <c r="BK99" s="9">
        <v>29.8705</v>
      </c>
      <c r="BL99" s="9">
        <v>189.37690000000001</v>
      </c>
      <c r="BM99" s="9">
        <v>120.9914</v>
      </c>
      <c r="BN99" s="24">
        <f>Table1[[#This Row],[TOTAL Real Property Related Taxes Through FY12]]+Table1[[#This Row],[TOTAL Real Property Related Taxes FY13 and After]]</f>
        <v>310.36829999999998</v>
      </c>
      <c r="BO99" s="9">
        <v>71.748199999999997</v>
      </c>
      <c r="BP99" s="9">
        <v>402.06760000000003</v>
      </c>
      <c r="BQ99" s="9">
        <v>290.61660000000001</v>
      </c>
      <c r="BR99" s="24">
        <f>Table1[[#This Row],[Company Direct Through FY12]]+Table1[[#This Row],[Company Direct FY13 and After]]</f>
        <v>692.68420000000003</v>
      </c>
      <c r="BS99" s="9">
        <v>0</v>
      </c>
      <c r="BT99" s="9">
        <v>0</v>
      </c>
      <c r="BU99" s="9">
        <v>0</v>
      </c>
      <c r="BV99" s="24">
        <f>Table1[[#This Row],[Sales Tax Exemption Through FY12]]+Table1[[#This Row],[Sales Tax Exemption FY13 and After]]</f>
        <v>0</v>
      </c>
      <c r="BW99" s="9">
        <v>0</v>
      </c>
      <c r="BX99" s="9">
        <v>0</v>
      </c>
      <c r="BY99" s="9">
        <v>0</v>
      </c>
      <c r="BZ99" s="24">
        <f>Table1[[#This Row],[Energy Tax Savings Through FY12]]+Table1[[#This Row],[Energy Tax Savings FY13 and After]]</f>
        <v>0</v>
      </c>
      <c r="CA99" s="9">
        <v>0</v>
      </c>
      <c r="CB99" s="9">
        <v>0</v>
      </c>
      <c r="CC99" s="9">
        <v>0</v>
      </c>
      <c r="CD99" s="24">
        <f>Table1[[#This Row],[Tax Exempt Bond Savings Through FY12]]+Table1[[#This Row],[Tax Exempt Bond Savings FY13 and After]]</f>
        <v>0</v>
      </c>
      <c r="CE99" s="9">
        <v>38.7836</v>
      </c>
      <c r="CF99" s="9">
        <v>224.49080000000001</v>
      </c>
      <c r="CG99" s="9">
        <v>157.09299999999999</v>
      </c>
      <c r="CH99" s="24">
        <f>Table1[[#This Row],[Indirect and Induced Through FY12]]+Table1[[#This Row],[Indirect and Induced FY13 and After]]</f>
        <v>381.5838</v>
      </c>
      <c r="CI99" s="9">
        <v>110.5318</v>
      </c>
      <c r="CJ99" s="9">
        <v>626.55840000000001</v>
      </c>
      <c r="CK99" s="9">
        <v>447.70960000000002</v>
      </c>
      <c r="CL99" s="24">
        <f>Table1[[#This Row],[TOTAL Income Consumption Use Taxes Through FY12]]+Table1[[#This Row],[TOTAL Income Consumption Use Taxes FY13 and After]]</f>
        <v>1074.268</v>
      </c>
      <c r="CM99" s="9">
        <v>35.531999999999996</v>
      </c>
      <c r="CN99" s="9">
        <v>164.86519999999999</v>
      </c>
      <c r="CO99" s="9">
        <v>143.9221</v>
      </c>
      <c r="CP99" s="24">
        <f>Table1[[#This Row],[Assistance Provided Through FY12]]+Table1[[#This Row],[Assistance Provided FY13 and After]]</f>
        <v>308.78729999999996</v>
      </c>
      <c r="CQ99" s="9">
        <v>0</v>
      </c>
      <c r="CR99" s="9">
        <v>0</v>
      </c>
      <c r="CS99" s="9">
        <v>0</v>
      </c>
      <c r="CT99" s="24">
        <f>Table1[[#This Row],[Recapture Cancellation Reduction Amount Through FY12]]+Table1[[#This Row],[Recapture Cancellation Reduction Amount FY13 and After]]</f>
        <v>0</v>
      </c>
      <c r="CU99" s="9">
        <v>0</v>
      </c>
      <c r="CV99" s="9">
        <v>0</v>
      </c>
      <c r="CW99" s="9">
        <v>0</v>
      </c>
      <c r="CX99" s="24">
        <f>Table1[[#This Row],[Penalty Paid Through FY12]]+Table1[[#This Row],[Penalty Paid FY13 and After]]</f>
        <v>0</v>
      </c>
      <c r="CY99" s="9">
        <v>35.531999999999996</v>
      </c>
      <c r="CZ99" s="9">
        <v>164.86519999999999</v>
      </c>
      <c r="DA99" s="9">
        <v>143.9221</v>
      </c>
      <c r="DB99" s="24">
        <f>Table1[[#This Row],[TOTAL Assistance Net of Recapture Penalties Through FY12]]+Table1[[#This Row],[TOTAL Assistance Net of Recapture Penalties FY13 and After]]</f>
        <v>308.78729999999996</v>
      </c>
      <c r="DC99" s="9">
        <v>107.28019999999999</v>
      </c>
      <c r="DD99" s="9">
        <v>604.80340000000001</v>
      </c>
      <c r="DE99" s="9">
        <v>434.53930000000003</v>
      </c>
      <c r="DF99" s="24">
        <f>Table1[[#This Row],[Company Direct Tax Revenue Before Assistance Through FY12]]+Table1[[#This Row],[Company Direct Tax Revenue Before Assistance FY13 and After]]</f>
        <v>1039.3427000000001</v>
      </c>
      <c r="DG99" s="9">
        <v>68.6541</v>
      </c>
      <c r="DH99" s="9">
        <v>375.99709999999999</v>
      </c>
      <c r="DI99" s="9">
        <v>278.0838</v>
      </c>
      <c r="DJ99" s="24">
        <f>Table1[[#This Row],[Indirect and Induced Tax Revenues Through FY12]]+Table1[[#This Row],[Indirect and Induced Tax Revenues FY13 and After]]</f>
        <v>654.08089999999993</v>
      </c>
      <c r="DK99" s="9">
        <v>175.93430000000001</v>
      </c>
      <c r="DL99" s="9">
        <v>980.80050000000006</v>
      </c>
      <c r="DM99" s="9">
        <v>712.62310000000002</v>
      </c>
      <c r="DN99" s="24">
        <f>Table1[[#This Row],[TOTAL Tax Revenues Before Assistance Through FY12]]+Table1[[#This Row],[TOTAL Tax Revenues Before Assistance FY13 and After]]</f>
        <v>1693.4236000000001</v>
      </c>
      <c r="DO99" s="9">
        <v>140.4023</v>
      </c>
      <c r="DP99" s="9">
        <v>815.93529999999998</v>
      </c>
      <c r="DQ99" s="9">
        <v>568.70100000000002</v>
      </c>
      <c r="DR99" s="24">
        <f>Table1[[#This Row],[TOTAL Tax Revenues Net of Assistance Recapture and Penalty Through FY12]]+Table1[[#This Row],[TOTAL Tax Revenues Net of Assistance Recapture and Penalty FY13 and After]]</f>
        <v>1384.6363000000001</v>
      </c>
      <c r="DS99" s="9">
        <v>0</v>
      </c>
      <c r="DT99" s="9">
        <v>0</v>
      </c>
      <c r="DU99" s="9">
        <v>0</v>
      </c>
      <c r="DV99" s="9">
        <v>0</v>
      </c>
    </row>
    <row r="100" spans="1:126" x14ac:dyDescent="0.25">
      <c r="A100" s="10">
        <v>92455</v>
      </c>
      <c r="B100" s="10" t="s">
        <v>561</v>
      </c>
      <c r="C100" s="10" t="s">
        <v>563</v>
      </c>
      <c r="D100" s="10" t="s">
        <v>24</v>
      </c>
      <c r="E100" s="10">
        <v>34</v>
      </c>
      <c r="F100" s="10" t="s">
        <v>564</v>
      </c>
      <c r="G100" s="10" t="s">
        <v>565</v>
      </c>
      <c r="H100" s="13">
        <v>17000</v>
      </c>
      <c r="I100" s="13">
        <v>17000</v>
      </c>
      <c r="J100" s="10" t="s">
        <v>562</v>
      </c>
      <c r="K100" s="10" t="s">
        <v>5</v>
      </c>
      <c r="L100" s="8">
        <v>36536</v>
      </c>
      <c r="M100" s="8">
        <v>46203</v>
      </c>
      <c r="N100" s="9">
        <v>2560</v>
      </c>
      <c r="O100" s="10" t="s">
        <v>97</v>
      </c>
      <c r="P100" s="7">
        <v>0</v>
      </c>
      <c r="Q100" s="7">
        <v>0</v>
      </c>
      <c r="R100" s="7">
        <v>36</v>
      </c>
      <c r="S100" s="7">
        <v>0</v>
      </c>
      <c r="T100" s="7">
        <v>0</v>
      </c>
      <c r="U100" s="7">
        <v>36</v>
      </c>
      <c r="V100" s="7">
        <v>36</v>
      </c>
      <c r="W100" s="7">
        <v>0</v>
      </c>
      <c r="X100" s="7">
        <v>0</v>
      </c>
      <c r="Y100" s="7">
        <v>0</v>
      </c>
      <c r="Z100" s="7">
        <v>21</v>
      </c>
      <c r="AA100" s="7">
        <v>0</v>
      </c>
      <c r="AB100" s="16">
        <v>0</v>
      </c>
      <c r="AC100" s="16">
        <v>0</v>
      </c>
      <c r="AD100" s="16">
        <v>0</v>
      </c>
      <c r="AE100" s="16">
        <v>0</v>
      </c>
      <c r="AF100" s="15">
        <v>83.333333333333343</v>
      </c>
      <c r="AG100" s="10" t="s">
        <v>28</v>
      </c>
      <c r="AH100" s="10" t="s">
        <v>28</v>
      </c>
      <c r="AI100" s="9">
        <v>12.06</v>
      </c>
      <c r="AJ100" s="9">
        <v>104.9791</v>
      </c>
      <c r="AK100" s="9">
        <v>51.652700000000003</v>
      </c>
      <c r="AL100" s="24">
        <f>Table1[[#This Row],[Company Direct Land Through FY12]]+Table1[[#This Row],[Company Direct Land FY13 and After]]</f>
        <v>156.6318</v>
      </c>
      <c r="AM100" s="9">
        <v>38.877000000000002</v>
      </c>
      <c r="AN100" s="9">
        <v>162.19049999999999</v>
      </c>
      <c r="AO100" s="9">
        <v>166.50800000000001</v>
      </c>
      <c r="AP100" s="24">
        <f>Table1[[#This Row],[Company Direct Building Through FY12]]+Table1[[#This Row],[Company Direct Building FY13 and After]]</f>
        <v>328.69849999999997</v>
      </c>
      <c r="AQ100" s="9">
        <v>0</v>
      </c>
      <c r="AR100" s="9">
        <v>10.789899999999999</v>
      </c>
      <c r="AS100" s="9">
        <v>0</v>
      </c>
      <c r="AT100" s="24">
        <f>Table1[[#This Row],[Mortgage Recording Tax Through FY12]]+Table1[[#This Row],[Mortgage Recording Tax FY13 and After]]</f>
        <v>10.789899999999999</v>
      </c>
      <c r="AU100" s="9">
        <v>26.289000000000001</v>
      </c>
      <c r="AV100" s="9">
        <v>141.16659999999999</v>
      </c>
      <c r="AW100" s="9">
        <v>112.5939</v>
      </c>
      <c r="AX100" s="24">
        <f>Table1[[#This Row],[Pilot Savings  Through FY12]]+Table1[[#This Row],[Pilot Savings FY13 and After]]</f>
        <v>253.76049999999998</v>
      </c>
      <c r="AY100" s="9">
        <v>0</v>
      </c>
      <c r="AZ100" s="9">
        <v>10.789899999999999</v>
      </c>
      <c r="BA100" s="9">
        <v>0</v>
      </c>
      <c r="BB100" s="24">
        <f>Table1[[#This Row],[Mortgage Recording Tax Exemption Through FY12]]+Table1[[#This Row],[Mortgage Recording Tax Exemption FY13 and After]]</f>
        <v>10.789899999999999</v>
      </c>
      <c r="BC100" s="9">
        <v>35.6554</v>
      </c>
      <c r="BD100" s="9">
        <v>314.45679999999999</v>
      </c>
      <c r="BE100" s="9">
        <v>152.7099</v>
      </c>
      <c r="BF100" s="24">
        <f>Table1[[#This Row],[Indirect and Induced Land Through FY12]]+Table1[[#This Row],[Indirect and Induced Land FY13 and After]]</f>
        <v>467.16669999999999</v>
      </c>
      <c r="BG100" s="9">
        <v>66.217100000000002</v>
      </c>
      <c r="BH100" s="9">
        <v>583.9914</v>
      </c>
      <c r="BI100" s="9">
        <v>283.6046</v>
      </c>
      <c r="BJ100" s="24">
        <f>Table1[[#This Row],[Indirect and Induced Building Through FY12]]+Table1[[#This Row],[Indirect and Induced Building FY13 and After]]</f>
        <v>867.596</v>
      </c>
      <c r="BK100" s="9">
        <v>126.5205</v>
      </c>
      <c r="BL100" s="9">
        <v>1024.4512</v>
      </c>
      <c r="BM100" s="9">
        <v>541.88130000000001</v>
      </c>
      <c r="BN100" s="24">
        <f>Table1[[#This Row],[TOTAL Real Property Related Taxes Through FY12]]+Table1[[#This Row],[TOTAL Real Property Related Taxes FY13 and After]]</f>
        <v>1566.3325</v>
      </c>
      <c r="BO100" s="9">
        <v>236.76400000000001</v>
      </c>
      <c r="BP100" s="9">
        <v>2326.7242000000001</v>
      </c>
      <c r="BQ100" s="9">
        <v>1014.0484</v>
      </c>
      <c r="BR100" s="24">
        <f>Table1[[#This Row],[Company Direct Through FY12]]+Table1[[#This Row],[Company Direct FY13 and After]]</f>
        <v>3340.7726000000002</v>
      </c>
      <c r="BS100" s="9">
        <v>0</v>
      </c>
      <c r="BT100" s="9">
        <v>0</v>
      </c>
      <c r="BU100" s="9">
        <v>0</v>
      </c>
      <c r="BV100" s="24">
        <f>Table1[[#This Row],[Sales Tax Exemption Through FY12]]+Table1[[#This Row],[Sales Tax Exemption FY13 and After]]</f>
        <v>0</v>
      </c>
      <c r="BW100" s="9">
        <v>0</v>
      </c>
      <c r="BX100" s="9">
        <v>0</v>
      </c>
      <c r="BY100" s="9">
        <v>0</v>
      </c>
      <c r="BZ100" s="24">
        <f>Table1[[#This Row],[Energy Tax Savings Through FY12]]+Table1[[#This Row],[Energy Tax Savings FY13 and After]]</f>
        <v>0</v>
      </c>
      <c r="CA100" s="9">
        <v>0</v>
      </c>
      <c r="CB100" s="9">
        <v>0</v>
      </c>
      <c r="CC100" s="9">
        <v>0</v>
      </c>
      <c r="CD100" s="24">
        <f>Table1[[#This Row],[Tax Exempt Bond Savings Through FY12]]+Table1[[#This Row],[Tax Exempt Bond Savings FY13 and After]]</f>
        <v>0</v>
      </c>
      <c r="CE100" s="9">
        <v>121.7423</v>
      </c>
      <c r="CF100" s="9">
        <v>1222.5545</v>
      </c>
      <c r="CG100" s="9">
        <v>521.4162</v>
      </c>
      <c r="CH100" s="24">
        <f>Table1[[#This Row],[Indirect and Induced Through FY12]]+Table1[[#This Row],[Indirect and Induced FY13 and After]]</f>
        <v>1743.9706999999999</v>
      </c>
      <c r="CI100" s="9">
        <v>358.50630000000001</v>
      </c>
      <c r="CJ100" s="9">
        <v>3549.2786999999998</v>
      </c>
      <c r="CK100" s="9">
        <v>1535.4646</v>
      </c>
      <c r="CL100" s="24">
        <f>Table1[[#This Row],[TOTAL Income Consumption Use Taxes Through FY12]]+Table1[[#This Row],[TOTAL Income Consumption Use Taxes FY13 and After]]</f>
        <v>5084.7433000000001</v>
      </c>
      <c r="CM100" s="9">
        <v>26.289000000000001</v>
      </c>
      <c r="CN100" s="9">
        <v>151.95650000000001</v>
      </c>
      <c r="CO100" s="9">
        <v>112.5939</v>
      </c>
      <c r="CP100" s="24">
        <f>Table1[[#This Row],[Assistance Provided Through FY12]]+Table1[[#This Row],[Assistance Provided FY13 and After]]</f>
        <v>264.55040000000002</v>
      </c>
      <c r="CQ100" s="9">
        <v>0</v>
      </c>
      <c r="CR100" s="9">
        <v>0</v>
      </c>
      <c r="CS100" s="9">
        <v>0</v>
      </c>
      <c r="CT100" s="24">
        <f>Table1[[#This Row],[Recapture Cancellation Reduction Amount Through FY12]]+Table1[[#This Row],[Recapture Cancellation Reduction Amount FY13 and After]]</f>
        <v>0</v>
      </c>
      <c r="CU100" s="9">
        <v>0</v>
      </c>
      <c r="CV100" s="9">
        <v>0</v>
      </c>
      <c r="CW100" s="9">
        <v>0</v>
      </c>
      <c r="CX100" s="24">
        <f>Table1[[#This Row],[Penalty Paid Through FY12]]+Table1[[#This Row],[Penalty Paid FY13 and After]]</f>
        <v>0</v>
      </c>
      <c r="CY100" s="9">
        <v>26.289000000000001</v>
      </c>
      <c r="CZ100" s="9">
        <v>151.95650000000001</v>
      </c>
      <c r="DA100" s="9">
        <v>112.5939</v>
      </c>
      <c r="DB100" s="24">
        <f>Table1[[#This Row],[TOTAL Assistance Net of Recapture Penalties Through FY12]]+Table1[[#This Row],[TOTAL Assistance Net of Recapture Penalties FY13 and After]]</f>
        <v>264.55040000000002</v>
      </c>
      <c r="DC100" s="9">
        <v>287.70100000000002</v>
      </c>
      <c r="DD100" s="9">
        <v>2604.6837</v>
      </c>
      <c r="DE100" s="9">
        <v>1232.2091</v>
      </c>
      <c r="DF100" s="24">
        <f>Table1[[#This Row],[Company Direct Tax Revenue Before Assistance Through FY12]]+Table1[[#This Row],[Company Direct Tax Revenue Before Assistance FY13 and After]]</f>
        <v>3836.8928000000001</v>
      </c>
      <c r="DG100" s="9">
        <v>223.6148</v>
      </c>
      <c r="DH100" s="9">
        <v>2121.0027</v>
      </c>
      <c r="DI100" s="9">
        <v>957.73069999999996</v>
      </c>
      <c r="DJ100" s="24">
        <f>Table1[[#This Row],[Indirect and Induced Tax Revenues Through FY12]]+Table1[[#This Row],[Indirect and Induced Tax Revenues FY13 and After]]</f>
        <v>3078.7334000000001</v>
      </c>
      <c r="DK100" s="9">
        <v>511.31580000000002</v>
      </c>
      <c r="DL100" s="9">
        <v>4725.6863999999996</v>
      </c>
      <c r="DM100" s="9">
        <v>2189.9398000000001</v>
      </c>
      <c r="DN100" s="24">
        <f>Table1[[#This Row],[TOTAL Tax Revenues Before Assistance Through FY12]]+Table1[[#This Row],[TOTAL Tax Revenues Before Assistance FY13 and After]]</f>
        <v>6915.6261999999997</v>
      </c>
      <c r="DO100" s="9">
        <v>485.02679999999998</v>
      </c>
      <c r="DP100" s="9">
        <v>4573.7299000000003</v>
      </c>
      <c r="DQ100" s="9">
        <v>2077.3458999999998</v>
      </c>
      <c r="DR100" s="24">
        <f>Table1[[#This Row],[TOTAL Tax Revenues Net of Assistance Recapture and Penalty Through FY12]]+Table1[[#This Row],[TOTAL Tax Revenues Net of Assistance Recapture and Penalty FY13 and After]]</f>
        <v>6651.0758000000005</v>
      </c>
      <c r="DS100" s="9">
        <v>0</v>
      </c>
      <c r="DT100" s="9">
        <v>0</v>
      </c>
      <c r="DU100" s="9">
        <v>0</v>
      </c>
      <c r="DV100" s="9">
        <v>0</v>
      </c>
    </row>
    <row r="101" spans="1:126" x14ac:dyDescent="0.25">
      <c r="A101" s="10">
        <v>92459</v>
      </c>
      <c r="B101" s="10" t="s">
        <v>522</v>
      </c>
      <c r="C101" s="10" t="s">
        <v>523</v>
      </c>
      <c r="D101" s="10" t="s">
        <v>24</v>
      </c>
      <c r="E101" s="10">
        <v>24</v>
      </c>
      <c r="F101" s="10" t="s">
        <v>524</v>
      </c>
      <c r="G101" s="10" t="s">
        <v>462</v>
      </c>
      <c r="H101" s="13">
        <v>0</v>
      </c>
      <c r="I101" s="13">
        <v>44000</v>
      </c>
      <c r="J101" s="10" t="s">
        <v>205</v>
      </c>
      <c r="K101" s="10" t="s">
        <v>491</v>
      </c>
      <c r="L101" s="8">
        <v>36465</v>
      </c>
      <c r="M101" s="8">
        <v>45870</v>
      </c>
      <c r="N101" s="9">
        <v>3993.9</v>
      </c>
      <c r="O101" s="10" t="s">
        <v>74</v>
      </c>
      <c r="P101" s="7">
        <v>30</v>
      </c>
      <c r="Q101" s="7">
        <v>0</v>
      </c>
      <c r="R101" s="7">
        <v>245</v>
      </c>
      <c r="S101" s="7">
        <v>0</v>
      </c>
      <c r="T101" s="7">
        <v>15</v>
      </c>
      <c r="U101" s="7">
        <v>290</v>
      </c>
      <c r="V101" s="7">
        <v>275</v>
      </c>
      <c r="W101" s="7">
        <v>0</v>
      </c>
      <c r="X101" s="7">
        <v>0</v>
      </c>
      <c r="Y101" s="7">
        <v>200</v>
      </c>
      <c r="Z101" s="7">
        <v>15</v>
      </c>
      <c r="AA101" s="7">
        <v>0</v>
      </c>
      <c r="AB101" s="16">
        <v>29.09090909090909</v>
      </c>
      <c r="AC101" s="16">
        <v>32.727272727272727</v>
      </c>
      <c r="AD101" s="16">
        <v>36.727272727272727</v>
      </c>
      <c r="AE101" s="16">
        <v>1.4545454545454546</v>
      </c>
      <c r="AF101" s="15">
        <v>0</v>
      </c>
      <c r="AG101" s="10" t="s">
        <v>28</v>
      </c>
      <c r="AH101" s="10" t="s">
        <v>1966</v>
      </c>
      <c r="AI101" s="9">
        <v>0</v>
      </c>
      <c r="AJ101" s="9">
        <v>0</v>
      </c>
      <c r="AK101" s="9">
        <v>0</v>
      </c>
      <c r="AL101" s="24">
        <f>Table1[[#This Row],[Company Direct Land Through FY12]]+Table1[[#This Row],[Company Direct Land FY13 and After]]</f>
        <v>0</v>
      </c>
      <c r="AM101" s="9">
        <v>0</v>
      </c>
      <c r="AN101" s="9">
        <v>0</v>
      </c>
      <c r="AO101" s="9">
        <v>0</v>
      </c>
      <c r="AP101" s="24">
        <f>Table1[[#This Row],[Company Direct Building Through FY12]]+Table1[[#This Row],[Company Direct Building FY13 and After]]</f>
        <v>0</v>
      </c>
      <c r="AQ101" s="9">
        <v>0</v>
      </c>
      <c r="AR101" s="9">
        <v>70.072800000000001</v>
      </c>
      <c r="AS101" s="9">
        <v>0</v>
      </c>
      <c r="AT101" s="24">
        <f>Table1[[#This Row],[Mortgage Recording Tax Through FY12]]+Table1[[#This Row],[Mortgage Recording Tax FY13 and After]]</f>
        <v>70.072800000000001</v>
      </c>
      <c r="AU101" s="9">
        <v>0</v>
      </c>
      <c r="AV101" s="9">
        <v>0</v>
      </c>
      <c r="AW101" s="9">
        <v>0</v>
      </c>
      <c r="AX101" s="24">
        <f>Table1[[#This Row],[Pilot Savings  Through FY12]]+Table1[[#This Row],[Pilot Savings FY13 and After]]</f>
        <v>0</v>
      </c>
      <c r="AY101" s="9">
        <v>0</v>
      </c>
      <c r="AZ101" s="9">
        <v>70.072800000000001</v>
      </c>
      <c r="BA101" s="9">
        <v>0</v>
      </c>
      <c r="BB101" s="24">
        <f>Table1[[#This Row],[Mortgage Recording Tax Exemption Through FY12]]+Table1[[#This Row],[Mortgage Recording Tax Exemption FY13 and After]]</f>
        <v>70.072800000000001</v>
      </c>
      <c r="BC101" s="9">
        <v>202.2465</v>
      </c>
      <c r="BD101" s="9">
        <v>1019.029</v>
      </c>
      <c r="BE101" s="9">
        <v>866.21159999999998</v>
      </c>
      <c r="BF101" s="24">
        <f>Table1[[#This Row],[Indirect and Induced Land Through FY12]]+Table1[[#This Row],[Indirect and Induced Land FY13 and After]]</f>
        <v>1885.2406000000001</v>
      </c>
      <c r="BG101" s="9">
        <v>375.60059999999999</v>
      </c>
      <c r="BH101" s="9">
        <v>1892.4821999999999</v>
      </c>
      <c r="BI101" s="9">
        <v>1608.6783</v>
      </c>
      <c r="BJ101" s="24">
        <f>Table1[[#This Row],[Indirect and Induced Building Through FY12]]+Table1[[#This Row],[Indirect and Induced Building FY13 and After]]</f>
        <v>3501.1605</v>
      </c>
      <c r="BK101" s="9">
        <v>577.84709999999995</v>
      </c>
      <c r="BL101" s="9">
        <v>2911.5111999999999</v>
      </c>
      <c r="BM101" s="9">
        <v>2474.8899000000001</v>
      </c>
      <c r="BN101" s="24">
        <f>Table1[[#This Row],[TOTAL Real Property Related Taxes Through FY12]]+Table1[[#This Row],[TOTAL Real Property Related Taxes FY13 and After]]</f>
        <v>5386.4011</v>
      </c>
      <c r="BO101" s="9">
        <v>580.5335</v>
      </c>
      <c r="BP101" s="9">
        <v>3243.9890999999998</v>
      </c>
      <c r="BQ101" s="9">
        <v>2486.3960000000002</v>
      </c>
      <c r="BR101" s="24">
        <f>Table1[[#This Row],[Company Direct Through FY12]]+Table1[[#This Row],[Company Direct FY13 and After]]</f>
        <v>5730.3850999999995</v>
      </c>
      <c r="BS101" s="9">
        <v>0</v>
      </c>
      <c r="BT101" s="9">
        <v>0</v>
      </c>
      <c r="BU101" s="9">
        <v>0</v>
      </c>
      <c r="BV101" s="24">
        <f>Table1[[#This Row],[Sales Tax Exemption Through FY12]]+Table1[[#This Row],[Sales Tax Exemption FY13 and After]]</f>
        <v>0</v>
      </c>
      <c r="BW101" s="9">
        <v>0</v>
      </c>
      <c r="BX101" s="9">
        <v>0</v>
      </c>
      <c r="BY101" s="9">
        <v>0</v>
      </c>
      <c r="BZ101" s="24">
        <f>Table1[[#This Row],[Energy Tax Savings Through FY12]]+Table1[[#This Row],[Energy Tax Savings FY13 and After]]</f>
        <v>0</v>
      </c>
      <c r="CA101" s="9">
        <v>2.0600999999999998</v>
      </c>
      <c r="CB101" s="9">
        <v>38.543399999999998</v>
      </c>
      <c r="CC101" s="9">
        <v>4.8800999999999997</v>
      </c>
      <c r="CD101" s="24">
        <f>Table1[[#This Row],[Tax Exempt Bond Savings Through FY12]]+Table1[[#This Row],[Tax Exempt Bond Savings FY13 and After]]</f>
        <v>43.423499999999997</v>
      </c>
      <c r="CE101" s="9">
        <v>690.55409999999995</v>
      </c>
      <c r="CF101" s="9">
        <v>3925.3117999999999</v>
      </c>
      <c r="CG101" s="9">
        <v>2957.6084999999998</v>
      </c>
      <c r="CH101" s="24">
        <f>Table1[[#This Row],[Indirect and Induced Through FY12]]+Table1[[#This Row],[Indirect and Induced FY13 and After]]</f>
        <v>6882.9202999999998</v>
      </c>
      <c r="CI101" s="9">
        <v>1269.0274999999999</v>
      </c>
      <c r="CJ101" s="9">
        <v>7130.7574999999997</v>
      </c>
      <c r="CK101" s="9">
        <v>5439.1243999999997</v>
      </c>
      <c r="CL101" s="24">
        <f>Table1[[#This Row],[TOTAL Income Consumption Use Taxes Through FY12]]+Table1[[#This Row],[TOTAL Income Consumption Use Taxes FY13 and After]]</f>
        <v>12569.8819</v>
      </c>
      <c r="CM101" s="9">
        <v>2.0600999999999998</v>
      </c>
      <c r="CN101" s="9">
        <v>108.61620000000001</v>
      </c>
      <c r="CO101" s="9">
        <v>4.8800999999999997</v>
      </c>
      <c r="CP101" s="24">
        <f>Table1[[#This Row],[Assistance Provided Through FY12]]+Table1[[#This Row],[Assistance Provided FY13 and After]]</f>
        <v>113.49630000000001</v>
      </c>
      <c r="CQ101" s="9">
        <v>0</v>
      </c>
      <c r="CR101" s="9">
        <v>0</v>
      </c>
      <c r="CS101" s="9">
        <v>0</v>
      </c>
      <c r="CT101" s="24">
        <f>Table1[[#This Row],[Recapture Cancellation Reduction Amount Through FY12]]+Table1[[#This Row],[Recapture Cancellation Reduction Amount FY13 and After]]</f>
        <v>0</v>
      </c>
      <c r="CU101" s="9">
        <v>0</v>
      </c>
      <c r="CV101" s="9">
        <v>0</v>
      </c>
      <c r="CW101" s="9">
        <v>0</v>
      </c>
      <c r="CX101" s="24">
        <f>Table1[[#This Row],[Penalty Paid Through FY12]]+Table1[[#This Row],[Penalty Paid FY13 and After]]</f>
        <v>0</v>
      </c>
      <c r="CY101" s="9">
        <v>2.0600999999999998</v>
      </c>
      <c r="CZ101" s="9">
        <v>108.61620000000001</v>
      </c>
      <c r="DA101" s="9">
        <v>4.8800999999999997</v>
      </c>
      <c r="DB101" s="24">
        <f>Table1[[#This Row],[TOTAL Assistance Net of Recapture Penalties Through FY12]]+Table1[[#This Row],[TOTAL Assistance Net of Recapture Penalties FY13 and After]]</f>
        <v>113.49630000000001</v>
      </c>
      <c r="DC101" s="9">
        <v>580.5335</v>
      </c>
      <c r="DD101" s="9">
        <v>3314.0619000000002</v>
      </c>
      <c r="DE101" s="9">
        <v>2486.3960000000002</v>
      </c>
      <c r="DF101" s="24">
        <f>Table1[[#This Row],[Company Direct Tax Revenue Before Assistance Through FY12]]+Table1[[#This Row],[Company Direct Tax Revenue Before Assistance FY13 and After]]</f>
        <v>5800.4579000000003</v>
      </c>
      <c r="DG101" s="9">
        <v>1268.4012</v>
      </c>
      <c r="DH101" s="9">
        <v>6836.8230000000003</v>
      </c>
      <c r="DI101" s="9">
        <v>5432.4984000000004</v>
      </c>
      <c r="DJ101" s="24">
        <f>Table1[[#This Row],[Indirect and Induced Tax Revenues Through FY12]]+Table1[[#This Row],[Indirect and Induced Tax Revenues FY13 and After]]</f>
        <v>12269.321400000001</v>
      </c>
      <c r="DK101" s="9">
        <v>1848.9347</v>
      </c>
      <c r="DL101" s="9">
        <v>10150.884899999999</v>
      </c>
      <c r="DM101" s="9">
        <v>7918.8944000000001</v>
      </c>
      <c r="DN101" s="24">
        <f>Table1[[#This Row],[TOTAL Tax Revenues Before Assistance Through FY12]]+Table1[[#This Row],[TOTAL Tax Revenues Before Assistance FY13 and After]]</f>
        <v>18069.779299999998</v>
      </c>
      <c r="DO101" s="9">
        <v>1846.8746000000001</v>
      </c>
      <c r="DP101" s="9">
        <v>10042.268700000001</v>
      </c>
      <c r="DQ101" s="9">
        <v>7914.0142999999998</v>
      </c>
      <c r="DR101" s="24">
        <f>Table1[[#This Row],[TOTAL Tax Revenues Net of Assistance Recapture and Penalty Through FY12]]+Table1[[#This Row],[TOTAL Tax Revenues Net of Assistance Recapture and Penalty FY13 and After]]</f>
        <v>17956.282999999999</v>
      </c>
      <c r="DS101" s="9">
        <v>0</v>
      </c>
      <c r="DT101" s="9">
        <v>0</v>
      </c>
      <c r="DU101" s="9">
        <v>0</v>
      </c>
      <c r="DV101" s="9">
        <v>0</v>
      </c>
    </row>
    <row r="102" spans="1:126" x14ac:dyDescent="0.25">
      <c r="A102" s="10">
        <v>92463</v>
      </c>
      <c r="B102" s="10" t="s">
        <v>651</v>
      </c>
      <c r="C102" s="10" t="s">
        <v>652</v>
      </c>
      <c r="D102" s="10" t="s">
        <v>17</v>
      </c>
      <c r="E102" s="10">
        <v>34</v>
      </c>
      <c r="F102" s="10" t="s">
        <v>653</v>
      </c>
      <c r="G102" s="10" t="s">
        <v>409</v>
      </c>
      <c r="H102" s="13">
        <v>27500</v>
      </c>
      <c r="I102" s="13">
        <v>25000</v>
      </c>
      <c r="J102" s="10" t="s">
        <v>592</v>
      </c>
      <c r="K102" s="10" t="s">
        <v>5</v>
      </c>
      <c r="L102" s="8">
        <v>36699</v>
      </c>
      <c r="M102" s="8">
        <v>46203</v>
      </c>
      <c r="N102" s="9">
        <v>1350</v>
      </c>
      <c r="O102" s="10" t="s">
        <v>11</v>
      </c>
      <c r="P102" s="7">
        <v>63</v>
      </c>
      <c r="Q102" s="7">
        <v>0</v>
      </c>
      <c r="R102" s="7">
        <v>15</v>
      </c>
      <c r="S102" s="7">
        <v>0</v>
      </c>
      <c r="T102" s="7">
        <v>9</v>
      </c>
      <c r="U102" s="7">
        <v>87</v>
      </c>
      <c r="V102" s="7">
        <v>46</v>
      </c>
      <c r="W102" s="7">
        <v>9</v>
      </c>
      <c r="X102" s="7">
        <v>0</v>
      </c>
      <c r="Y102" s="7">
        <v>0</v>
      </c>
      <c r="Z102" s="7">
        <v>5</v>
      </c>
      <c r="AA102" s="7">
        <v>0</v>
      </c>
      <c r="AB102" s="16">
        <v>0</v>
      </c>
      <c r="AC102" s="16">
        <v>0</v>
      </c>
      <c r="AD102" s="16">
        <v>0</v>
      </c>
      <c r="AE102" s="16">
        <v>0</v>
      </c>
      <c r="AF102" s="15">
        <v>75.641025641025635</v>
      </c>
      <c r="AG102" s="10" t="s">
        <v>28</v>
      </c>
      <c r="AH102" s="10" t="s">
        <v>1966</v>
      </c>
      <c r="AI102" s="9">
        <v>30.562000000000001</v>
      </c>
      <c r="AJ102" s="9">
        <v>137.3013</v>
      </c>
      <c r="AK102" s="9">
        <v>130.89599999999999</v>
      </c>
      <c r="AL102" s="24">
        <f>Table1[[#This Row],[Company Direct Land Through FY12]]+Table1[[#This Row],[Company Direct Land FY13 and After]]</f>
        <v>268.19729999999998</v>
      </c>
      <c r="AM102" s="9">
        <v>20.841000000000001</v>
      </c>
      <c r="AN102" s="9">
        <v>114.4851</v>
      </c>
      <c r="AO102" s="9">
        <v>89.2607</v>
      </c>
      <c r="AP102" s="24">
        <f>Table1[[#This Row],[Company Direct Building Through FY12]]+Table1[[#This Row],[Company Direct Building FY13 and After]]</f>
        <v>203.7458</v>
      </c>
      <c r="AQ102" s="9">
        <v>0</v>
      </c>
      <c r="AR102" s="9">
        <v>14.610200000000001</v>
      </c>
      <c r="AS102" s="9">
        <v>0</v>
      </c>
      <c r="AT102" s="24">
        <f>Table1[[#This Row],[Mortgage Recording Tax Through FY12]]+Table1[[#This Row],[Mortgage Recording Tax FY13 and After]]</f>
        <v>14.610200000000001</v>
      </c>
      <c r="AU102" s="9">
        <v>42.429000000000002</v>
      </c>
      <c r="AV102" s="9">
        <v>152.09970000000001</v>
      </c>
      <c r="AW102" s="9">
        <v>181.7216</v>
      </c>
      <c r="AX102" s="24">
        <f>Table1[[#This Row],[Pilot Savings  Through FY12]]+Table1[[#This Row],[Pilot Savings FY13 and After]]</f>
        <v>333.82130000000001</v>
      </c>
      <c r="AY102" s="9">
        <v>0</v>
      </c>
      <c r="AZ102" s="9">
        <v>14.610200000000001</v>
      </c>
      <c r="BA102" s="9">
        <v>0</v>
      </c>
      <c r="BB102" s="24">
        <f>Table1[[#This Row],[Mortgage Recording Tax Exemption Through FY12]]+Table1[[#This Row],[Mortgage Recording Tax Exemption FY13 and After]]</f>
        <v>14.610200000000001</v>
      </c>
      <c r="BC102" s="9">
        <v>63.783200000000001</v>
      </c>
      <c r="BD102" s="9">
        <v>422.37599999999998</v>
      </c>
      <c r="BE102" s="9">
        <v>235.00280000000001</v>
      </c>
      <c r="BF102" s="24">
        <f>Table1[[#This Row],[Indirect and Induced Land Through FY12]]+Table1[[#This Row],[Indirect and Induced Land FY13 and After]]</f>
        <v>657.37879999999996</v>
      </c>
      <c r="BG102" s="9">
        <v>118.45440000000001</v>
      </c>
      <c r="BH102" s="9">
        <v>784.4126</v>
      </c>
      <c r="BI102" s="9">
        <v>436.43470000000002</v>
      </c>
      <c r="BJ102" s="24">
        <f>Table1[[#This Row],[Indirect and Induced Building Through FY12]]+Table1[[#This Row],[Indirect and Induced Building FY13 and After]]</f>
        <v>1220.8472999999999</v>
      </c>
      <c r="BK102" s="9">
        <v>191.2116</v>
      </c>
      <c r="BL102" s="9">
        <v>1306.4753000000001</v>
      </c>
      <c r="BM102" s="9">
        <v>709.87260000000003</v>
      </c>
      <c r="BN102" s="24">
        <f>Table1[[#This Row],[TOTAL Real Property Related Taxes Through FY12]]+Table1[[#This Row],[TOTAL Real Property Related Taxes FY13 and After]]</f>
        <v>2016.3479000000002</v>
      </c>
      <c r="BO102" s="9">
        <v>347.25709999999998</v>
      </c>
      <c r="BP102" s="9">
        <v>2872.9865</v>
      </c>
      <c r="BQ102" s="9">
        <v>1211.8493000000001</v>
      </c>
      <c r="BR102" s="24">
        <f>Table1[[#This Row],[Company Direct Through FY12]]+Table1[[#This Row],[Company Direct FY13 and After]]</f>
        <v>4084.8357999999998</v>
      </c>
      <c r="BS102" s="9">
        <v>0</v>
      </c>
      <c r="BT102" s="9">
        <v>6.1044999999999998</v>
      </c>
      <c r="BU102" s="9">
        <v>0</v>
      </c>
      <c r="BV102" s="24">
        <f>Table1[[#This Row],[Sales Tax Exemption Through FY12]]+Table1[[#This Row],[Sales Tax Exemption FY13 and After]]</f>
        <v>6.1044999999999998</v>
      </c>
      <c r="BW102" s="9">
        <v>0</v>
      </c>
      <c r="BX102" s="9">
        <v>0</v>
      </c>
      <c r="BY102" s="9">
        <v>0</v>
      </c>
      <c r="BZ102" s="24">
        <f>Table1[[#This Row],[Energy Tax Savings Through FY12]]+Table1[[#This Row],[Energy Tax Savings FY13 and After]]</f>
        <v>0</v>
      </c>
      <c r="CA102" s="9">
        <v>0</v>
      </c>
      <c r="CB102" s="9">
        <v>0</v>
      </c>
      <c r="CC102" s="9">
        <v>0</v>
      </c>
      <c r="CD102" s="24">
        <f>Table1[[#This Row],[Tax Exempt Bond Savings Through FY12]]+Table1[[#This Row],[Tax Exempt Bond Savings FY13 and After]]</f>
        <v>0</v>
      </c>
      <c r="CE102" s="9">
        <v>236.61609999999999</v>
      </c>
      <c r="CF102" s="9">
        <v>1797.9677999999999</v>
      </c>
      <c r="CG102" s="9">
        <v>1013.415</v>
      </c>
      <c r="CH102" s="24">
        <f>Table1[[#This Row],[Indirect and Induced Through FY12]]+Table1[[#This Row],[Indirect and Induced FY13 and After]]</f>
        <v>2811.3827999999999</v>
      </c>
      <c r="CI102" s="9">
        <v>583.8732</v>
      </c>
      <c r="CJ102" s="9">
        <v>4664.8498</v>
      </c>
      <c r="CK102" s="9">
        <v>2225.2642999999998</v>
      </c>
      <c r="CL102" s="24">
        <f>Table1[[#This Row],[TOTAL Income Consumption Use Taxes Through FY12]]+Table1[[#This Row],[TOTAL Income Consumption Use Taxes FY13 and After]]</f>
        <v>6890.1140999999998</v>
      </c>
      <c r="CM102" s="9">
        <v>42.429000000000002</v>
      </c>
      <c r="CN102" s="9">
        <v>172.81440000000001</v>
      </c>
      <c r="CO102" s="9">
        <v>181.7216</v>
      </c>
      <c r="CP102" s="24">
        <f>Table1[[#This Row],[Assistance Provided Through FY12]]+Table1[[#This Row],[Assistance Provided FY13 and After]]</f>
        <v>354.536</v>
      </c>
      <c r="CQ102" s="9">
        <v>0</v>
      </c>
      <c r="CR102" s="9">
        <v>0</v>
      </c>
      <c r="CS102" s="9">
        <v>0</v>
      </c>
      <c r="CT102" s="24">
        <f>Table1[[#This Row],[Recapture Cancellation Reduction Amount Through FY12]]+Table1[[#This Row],[Recapture Cancellation Reduction Amount FY13 and After]]</f>
        <v>0</v>
      </c>
      <c r="CU102" s="9">
        <v>0</v>
      </c>
      <c r="CV102" s="9">
        <v>0</v>
      </c>
      <c r="CW102" s="9">
        <v>0</v>
      </c>
      <c r="CX102" s="24">
        <f>Table1[[#This Row],[Penalty Paid Through FY12]]+Table1[[#This Row],[Penalty Paid FY13 and After]]</f>
        <v>0</v>
      </c>
      <c r="CY102" s="9">
        <v>42.429000000000002</v>
      </c>
      <c r="CZ102" s="9">
        <v>172.81440000000001</v>
      </c>
      <c r="DA102" s="9">
        <v>181.7216</v>
      </c>
      <c r="DB102" s="24">
        <f>Table1[[#This Row],[TOTAL Assistance Net of Recapture Penalties Through FY12]]+Table1[[#This Row],[TOTAL Assistance Net of Recapture Penalties FY13 and After]]</f>
        <v>354.536</v>
      </c>
      <c r="DC102" s="9">
        <v>398.6601</v>
      </c>
      <c r="DD102" s="9">
        <v>3139.3831</v>
      </c>
      <c r="DE102" s="9">
        <v>1432.0060000000001</v>
      </c>
      <c r="DF102" s="24">
        <f>Table1[[#This Row],[Company Direct Tax Revenue Before Assistance Through FY12]]+Table1[[#This Row],[Company Direct Tax Revenue Before Assistance FY13 and After]]</f>
        <v>4571.3891000000003</v>
      </c>
      <c r="DG102" s="9">
        <v>418.8537</v>
      </c>
      <c r="DH102" s="9">
        <v>3004.7564000000002</v>
      </c>
      <c r="DI102" s="9">
        <v>1684.8525</v>
      </c>
      <c r="DJ102" s="24">
        <f>Table1[[#This Row],[Indirect and Induced Tax Revenues Through FY12]]+Table1[[#This Row],[Indirect and Induced Tax Revenues FY13 and After]]</f>
        <v>4689.6089000000002</v>
      </c>
      <c r="DK102" s="9">
        <v>817.51379999999995</v>
      </c>
      <c r="DL102" s="9">
        <v>6144.1395000000002</v>
      </c>
      <c r="DM102" s="9">
        <v>3116.8584999999998</v>
      </c>
      <c r="DN102" s="24">
        <f>Table1[[#This Row],[TOTAL Tax Revenues Before Assistance Through FY12]]+Table1[[#This Row],[TOTAL Tax Revenues Before Assistance FY13 and After]]</f>
        <v>9260.9979999999996</v>
      </c>
      <c r="DO102" s="9">
        <v>775.08479999999997</v>
      </c>
      <c r="DP102" s="9">
        <v>5971.3251</v>
      </c>
      <c r="DQ102" s="9">
        <v>2935.1369</v>
      </c>
      <c r="DR102" s="24">
        <f>Table1[[#This Row],[TOTAL Tax Revenues Net of Assistance Recapture and Penalty Through FY12]]+Table1[[#This Row],[TOTAL Tax Revenues Net of Assistance Recapture and Penalty FY13 and After]]</f>
        <v>8906.4619999999995</v>
      </c>
      <c r="DS102" s="9">
        <v>0</v>
      </c>
      <c r="DT102" s="9">
        <v>0</v>
      </c>
      <c r="DU102" s="9">
        <v>0</v>
      </c>
      <c r="DV102" s="9">
        <v>0</v>
      </c>
    </row>
    <row r="103" spans="1:126" x14ac:dyDescent="0.25">
      <c r="A103" s="10">
        <v>92468</v>
      </c>
      <c r="B103" s="10" t="s">
        <v>596</v>
      </c>
      <c r="C103" s="10" t="s">
        <v>598</v>
      </c>
      <c r="D103" s="10" t="s">
        <v>47</v>
      </c>
      <c r="E103" s="10">
        <v>2</v>
      </c>
      <c r="F103" s="10" t="s">
        <v>599</v>
      </c>
      <c r="G103" s="10" t="s">
        <v>23</v>
      </c>
      <c r="H103" s="13">
        <v>0</v>
      </c>
      <c r="I103" s="13">
        <v>372358</v>
      </c>
      <c r="J103" s="10" t="s">
        <v>597</v>
      </c>
      <c r="K103" s="10" t="s">
        <v>42</v>
      </c>
      <c r="L103" s="8">
        <v>36523</v>
      </c>
      <c r="M103" s="8">
        <v>41790</v>
      </c>
      <c r="N103" s="9">
        <v>65720</v>
      </c>
      <c r="O103" s="10" t="s">
        <v>144</v>
      </c>
      <c r="P103" s="7">
        <v>2</v>
      </c>
      <c r="Q103" s="7">
        <v>12</v>
      </c>
      <c r="R103" s="7">
        <v>691</v>
      </c>
      <c r="S103" s="7">
        <v>0</v>
      </c>
      <c r="T103" s="7">
        <v>0</v>
      </c>
      <c r="U103" s="7">
        <v>705</v>
      </c>
      <c r="V103" s="7">
        <v>698</v>
      </c>
      <c r="W103" s="7">
        <v>0</v>
      </c>
      <c r="X103" s="7">
        <v>1157</v>
      </c>
      <c r="Y103" s="7">
        <v>1157</v>
      </c>
      <c r="Z103" s="7">
        <v>1092</v>
      </c>
      <c r="AA103" s="7">
        <v>85.492957746478865</v>
      </c>
      <c r="AB103" s="16">
        <v>0.42253521126760557</v>
      </c>
      <c r="AC103" s="16">
        <v>5.6338028169014089</v>
      </c>
      <c r="AD103" s="16">
        <v>8.4507042253521121</v>
      </c>
      <c r="AE103" s="16">
        <v>0</v>
      </c>
      <c r="AF103" s="15">
        <v>43.120567375886523</v>
      </c>
      <c r="AG103" s="10" t="s">
        <v>28</v>
      </c>
      <c r="AH103" s="10" t="s">
        <v>28</v>
      </c>
      <c r="AI103" s="9">
        <v>1140.4768999999999</v>
      </c>
      <c r="AJ103" s="9">
        <v>11325.107599999999</v>
      </c>
      <c r="AK103" s="9">
        <v>876.96379999999999</v>
      </c>
      <c r="AL103" s="24">
        <f>Table1[[#This Row],[Company Direct Land Through FY12]]+Table1[[#This Row],[Company Direct Land FY13 and After]]</f>
        <v>12202.071399999999</v>
      </c>
      <c r="AM103" s="9">
        <v>2118.0284999999999</v>
      </c>
      <c r="AN103" s="9">
        <v>21032.342799999999</v>
      </c>
      <c r="AO103" s="9">
        <v>1628.6469999999999</v>
      </c>
      <c r="AP103" s="24">
        <f>Table1[[#This Row],[Company Direct Building Through FY12]]+Table1[[#This Row],[Company Direct Building FY13 and After]]</f>
        <v>22660.989799999999</v>
      </c>
      <c r="AQ103" s="9">
        <v>0</v>
      </c>
      <c r="AR103" s="9">
        <v>0</v>
      </c>
      <c r="AS103" s="9">
        <v>0</v>
      </c>
      <c r="AT103" s="24">
        <f>Table1[[#This Row],[Mortgage Recording Tax Through FY12]]+Table1[[#This Row],[Mortgage Recording Tax FY13 and After]]</f>
        <v>0</v>
      </c>
      <c r="AU103" s="9">
        <v>0</v>
      </c>
      <c r="AV103" s="9">
        <v>0</v>
      </c>
      <c r="AW103" s="9">
        <v>0</v>
      </c>
      <c r="AX103" s="24">
        <f>Table1[[#This Row],[Pilot Savings  Through FY12]]+Table1[[#This Row],[Pilot Savings FY13 and After]]</f>
        <v>0</v>
      </c>
      <c r="AY103" s="9">
        <v>0</v>
      </c>
      <c r="AZ103" s="9">
        <v>0</v>
      </c>
      <c r="BA103" s="9">
        <v>0</v>
      </c>
      <c r="BB103" s="24">
        <f>Table1[[#This Row],[Mortgage Recording Tax Exemption Through FY12]]+Table1[[#This Row],[Mortgage Recording Tax Exemption FY13 and After]]</f>
        <v>0</v>
      </c>
      <c r="BC103" s="9">
        <v>956.58050000000003</v>
      </c>
      <c r="BD103" s="9">
        <v>9945.5774000000001</v>
      </c>
      <c r="BE103" s="9">
        <v>735.55759999999998</v>
      </c>
      <c r="BF103" s="24">
        <f>Table1[[#This Row],[Indirect and Induced Land Through FY12]]+Table1[[#This Row],[Indirect and Induced Land FY13 and After]]</f>
        <v>10681.135</v>
      </c>
      <c r="BG103" s="9">
        <v>1776.5065999999999</v>
      </c>
      <c r="BH103" s="9">
        <v>18470.357400000001</v>
      </c>
      <c r="BI103" s="9">
        <v>1366.0355</v>
      </c>
      <c r="BJ103" s="24">
        <f>Table1[[#This Row],[Indirect and Induced Building Through FY12]]+Table1[[#This Row],[Indirect and Induced Building FY13 and After]]</f>
        <v>19836.392899999999</v>
      </c>
      <c r="BK103" s="9">
        <v>5991.5924999999997</v>
      </c>
      <c r="BL103" s="9">
        <v>60773.385199999997</v>
      </c>
      <c r="BM103" s="9">
        <v>4607.2039000000004</v>
      </c>
      <c r="BN103" s="24">
        <f>Table1[[#This Row],[TOTAL Real Property Related Taxes Through FY12]]+Table1[[#This Row],[TOTAL Real Property Related Taxes FY13 and After]]</f>
        <v>65380.589099999997</v>
      </c>
      <c r="BO103" s="9">
        <v>4287.2584999999999</v>
      </c>
      <c r="BP103" s="9">
        <v>51883.405299999999</v>
      </c>
      <c r="BQ103" s="9">
        <v>3296.6651000000002</v>
      </c>
      <c r="BR103" s="24">
        <f>Table1[[#This Row],[Company Direct Through FY12]]+Table1[[#This Row],[Company Direct FY13 and After]]</f>
        <v>55180.070399999997</v>
      </c>
      <c r="BS103" s="9">
        <v>0</v>
      </c>
      <c r="BT103" s="9">
        <v>1151.039</v>
      </c>
      <c r="BU103" s="9">
        <v>6974.3760000000002</v>
      </c>
      <c r="BV103" s="24">
        <f>Table1[[#This Row],[Sales Tax Exemption Through FY12]]+Table1[[#This Row],[Sales Tax Exemption FY13 and After]]</f>
        <v>8125.415</v>
      </c>
      <c r="BW103" s="9">
        <v>0</v>
      </c>
      <c r="BX103" s="9">
        <v>21.8733</v>
      </c>
      <c r="BY103" s="9">
        <v>0</v>
      </c>
      <c r="BZ103" s="24">
        <f>Table1[[#This Row],[Energy Tax Savings Through FY12]]+Table1[[#This Row],[Energy Tax Savings FY13 and After]]</f>
        <v>21.8733</v>
      </c>
      <c r="CA103" s="9">
        <v>0</v>
      </c>
      <c r="CB103" s="9">
        <v>0</v>
      </c>
      <c r="CC103" s="9">
        <v>0</v>
      </c>
      <c r="CD103" s="24">
        <f>Table1[[#This Row],[Tax Exempt Bond Savings Through FY12]]+Table1[[#This Row],[Tax Exempt Bond Savings FY13 and After]]</f>
        <v>0</v>
      </c>
      <c r="CE103" s="9">
        <v>2947.9036000000001</v>
      </c>
      <c r="CF103" s="9">
        <v>34849.367899999997</v>
      </c>
      <c r="CG103" s="9">
        <v>2266.7750999999998</v>
      </c>
      <c r="CH103" s="24">
        <f>Table1[[#This Row],[Indirect and Induced Through FY12]]+Table1[[#This Row],[Indirect and Induced FY13 and After]]</f>
        <v>37116.142999999996</v>
      </c>
      <c r="CI103" s="9">
        <v>7235.1620999999996</v>
      </c>
      <c r="CJ103" s="9">
        <v>85559.8609</v>
      </c>
      <c r="CK103" s="9">
        <v>-1410.9358</v>
      </c>
      <c r="CL103" s="24">
        <f>Table1[[#This Row],[TOTAL Income Consumption Use Taxes Through FY12]]+Table1[[#This Row],[TOTAL Income Consumption Use Taxes FY13 and After]]</f>
        <v>84148.925099999993</v>
      </c>
      <c r="CM103" s="9">
        <v>0</v>
      </c>
      <c r="CN103" s="9">
        <v>1172.9123</v>
      </c>
      <c r="CO103" s="9">
        <v>6974.3760000000002</v>
      </c>
      <c r="CP103" s="24">
        <f>Table1[[#This Row],[Assistance Provided Through FY12]]+Table1[[#This Row],[Assistance Provided FY13 and After]]</f>
        <v>8147.2883000000002</v>
      </c>
      <c r="CQ103" s="9">
        <v>18405</v>
      </c>
      <c r="CR103" s="9">
        <v>7048.4832999999999</v>
      </c>
      <c r="CS103" s="9">
        <v>0</v>
      </c>
      <c r="CT103" s="24">
        <f>Table1[[#This Row],[Recapture Cancellation Reduction Amount Through FY12]]+Table1[[#This Row],[Recapture Cancellation Reduction Amount FY13 and After]]</f>
        <v>7048.4832999999999</v>
      </c>
      <c r="CU103" s="9">
        <v>0</v>
      </c>
      <c r="CV103" s="9">
        <v>0</v>
      </c>
      <c r="CW103" s="9">
        <v>0</v>
      </c>
      <c r="CX103" s="24">
        <f>Table1[[#This Row],[Penalty Paid Through FY12]]+Table1[[#This Row],[Penalty Paid FY13 and After]]</f>
        <v>0</v>
      </c>
      <c r="CY103" s="9">
        <v>-18405</v>
      </c>
      <c r="CZ103" s="9">
        <v>-5875.5709999999999</v>
      </c>
      <c r="DA103" s="9">
        <v>6974.3760000000002</v>
      </c>
      <c r="DB103" s="24">
        <f>Table1[[#This Row],[TOTAL Assistance Net of Recapture Penalties Through FY12]]+Table1[[#This Row],[TOTAL Assistance Net of Recapture Penalties FY13 and After]]</f>
        <v>1098.8050000000003</v>
      </c>
      <c r="DC103" s="9">
        <v>7545.7638999999999</v>
      </c>
      <c r="DD103" s="9">
        <v>84240.8557</v>
      </c>
      <c r="DE103" s="9">
        <v>5802.2758999999996</v>
      </c>
      <c r="DF103" s="24">
        <f>Table1[[#This Row],[Company Direct Tax Revenue Before Assistance Through FY12]]+Table1[[#This Row],[Company Direct Tax Revenue Before Assistance FY13 and After]]</f>
        <v>90043.131599999993</v>
      </c>
      <c r="DG103" s="9">
        <v>5680.9907000000003</v>
      </c>
      <c r="DH103" s="9">
        <v>63265.3027</v>
      </c>
      <c r="DI103" s="9">
        <v>4368.3681999999999</v>
      </c>
      <c r="DJ103" s="24">
        <f>Table1[[#This Row],[Indirect and Induced Tax Revenues Through FY12]]+Table1[[#This Row],[Indirect and Induced Tax Revenues FY13 and After]]</f>
        <v>67633.670899999997</v>
      </c>
      <c r="DK103" s="9">
        <v>13226.7546</v>
      </c>
      <c r="DL103" s="9">
        <v>147506.15839999999</v>
      </c>
      <c r="DM103" s="9">
        <v>10170.6441</v>
      </c>
      <c r="DN103" s="24">
        <f>Table1[[#This Row],[TOTAL Tax Revenues Before Assistance Through FY12]]+Table1[[#This Row],[TOTAL Tax Revenues Before Assistance FY13 and After]]</f>
        <v>157676.80249999999</v>
      </c>
      <c r="DO103" s="9">
        <v>31631.7546</v>
      </c>
      <c r="DP103" s="9">
        <v>153381.72940000001</v>
      </c>
      <c r="DQ103" s="9">
        <v>3196.2680999999998</v>
      </c>
      <c r="DR103" s="24">
        <f>Table1[[#This Row],[TOTAL Tax Revenues Net of Assistance Recapture and Penalty Through FY12]]+Table1[[#This Row],[TOTAL Tax Revenues Net of Assistance Recapture and Penalty FY13 and After]]</f>
        <v>156577.9975</v>
      </c>
      <c r="DS103" s="9">
        <v>0</v>
      </c>
      <c r="DT103" s="9">
        <v>0</v>
      </c>
      <c r="DU103" s="9">
        <v>0</v>
      </c>
      <c r="DV103" s="9">
        <v>0</v>
      </c>
    </row>
    <row r="104" spans="1:126" x14ac:dyDescent="0.25">
      <c r="A104" s="10">
        <v>92469</v>
      </c>
      <c r="B104" s="10" t="s">
        <v>458</v>
      </c>
      <c r="C104" s="10" t="s">
        <v>460</v>
      </c>
      <c r="D104" s="10" t="s">
        <v>17</v>
      </c>
      <c r="E104" s="10">
        <v>37</v>
      </c>
      <c r="F104" s="10" t="s">
        <v>461</v>
      </c>
      <c r="G104" s="10" t="s">
        <v>462</v>
      </c>
      <c r="H104" s="13">
        <v>53000</v>
      </c>
      <c r="I104" s="13">
        <v>20000</v>
      </c>
      <c r="J104" s="10" t="s">
        <v>459</v>
      </c>
      <c r="K104" s="10" t="s">
        <v>5</v>
      </c>
      <c r="L104" s="8">
        <v>36452</v>
      </c>
      <c r="M104" s="8">
        <v>45838</v>
      </c>
      <c r="N104" s="9">
        <v>1600</v>
      </c>
      <c r="O104" s="10" t="s">
        <v>11</v>
      </c>
      <c r="P104" s="7">
        <v>0</v>
      </c>
      <c r="Q104" s="7">
        <v>0</v>
      </c>
      <c r="R104" s="7">
        <v>65</v>
      </c>
      <c r="S104" s="7">
        <v>0</v>
      </c>
      <c r="T104" s="7">
        <v>0</v>
      </c>
      <c r="U104" s="7">
        <v>65</v>
      </c>
      <c r="V104" s="7">
        <v>65</v>
      </c>
      <c r="W104" s="7">
        <v>0</v>
      </c>
      <c r="X104" s="7">
        <v>0</v>
      </c>
      <c r="Y104" s="7">
        <v>0</v>
      </c>
      <c r="Z104" s="7">
        <v>13</v>
      </c>
      <c r="AA104" s="7">
        <v>0</v>
      </c>
      <c r="AB104" s="16">
        <v>0</v>
      </c>
      <c r="AC104" s="16">
        <v>0</v>
      </c>
      <c r="AD104" s="16">
        <v>0</v>
      </c>
      <c r="AE104" s="16">
        <v>0</v>
      </c>
      <c r="AF104" s="15">
        <v>98.461538461538467</v>
      </c>
      <c r="AG104" s="10" t="s">
        <v>1966</v>
      </c>
      <c r="AH104" s="10" t="s">
        <v>1966</v>
      </c>
      <c r="AI104" s="9">
        <v>41.835000000000001</v>
      </c>
      <c r="AJ104" s="9">
        <v>172.0266</v>
      </c>
      <c r="AK104" s="9">
        <v>169.4528</v>
      </c>
      <c r="AL104" s="24">
        <f>Table1[[#This Row],[Company Direct Land Through FY12]]+Table1[[#This Row],[Company Direct Land FY13 and After]]</f>
        <v>341.4794</v>
      </c>
      <c r="AM104" s="9">
        <v>20.577000000000002</v>
      </c>
      <c r="AN104" s="9">
        <v>124.9526</v>
      </c>
      <c r="AO104" s="9">
        <v>83.347399999999993</v>
      </c>
      <c r="AP104" s="24">
        <f>Table1[[#This Row],[Company Direct Building Through FY12]]+Table1[[#This Row],[Company Direct Building FY13 and After]]</f>
        <v>208.3</v>
      </c>
      <c r="AQ104" s="9">
        <v>0</v>
      </c>
      <c r="AR104" s="9">
        <v>28.071999999999999</v>
      </c>
      <c r="AS104" s="9">
        <v>0</v>
      </c>
      <c r="AT104" s="24">
        <f>Table1[[#This Row],[Mortgage Recording Tax Through FY12]]+Table1[[#This Row],[Mortgage Recording Tax FY13 and After]]</f>
        <v>28.071999999999999</v>
      </c>
      <c r="AU104" s="9">
        <v>29.077000000000002</v>
      </c>
      <c r="AV104" s="9">
        <v>167.87119999999999</v>
      </c>
      <c r="AW104" s="9">
        <v>117.7765</v>
      </c>
      <c r="AX104" s="24">
        <f>Table1[[#This Row],[Pilot Savings  Through FY12]]+Table1[[#This Row],[Pilot Savings FY13 and After]]</f>
        <v>285.64769999999999</v>
      </c>
      <c r="AY104" s="9">
        <v>0</v>
      </c>
      <c r="AZ104" s="9">
        <v>28.071999999999999</v>
      </c>
      <c r="BA104" s="9">
        <v>0</v>
      </c>
      <c r="BB104" s="24">
        <f>Table1[[#This Row],[Mortgage Recording Tax Exemption Through FY12]]+Table1[[#This Row],[Mortgage Recording Tax Exemption FY13 and After]]</f>
        <v>28.071999999999999</v>
      </c>
      <c r="BC104" s="9">
        <v>113.2572</v>
      </c>
      <c r="BD104" s="9">
        <v>507.73829999999998</v>
      </c>
      <c r="BE104" s="9">
        <v>458.74889999999999</v>
      </c>
      <c r="BF104" s="24">
        <f>Table1[[#This Row],[Indirect and Induced Land Through FY12]]+Table1[[#This Row],[Indirect and Induced Land FY13 and After]]</f>
        <v>966.48720000000003</v>
      </c>
      <c r="BG104" s="9">
        <v>210.3348</v>
      </c>
      <c r="BH104" s="9">
        <v>942.94219999999996</v>
      </c>
      <c r="BI104" s="9">
        <v>851.96270000000004</v>
      </c>
      <c r="BJ104" s="24">
        <f>Table1[[#This Row],[Indirect and Induced Building Through FY12]]+Table1[[#This Row],[Indirect and Induced Building FY13 and After]]</f>
        <v>1794.9049</v>
      </c>
      <c r="BK104" s="9">
        <v>356.92700000000002</v>
      </c>
      <c r="BL104" s="9">
        <v>1579.7885000000001</v>
      </c>
      <c r="BM104" s="9">
        <v>1445.7353000000001</v>
      </c>
      <c r="BN104" s="24">
        <f>Table1[[#This Row],[TOTAL Real Property Related Taxes Through FY12]]+Table1[[#This Row],[TOTAL Real Property Related Taxes FY13 and After]]</f>
        <v>3025.5237999999999</v>
      </c>
      <c r="BO104" s="9">
        <v>777.2722</v>
      </c>
      <c r="BP104" s="9">
        <v>3841.6795999999999</v>
      </c>
      <c r="BQ104" s="9">
        <v>3148.3465000000001</v>
      </c>
      <c r="BR104" s="24">
        <f>Table1[[#This Row],[Company Direct Through FY12]]+Table1[[#This Row],[Company Direct FY13 and After]]</f>
        <v>6990.0261</v>
      </c>
      <c r="BS104" s="9">
        <v>0</v>
      </c>
      <c r="BT104" s="9">
        <v>0</v>
      </c>
      <c r="BU104" s="9">
        <v>0</v>
      </c>
      <c r="BV104" s="24">
        <f>Table1[[#This Row],[Sales Tax Exemption Through FY12]]+Table1[[#This Row],[Sales Tax Exemption FY13 and After]]</f>
        <v>0</v>
      </c>
      <c r="BW104" s="9">
        <v>0</v>
      </c>
      <c r="BX104" s="9">
        <v>0</v>
      </c>
      <c r="BY104" s="9">
        <v>0</v>
      </c>
      <c r="BZ104" s="24">
        <f>Table1[[#This Row],[Energy Tax Savings Through FY12]]+Table1[[#This Row],[Energy Tax Savings FY13 and After]]</f>
        <v>0</v>
      </c>
      <c r="CA104" s="9">
        <v>0</v>
      </c>
      <c r="CB104" s="9">
        <v>0</v>
      </c>
      <c r="CC104" s="9">
        <v>0</v>
      </c>
      <c r="CD104" s="24">
        <f>Table1[[#This Row],[Tax Exempt Bond Savings Through FY12]]+Table1[[#This Row],[Tax Exempt Bond Savings FY13 and After]]</f>
        <v>0</v>
      </c>
      <c r="CE104" s="9">
        <v>420.1499</v>
      </c>
      <c r="CF104" s="9">
        <v>2143.6547999999998</v>
      </c>
      <c r="CG104" s="9">
        <v>1701.8199</v>
      </c>
      <c r="CH104" s="24">
        <f>Table1[[#This Row],[Indirect and Induced Through FY12]]+Table1[[#This Row],[Indirect and Induced FY13 and After]]</f>
        <v>3845.4746999999998</v>
      </c>
      <c r="CI104" s="9">
        <v>1197.4221</v>
      </c>
      <c r="CJ104" s="9">
        <v>5985.3343999999997</v>
      </c>
      <c r="CK104" s="9">
        <v>4850.1664000000001</v>
      </c>
      <c r="CL104" s="24">
        <f>Table1[[#This Row],[TOTAL Income Consumption Use Taxes Through FY12]]+Table1[[#This Row],[TOTAL Income Consumption Use Taxes FY13 and After]]</f>
        <v>10835.5008</v>
      </c>
      <c r="CM104" s="9">
        <v>29.077000000000002</v>
      </c>
      <c r="CN104" s="9">
        <v>195.94319999999999</v>
      </c>
      <c r="CO104" s="9">
        <v>117.7765</v>
      </c>
      <c r="CP104" s="24">
        <f>Table1[[#This Row],[Assistance Provided Through FY12]]+Table1[[#This Row],[Assistance Provided FY13 and After]]</f>
        <v>313.71969999999999</v>
      </c>
      <c r="CQ104" s="9">
        <v>0</v>
      </c>
      <c r="CR104" s="9">
        <v>0</v>
      </c>
      <c r="CS104" s="9">
        <v>0</v>
      </c>
      <c r="CT104" s="24">
        <f>Table1[[#This Row],[Recapture Cancellation Reduction Amount Through FY12]]+Table1[[#This Row],[Recapture Cancellation Reduction Amount FY13 and After]]</f>
        <v>0</v>
      </c>
      <c r="CU104" s="9">
        <v>0</v>
      </c>
      <c r="CV104" s="9">
        <v>0</v>
      </c>
      <c r="CW104" s="9">
        <v>0</v>
      </c>
      <c r="CX104" s="24">
        <f>Table1[[#This Row],[Penalty Paid Through FY12]]+Table1[[#This Row],[Penalty Paid FY13 and After]]</f>
        <v>0</v>
      </c>
      <c r="CY104" s="9">
        <v>29.077000000000002</v>
      </c>
      <c r="CZ104" s="9">
        <v>195.94319999999999</v>
      </c>
      <c r="DA104" s="9">
        <v>117.7765</v>
      </c>
      <c r="DB104" s="24">
        <f>Table1[[#This Row],[TOTAL Assistance Net of Recapture Penalties Through FY12]]+Table1[[#This Row],[TOTAL Assistance Net of Recapture Penalties FY13 and After]]</f>
        <v>313.71969999999999</v>
      </c>
      <c r="DC104" s="9">
        <v>839.68420000000003</v>
      </c>
      <c r="DD104" s="9">
        <v>4166.7308000000003</v>
      </c>
      <c r="DE104" s="9">
        <v>3401.1466999999998</v>
      </c>
      <c r="DF104" s="24">
        <f>Table1[[#This Row],[Company Direct Tax Revenue Before Assistance Through FY12]]+Table1[[#This Row],[Company Direct Tax Revenue Before Assistance FY13 and After]]</f>
        <v>7567.8775000000005</v>
      </c>
      <c r="DG104" s="9">
        <v>743.74189999999999</v>
      </c>
      <c r="DH104" s="9">
        <v>3594.3353000000002</v>
      </c>
      <c r="DI104" s="9">
        <v>3012.5315000000001</v>
      </c>
      <c r="DJ104" s="24">
        <f>Table1[[#This Row],[Indirect and Induced Tax Revenues Through FY12]]+Table1[[#This Row],[Indirect and Induced Tax Revenues FY13 and After]]</f>
        <v>6606.8667999999998</v>
      </c>
      <c r="DK104" s="9">
        <v>1583.4260999999999</v>
      </c>
      <c r="DL104" s="9">
        <v>7761.0661</v>
      </c>
      <c r="DM104" s="9">
        <v>6413.6782000000003</v>
      </c>
      <c r="DN104" s="24">
        <f>Table1[[#This Row],[TOTAL Tax Revenues Before Assistance Through FY12]]+Table1[[#This Row],[TOTAL Tax Revenues Before Assistance FY13 and After]]</f>
        <v>14174.7443</v>
      </c>
      <c r="DO104" s="9">
        <v>1554.3490999999999</v>
      </c>
      <c r="DP104" s="9">
        <v>7565.1229000000003</v>
      </c>
      <c r="DQ104" s="9">
        <v>6295.9017000000003</v>
      </c>
      <c r="DR104" s="24">
        <f>Table1[[#This Row],[TOTAL Tax Revenues Net of Assistance Recapture and Penalty Through FY12]]+Table1[[#This Row],[TOTAL Tax Revenues Net of Assistance Recapture and Penalty FY13 and After]]</f>
        <v>13861.024600000001</v>
      </c>
      <c r="DS104" s="9">
        <v>0</v>
      </c>
      <c r="DT104" s="9">
        <v>0</v>
      </c>
      <c r="DU104" s="9">
        <v>0</v>
      </c>
      <c r="DV104" s="9">
        <v>0</v>
      </c>
    </row>
    <row r="105" spans="1:126" x14ac:dyDescent="0.25">
      <c r="A105" s="10">
        <v>92471</v>
      </c>
      <c r="B105" s="10" t="s">
        <v>485</v>
      </c>
      <c r="C105" s="10" t="s">
        <v>487</v>
      </c>
      <c r="D105" s="10" t="s">
        <v>10</v>
      </c>
      <c r="E105" s="10">
        <v>17</v>
      </c>
      <c r="F105" s="10" t="s">
        <v>488</v>
      </c>
      <c r="G105" s="10" t="s">
        <v>489</v>
      </c>
      <c r="H105" s="13">
        <v>51700</v>
      </c>
      <c r="I105" s="13">
        <v>67000</v>
      </c>
      <c r="J105" s="10" t="s">
        <v>486</v>
      </c>
      <c r="K105" s="10" t="s">
        <v>5</v>
      </c>
      <c r="L105" s="8">
        <v>36412</v>
      </c>
      <c r="M105" s="8">
        <v>45838</v>
      </c>
      <c r="N105" s="9">
        <v>2675</v>
      </c>
      <c r="O105" s="10" t="s">
        <v>11</v>
      </c>
      <c r="P105" s="7">
        <v>5</v>
      </c>
      <c r="Q105" s="7">
        <v>0</v>
      </c>
      <c r="R105" s="7">
        <v>32</v>
      </c>
      <c r="S105" s="7">
        <v>0</v>
      </c>
      <c r="T105" s="7">
        <v>0</v>
      </c>
      <c r="U105" s="7">
        <v>37</v>
      </c>
      <c r="V105" s="7">
        <v>34</v>
      </c>
      <c r="W105" s="7">
        <v>0</v>
      </c>
      <c r="X105" s="7">
        <v>0</v>
      </c>
      <c r="Y105" s="7">
        <v>0</v>
      </c>
      <c r="Z105" s="7">
        <v>8</v>
      </c>
      <c r="AA105" s="7">
        <v>0</v>
      </c>
      <c r="AB105" s="16">
        <v>0</v>
      </c>
      <c r="AC105" s="16">
        <v>0</v>
      </c>
      <c r="AD105" s="16">
        <v>0</v>
      </c>
      <c r="AE105" s="16">
        <v>0</v>
      </c>
      <c r="AF105" s="15">
        <v>91.891891891891902</v>
      </c>
      <c r="AG105" s="10" t="s">
        <v>1966</v>
      </c>
      <c r="AH105" s="10" t="s">
        <v>1966</v>
      </c>
      <c r="AI105" s="9">
        <v>28.113</v>
      </c>
      <c r="AJ105" s="9">
        <v>237.517</v>
      </c>
      <c r="AK105" s="9">
        <v>113.8717</v>
      </c>
      <c r="AL105" s="24">
        <f>Table1[[#This Row],[Company Direct Land Through FY12]]+Table1[[#This Row],[Company Direct Land FY13 and After]]</f>
        <v>351.38869999999997</v>
      </c>
      <c r="AM105" s="9">
        <v>94.775999999999996</v>
      </c>
      <c r="AN105" s="9">
        <v>315.96960000000001</v>
      </c>
      <c r="AO105" s="9">
        <v>383.89109999999999</v>
      </c>
      <c r="AP105" s="24">
        <f>Table1[[#This Row],[Company Direct Building Through FY12]]+Table1[[#This Row],[Company Direct Building FY13 and After]]</f>
        <v>699.86069999999995</v>
      </c>
      <c r="AQ105" s="9">
        <v>0</v>
      </c>
      <c r="AR105" s="9">
        <v>11.484</v>
      </c>
      <c r="AS105" s="9">
        <v>0</v>
      </c>
      <c r="AT105" s="24">
        <f>Table1[[#This Row],[Mortgage Recording Tax Through FY12]]+Table1[[#This Row],[Mortgage Recording Tax FY13 and After]]</f>
        <v>11.484</v>
      </c>
      <c r="AU105" s="9">
        <v>91.873000000000005</v>
      </c>
      <c r="AV105" s="9">
        <v>358.78109999999998</v>
      </c>
      <c r="AW105" s="9">
        <v>372.13220000000001</v>
      </c>
      <c r="AX105" s="24">
        <f>Table1[[#This Row],[Pilot Savings  Through FY12]]+Table1[[#This Row],[Pilot Savings FY13 and After]]</f>
        <v>730.91329999999994</v>
      </c>
      <c r="AY105" s="9">
        <v>0</v>
      </c>
      <c r="AZ105" s="9">
        <v>11.484</v>
      </c>
      <c r="BA105" s="9">
        <v>0</v>
      </c>
      <c r="BB105" s="24">
        <f>Table1[[#This Row],[Mortgage Recording Tax Exemption Through FY12]]+Table1[[#This Row],[Mortgage Recording Tax Exemption FY13 and After]]</f>
        <v>11.484</v>
      </c>
      <c r="BC105" s="9">
        <v>55.9709</v>
      </c>
      <c r="BD105" s="9">
        <v>523.61479999999995</v>
      </c>
      <c r="BE105" s="9">
        <v>226.7105</v>
      </c>
      <c r="BF105" s="24">
        <f>Table1[[#This Row],[Indirect and Induced Land Through FY12]]+Table1[[#This Row],[Indirect and Induced Land FY13 and After]]</f>
        <v>750.32529999999997</v>
      </c>
      <c r="BG105" s="9">
        <v>103.946</v>
      </c>
      <c r="BH105" s="9">
        <v>972.42740000000003</v>
      </c>
      <c r="BI105" s="9">
        <v>421.03379999999999</v>
      </c>
      <c r="BJ105" s="24">
        <f>Table1[[#This Row],[Indirect and Induced Building Through FY12]]+Table1[[#This Row],[Indirect and Induced Building FY13 and After]]</f>
        <v>1393.4612</v>
      </c>
      <c r="BK105" s="9">
        <v>190.93289999999999</v>
      </c>
      <c r="BL105" s="9">
        <v>1690.7476999999999</v>
      </c>
      <c r="BM105" s="9">
        <v>773.37490000000003</v>
      </c>
      <c r="BN105" s="24">
        <f>Table1[[#This Row],[TOTAL Real Property Related Taxes Through FY12]]+Table1[[#This Row],[TOTAL Real Property Related Taxes FY13 and After]]</f>
        <v>2464.1225999999997</v>
      </c>
      <c r="BO105" s="9">
        <v>417.18200000000002</v>
      </c>
      <c r="BP105" s="9">
        <v>3751.7505000000001</v>
      </c>
      <c r="BQ105" s="9">
        <v>1689.799</v>
      </c>
      <c r="BR105" s="24">
        <f>Table1[[#This Row],[Company Direct Through FY12]]+Table1[[#This Row],[Company Direct FY13 and After]]</f>
        <v>5441.5495000000001</v>
      </c>
      <c r="BS105" s="9">
        <v>0</v>
      </c>
      <c r="BT105" s="9">
        <v>7.8623000000000003</v>
      </c>
      <c r="BU105" s="9">
        <v>0</v>
      </c>
      <c r="BV105" s="24">
        <f>Table1[[#This Row],[Sales Tax Exemption Through FY12]]+Table1[[#This Row],[Sales Tax Exemption FY13 and After]]</f>
        <v>7.8623000000000003</v>
      </c>
      <c r="BW105" s="9">
        <v>0</v>
      </c>
      <c r="BX105" s="9">
        <v>0</v>
      </c>
      <c r="BY105" s="9">
        <v>0</v>
      </c>
      <c r="BZ105" s="24">
        <f>Table1[[#This Row],[Energy Tax Savings Through FY12]]+Table1[[#This Row],[Energy Tax Savings FY13 and After]]</f>
        <v>0</v>
      </c>
      <c r="CA105" s="9">
        <v>0</v>
      </c>
      <c r="CB105" s="9">
        <v>0</v>
      </c>
      <c r="CC105" s="9">
        <v>0</v>
      </c>
      <c r="CD105" s="24">
        <f>Table1[[#This Row],[Tax Exempt Bond Savings Through FY12]]+Table1[[#This Row],[Tax Exempt Bond Savings FY13 and After]]</f>
        <v>0</v>
      </c>
      <c r="CE105" s="9">
        <v>187.61660000000001</v>
      </c>
      <c r="CF105" s="9">
        <v>2025.9418000000001</v>
      </c>
      <c r="CG105" s="9">
        <v>759.94240000000002</v>
      </c>
      <c r="CH105" s="24">
        <f>Table1[[#This Row],[Indirect and Induced Through FY12]]+Table1[[#This Row],[Indirect and Induced FY13 and After]]</f>
        <v>2785.8842</v>
      </c>
      <c r="CI105" s="9">
        <v>604.79859999999996</v>
      </c>
      <c r="CJ105" s="9">
        <v>5769.83</v>
      </c>
      <c r="CK105" s="9">
        <v>2449.7413999999999</v>
      </c>
      <c r="CL105" s="24">
        <f>Table1[[#This Row],[TOTAL Income Consumption Use Taxes Through FY12]]+Table1[[#This Row],[TOTAL Income Consumption Use Taxes FY13 and After]]</f>
        <v>8219.5714000000007</v>
      </c>
      <c r="CM105" s="9">
        <v>91.873000000000005</v>
      </c>
      <c r="CN105" s="9">
        <v>378.12740000000002</v>
      </c>
      <c r="CO105" s="9">
        <v>372.13220000000001</v>
      </c>
      <c r="CP105" s="24">
        <f>Table1[[#This Row],[Assistance Provided Through FY12]]+Table1[[#This Row],[Assistance Provided FY13 and After]]</f>
        <v>750.25960000000009</v>
      </c>
      <c r="CQ105" s="9">
        <v>0</v>
      </c>
      <c r="CR105" s="9">
        <v>0</v>
      </c>
      <c r="CS105" s="9">
        <v>0</v>
      </c>
      <c r="CT105" s="24">
        <f>Table1[[#This Row],[Recapture Cancellation Reduction Amount Through FY12]]+Table1[[#This Row],[Recapture Cancellation Reduction Amount FY13 and After]]</f>
        <v>0</v>
      </c>
      <c r="CU105" s="9">
        <v>0</v>
      </c>
      <c r="CV105" s="9">
        <v>0</v>
      </c>
      <c r="CW105" s="9">
        <v>0</v>
      </c>
      <c r="CX105" s="24">
        <f>Table1[[#This Row],[Penalty Paid Through FY12]]+Table1[[#This Row],[Penalty Paid FY13 and After]]</f>
        <v>0</v>
      </c>
      <c r="CY105" s="9">
        <v>91.873000000000005</v>
      </c>
      <c r="CZ105" s="9">
        <v>378.12740000000002</v>
      </c>
      <c r="DA105" s="9">
        <v>372.13220000000001</v>
      </c>
      <c r="DB105" s="24">
        <f>Table1[[#This Row],[TOTAL Assistance Net of Recapture Penalties Through FY12]]+Table1[[#This Row],[TOTAL Assistance Net of Recapture Penalties FY13 and After]]</f>
        <v>750.25960000000009</v>
      </c>
      <c r="DC105" s="9">
        <v>540.07100000000003</v>
      </c>
      <c r="DD105" s="9">
        <v>4316.7210999999998</v>
      </c>
      <c r="DE105" s="9">
        <v>2187.5617999999999</v>
      </c>
      <c r="DF105" s="24">
        <f>Table1[[#This Row],[Company Direct Tax Revenue Before Assistance Through FY12]]+Table1[[#This Row],[Company Direct Tax Revenue Before Assistance FY13 and After]]</f>
        <v>6504.2829000000002</v>
      </c>
      <c r="DG105" s="9">
        <v>347.5335</v>
      </c>
      <c r="DH105" s="9">
        <v>3521.9839999999999</v>
      </c>
      <c r="DI105" s="9">
        <v>1407.6867</v>
      </c>
      <c r="DJ105" s="24">
        <f>Table1[[#This Row],[Indirect and Induced Tax Revenues Through FY12]]+Table1[[#This Row],[Indirect and Induced Tax Revenues FY13 and After]]</f>
        <v>4929.6706999999997</v>
      </c>
      <c r="DK105" s="9">
        <v>887.60450000000003</v>
      </c>
      <c r="DL105" s="9">
        <v>7838.7051000000001</v>
      </c>
      <c r="DM105" s="9">
        <v>3595.2485000000001</v>
      </c>
      <c r="DN105" s="24">
        <f>Table1[[#This Row],[TOTAL Tax Revenues Before Assistance Through FY12]]+Table1[[#This Row],[TOTAL Tax Revenues Before Assistance FY13 and After]]</f>
        <v>11433.953600000001</v>
      </c>
      <c r="DO105" s="9">
        <v>795.73149999999998</v>
      </c>
      <c r="DP105" s="9">
        <v>7460.5776999999998</v>
      </c>
      <c r="DQ105" s="9">
        <v>3223.1163000000001</v>
      </c>
      <c r="DR105" s="24">
        <f>Table1[[#This Row],[TOTAL Tax Revenues Net of Assistance Recapture and Penalty Through FY12]]+Table1[[#This Row],[TOTAL Tax Revenues Net of Assistance Recapture and Penalty FY13 and After]]</f>
        <v>10683.694</v>
      </c>
      <c r="DS105" s="9">
        <v>0</v>
      </c>
      <c r="DT105" s="9">
        <v>0</v>
      </c>
      <c r="DU105" s="9">
        <v>0</v>
      </c>
      <c r="DV105" s="9">
        <v>0</v>
      </c>
    </row>
    <row r="106" spans="1:126" x14ac:dyDescent="0.25">
      <c r="A106" s="10">
        <v>92472</v>
      </c>
      <c r="B106" s="10" t="s">
        <v>529</v>
      </c>
      <c r="C106" s="10" t="s">
        <v>530</v>
      </c>
      <c r="D106" s="10" t="s">
        <v>24</v>
      </c>
      <c r="E106" s="10">
        <v>26</v>
      </c>
      <c r="F106" s="10" t="s">
        <v>531</v>
      </c>
      <c r="G106" s="10" t="s">
        <v>532</v>
      </c>
      <c r="H106" s="13">
        <v>29775</v>
      </c>
      <c r="I106" s="13">
        <v>23250</v>
      </c>
      <c r="J106" s="10" t="s">
        <v>59</v>
      </c>
      <c r="K106" s="10" t="s">
        <v>27</v>
      </c>
      <c r="L106" s="8">
        <v>36482</v>
      </c>
      <c r="M106" s="8">
        <v>45838</v>
      </c>
      <c r="N106" s="9">
        <v>2245</v>
      </c>
      <c r="O106" s="10" t="s">
        <v>242</v>
      </c>
      <c r="P106" s="7">
        <v>0</v>
      </c>
      <c r="Q106" s="7">
        <v>0</v>
      </c>
      <c r="R106" s="7">
        <v>23</v>
      </c>
      <c r="S106" s="7">
        <v>0</v>
      </c>
      <c r="T106" s="7">
        <v>0</v>
      </c>
      <c r="U106" s="7">
        <v>23</v>
      </c>
      <c r="V106" s="7">
        <v>23</v>
      </c>
      <c r="W106" s="7">
        <v>0</v>
      </c>
      <c r="X106" s="7">
        <v>0</v>
      </c>
      <c r="Y106" s="7">
        <v>0</v>
      </c>
      <c r="Z106" s="7">
        <v>15</v>
      </c>
      <c r="AA106" s="7">
        <v>0</v>
      </c>
      <c r="AB106" s="16">
        <v>0</v>
      </c>
      <c r="AC106" s="16">
        <v>0</v>
      </c>
      <c r="AD106" s="16">
        <v>0</v>
      </c>
      <c r="AE106" s="16">
        <v>0</v>
      </c>
      <c r="AF106" s="15">
        <v>82.608695652173907</v>
      </c>
      <c r="AG106" s="10" t="s">
        <v>1966</v>
      </c>
      <c r="AH106" s="10" t="s">
        <v>1966</v>
      </c>
      <c r="AI106" s="9">
        <v>28.094999999999999</v>
      </c>
      <c r="AJ106" s="9">
        <v>248.39529999999999</v>
      </c>
      <c r="AK106" s="9">
        <v>113.7989</v>
      </c>
      <c r="AL106" s="24">
        <f>Table1[[#This Row],[Company Direct Land Through FY12]]+Table1[[#This Row],[Company Direct Land FY13 and After]]</f>
        <v>362.19420000000002</v>
      </c>
      <c r="AM106" s="9">
        <v>67.063999999999993</v>
      </c>
      <c r="AN106" s="9">
        <v>366.0838</v>
      </c>
      <c r="AO106" s="9">
        <v>271.64299999999997</v>
      </c>
      <c r="AP106" s="24">
        <f>Table1[[#This Row],[Company Direct Building Through FY12]]+Table1[[#This Row],[Company Direct Building FY13 and After]]</f>
        <v>637.72679999999991</v>
      </c>
      <c r="AQ106" s="9">
        <v>0</v>
      </c>
      <c r="AR106" s="9">
        <v>39.388500000000001</v>
      </c>
      <c r="AS106" s="9">
        <v>0</v>
      </c>
      <c r="AT106" s="24">
        <f>Table1[[#This Row],[Mortgage Recording Tax Through FY12]]+Table1[[#This Row],[Mortgage Recording Tax FY13 and After]]</f>
        <v>39.388500000000001</v>
      </c>
      <c r="AU106" s="9">
        <v>45.106000000000002</v>
      </c>
      <c r="AV106" s="9">
        <v>180.7294</v>
      </c>
      <c r="AW106" s="9">
        <v>182.70240000000001</v>
      </c>
      <c r="AX106" s="24">
        <f>Table1[[#This Row],[Pilot Savings  Through FY12]]+Table1[[#This Row],[Pilot Savings FY13 and After]]</f>
        <v>363.43180000000001</v>
      </c>
      <c r="AY106" s="9">
        <v>0</v>
      </c>
      <c r="AZ106" s="9">
        <v>39.388500000000001</v>
      </c>
      <c r="BA106" s="9">
        <v>0</v>
      </c>
      <c r="BB106" s="24">
        <f>Table1[[#This Row],[Mortgage Recording Tax Exemption Through FY12]]+Table1[[#This Row],[Mortgage Recording Tax Exemption FY13 and After]]</f>
        <v>39.388500000000001</v>
      </c>
      <c r="BC106" s="9">
        <v>28.207599999999999</v>
      </c>
      <c r="BD106" s="9">
        <v>305.67489999999998</v>
      </c>
      <c r="BE106" s="9">
        <v>114.25530000000001</v>
      </c>
      <c r="BF106" s="24">
        <f>Table1[[#This Row],[Indirect and Induced Land Through FY12]]+Table1[[#This Row],[Indirect and Induced Land FY13 and After]]</f>
        <v>419.93020000000001</v>
      </c>
      <c r="BG106" s="9">
        <v>52.3855</v>
      </c>
      <c r="BH106" s="9">
        <v>567.68179999999995</v>
      </c>
      <c r="BI106" s="9">
        <v>212.18809999999999</v>
      </c>
      <c r="BJ106" s="24">
        <f>Table1[[#This Row],[Indirect and Induced Building Through FY12]]+Table1[[#This Row],[Indirect and Induced Building FY13 and After]]</f>
        <v>779.86989999999992</v>
      </c>
      <c r="BK106" s="9">
        <v>130.64609999999999</v>
      </c>
      <c r="BL106" s="9">
        <v>1307.1063999999999</v>
      </c>
      <c r="BM106" s="9">
        <v>529.18290000000002</v>
      </c>
      <c r="BN106" s="24">
        <f>Table1[[#This Row],[TOTAL Real Property Related Taxes Through FY12]]+Table1[[#This Row],[TOTAL Real Property Related Taxes FY13 and After]]</f>
        <v>1836.2892999999999</v>
      </c>
      <c r="BO106" s="9">
        <v>313.548</v>
      </c>
      <c r="BP106" s="9">
        <v>2994.2296000000001</v>
      </c>
      <c r="BQ106" s="9">
        <v>1270.0288</v>
      </c>
      <c r="BR106" s="24">
        <f>Table1[[#This Row],[Company Direct Through FY12]]+Table1[[#This Row],[Company Direct FY13 and After]]</f>
        <v>4264.2584000000006</v>
      </c>
      <c r="BS106" s="9">
        <v>0</v>
      </c>
      <c r="BT106" s="9">
        <v>0</v>
      </c>
      <c r="BU106" s="9">
        <v>0</v>
      </c>
      <c r="BV106" s="24">
        <f>Table1[[#This Row],[Sales Tax Exemption Through FY12]]+Table1[[#This Row],[Sales Tax Exemption FY13 and After]]</f>
        <v>0</v>
      </c>
      <c r="BW106" s="9">
        <v>0</v>
      </c>
      <c r="BX106" s="9">
        <v>0</v>
      </c>
      <c r="BY106" s="9">
        <v>0</v>
      </c>
      <c r="BZ106" s="24">
        <f>Table1[[#This Row],[Energy Tax Savings Through FY12]]+Table1[[#This Row],[Energy Tax Savings FY13 and After]]</f>
        <v>0</v>
      </c>
      <c r="CA106" s="9">
        <v>1.4695</v>
      </c>
      <c r="CB106" s="9">
        <v>16.574000000000002</v>
      </c>
      <c r="CC106" s="9">
        <v>3.4809000000000001</v>
      </c>
      <c r="CD106" s="24">
        <f>Table1[[#This Row],[Tax Exempt Bond Savings Through FY12]]+Table1[[#This Row],[Tax Exempt Bond Savings FY13 and After]]</f>
        <v>20.054900000000004</v>
      </c>
      <c r="CE106" s="9">
        <v>96.312399999999997</v>
      </c>
      <c r="CF106" s="9">
        <v>1189.6659999999999</v>
      </c>
      <c r="CG106" s="9">
        <v>390.11380000000003</v>
      </c>
      <c r="CH106" s="24">
        <f>Table1[[#This Row],[Indirect and Induced Through FY12]]+Table1[[#This Row],[Indirect and Induced FY13 and After]]</f>
        <v>1579.7798</v>
      </c>
      <c r="CI106" s="9">
        <v>408.39089999999999</v>
      </c>
      <c r="CJ106" s="9">
        <v>4167.3216000000002</v>
      </c>
      <c r="CK106" s="9">
        <v>1656.6617000000001</v>
      </c>
      <c r="CL106" s="24">
        <f>Table1[[#This Row],[TOTAL Income Consumption Use Taxes Through FY12]]+Table1[[#This Row],[TOTAL Income Consumption Use Taxes FY13 and After]]</f>
        <v>5823.9832999999999</v>
      </c>
      <c r="CM106" s="9">
        <v>46.575499999999998</v>
      </c>
      <c r="CN106" s="9">
        <v>236.6919</v>
      </c>
      <c r="CO106" s="9">
        <v>186.1833</v>
      </c>
      <c r="CP106" s="24">
        <f>Table1[[#This Row],[Assistance Provided Through FY12]]+Table1[[#This Row],[Assistance Provided FY13 and After]]</f>
        <v>422.87520000000001</v>
      </c>
      <c r="CQ106" s="9">
        <v>0</v>
      </c>
      <c r="CR106" s="9">
        <v>0</v>
      </c>
      <c r="CS106" s="9">
        <v>0</v>
      </c>
      <c r="CT106" s="24">
        <f>Table1[[#This Row],[Recapture Cancellation Reduction Amount Through FY12]]+Table1[[#This Row],[Recapture Cancellation Reduction Amount FY13 and After]]</f>
        <v>0</v>
      </c>
      <c r="CU106" s="9">
        <v>0</v>
      </c>
      <c r="CV106" s="9">
        <v>0</v>
      </c>
      <c r="CW106" s="9">
        <v>0</v>
      </c>
      <c r="CX106" s="24">
        <f>Table1[[#This Row],[Penalty Paid Through FY12]]+Table1[[#This Row],[Penalty Paid FY13 and After]]</f>
        <v>0</v>
      </c>
      <c r="CY106" s="9">
        <v>46.575499999999998</v>
      </c>
      <c r="CZ106" s="9">
        <v>236.6919</v>
      </c>
      <c r="DA106" s="9">
        <v>186.1833</v>
      </c>
      <c r="DB106" s="24">
        <f>Table1[[#This Row],[TOTAL Assistance Net of Recapture Penalties Through FY12]]+Table1[[#This Row],[TOTAL Assistance Net of Recapture Penalties FY13 and After]]</f>
        <v>422.87520000000001</v>
      </c>
      <c r="DC106" s="9">
        <v>408.70699999999999</v>
      </c>
      <c r="DD106" s="9">
        <v>3648.0972000000002</v>
      </c>
      <c r="DE106" s="9">
        <v>1655.4707000000001</v>
      </c>
      <c r="DF106" s="24">
        <f>Table1[[#This Row],[Company Direct Tax Revenue Before Assistance Through FY12]]+Table1[[#This Row],[Company Direct Tax Revenue Before Assistance FY13 and After]]</f>
        <v>5303.5679</v>
      </c>
      <c r="DG106" s="9">
        <v>176.90549999999999</v>
      </c>
      <c r="DH106" s="9">
        <v>2063.0227</v>
      </c>
      <c r="DI106" s="9">
        <v>716.55719999999997</v>
      </c>
      <c r="DJ106" s="24">
        <f>Table1[[#This Row],[Indirect and Induced Tax Revenues Through FY12]]+Table1[[#This Row],[Indirect and Induced Tax Revenues FY13 and After]]</f>
        <v>2779.5798999999997</v>
      </c>
      <c r="DK106" s="9">
        <v>585.61249999999995</v>
      </c>
      <c r="DL106" s="9">
        <v>5711.1198999999997</v>
      </c>
      <c r="DM106" s="9">
        <v>2372.0279</v>
      </c>
      <c r="DN106" s="24">
        <f>Table1[[#This Row],[TOTAL Tax Revenues Before Assistance Through FY12]]+Table1[[#This Row],[TOTAL Tax Revenues Before Assistance FY13 and After]]</f>
        <v>8083.1477999999997</v>
      </c>
      <c r="DO106" s="9">
        <v>539.03700000000003</v>
      </c>
      <c r="DP106" s="9">
        <v>5474.4279999999999</v>
      </c>
      <c r="DQ106" s="9">
        <v>2185.8445999999999</v>
      </c>
      <c r="DR106" s="24">
        <f>Table1[[#This Row],[TOTAL Tax Revenues Net of Assistance Recapture and Penalty Through FY12]]+Table1[[#This Row],[TOTAL Tax Revenues Net of Assistance Recapture and Penalty FY13 and After]]</f>
        <v>7660.2726000000002</v>
      </c>
      <c r="DS106" s="9">
        <v>0</v>
      </c>
      <c r="DT106" s="9">
        <v>0</v>
      </c>
      <c r="DU106" s="9">
        <v>0</v>
      </c>
      <c r="DV106" s="9">
        <v>0</v>
      </c>
    </row>
    <row r="107" spans="1:126" x14ac:dyDescent="0.25">
      <c r="A107" s="10">
        <v>92500</v>
      </c>
      <c r="B107" s="10" t="s">
        <v>498</v>
      </c>
      <c r="C107" s="10" t="s">
        <v>499</v>
      </c>
      <c r="D107" s="10" t="s">
        <v>17</v>
      </c>
      <c r="E107" s="10">
        <v>43</v>
      </c>
      <c r="F107" s="10" t="s">
        <v>500</v>
      </c>
      <c r="G107" s="10" t="s">
        <v>501</v>
      </c>
      <c r="H107" s="13">
        <v>5731</v>
      </c>
      <c r="I107" s="13">
        <v>4058</v>
      </c>
      <c r="J107" s="10" t="s">
        <v>114</v>
      </c>
      <c r="K107" s="10" t="s">
        <v>491</v>
      </c>
      <c r="L107" s="8">
        <v>36161</v>
      </c>
      <c r="M107" s="8">
        <v>45108</v>
      </c>
      <c r="N107" s="9">
        <v>1182.3</v>
      </c>
      <c r="O107" s="10" t="s">
        <v>108</v>
      </c>
      <c r="P107" s="7">
        <v>14</v>
      </c>
      <c r="Q107" s="7">
        <v>0</v>
      </c>
      <c r="R107" s="7">
        <v>14</v>
      </c>
      <c r="S107" s="7">
        <v>0</v>
      </c>
      <c r="T107" s="7">
        <v>0</v>
      </c>
      <c r="U107" s="7">
        <v>28</v>
      </c>
      <c r="V107" s="7">
        <v>21</v>
      </c>
      <c r="W107" s="7">
        <v>0</v>
      </c>
      <c r="X107" s="7">
        <v>0</v>
      </c>
      <c r="Y107" s="7">
        <v>0</v>
      </c>
      <c r="Z107" s="7">
        <v>28</v>
      </c>
      <c r="AA107" s="7">
        <v>0</v>
      </c>
      <c r="AB107" s="16">
        <v>0</v>
      </c>
      <c r="AC107" s="16">
        <v>0</v>
      </c>
      <c r="AD107" s="16">
        <v>0</v>
      </c>
      <c r="AE107" s="16">
        <v>0</v>
      </c>
      <c r="AF107" s="15">
        <v>100</v>
      </c>
      <c r="AG107" s="10" t="s">
        <v>28</v>
      </c>
      <c r="AH107" s="10" t="s">
        <v>1966</v>
      </c>
      <c r="AI107" s="9">
        <v>0</v>
      </c>
      <c r="AJ107" s="9">
        <v>0</v>
      </c>
      <c r="AK107" s="9">
        <v>0</v>
      </c>
      <c r="AL107" s="24">
        <f>Table1[[#This Row],[Company Direct Land Through FY12]]+Table1[[#This Row],[Company Direct Land FY13 and After]]</f>
        <v>0</v>
      </c>
      <c r="AM107" s="9">
        <v>0</v>
      </c>
      <c r="AN107" s="9">
        <v>0</v>
      </c>
      <c r="AO107" s="9">
        <v>0</v>
      </c>
      <c r="AP107" s="24">
        <f>Table1[[#This Row],[Company Direct Building Through FY12]]+Table1[[#This Row],[Company Direct Building FY13 and After]]</f>
        <v>0</v>
      </c>
      <c r="AQ107" s="9">
        <v>0</v>
      </c>
      <c r="AR107" s="9">
        <v>119.7024</v>
      </c>
      <c r="AS107" s="9">
        <v>0</v>
      </c>
      <c r="AT107" s="24">
        <f>Table1[[#This Row],[Mortgage Recording Tax Through FY12]]+Table1[[#This Row],[Mortgage Recording Tax FY13 and After]]</f>
        <v>119.7024</v>
      </c>
      <c r="AU107" s="9">
        <v>0</v>
      </c>
      <c r="AV107" s="9">
        <v>0</v>
      </c>
      <c r="AW107" s="9">
        <v>0</v>
      </c>
      <c r="AX107" s="24">
        <f>Table1[[#This Row],[Pilot Savings  Through FY12]]+Table1[[#This Row],[Pilot Savings FY13 and After]]</f>
        <v>0</v>
      </c>
      <c r="AY107" s="9">
        <v>0</v>
      </c>
      <c r="AZ107" s="9">
        <v>0</v>
      </c>
      <c r="BA107" s="9">
        <v>0</v>
      </c>
      <c r="BB107" s="24">
        <f>Table1[[#This Row],[Mortgage Recording Tax Exemption Through FY12]]+Table1[[#This Row],[Mortgage Recording Tax Exemption FY13 and After]]</f>
        <v>0</v>
      </c>
      <c r="BC107" s="9">
        <v>9.6677999999999997</v>
      </c>
      <c r="BD107" s="9">
        <v>491.60890000000001</v>
      </c>
      <c r="BE107" s="9">
        <v>34.1721</v>
      </c>
      <c r="BF107" s="24">
        <f>Table1[[#This Row],[Indirect and Induced Land Through FY12]]+Table1[[#This Row],[Indirect and Induced Land FY13 and After]]</f>
        <v>525.78099999999995</v>
      </c>
      <c r="BG107" s="9">
        <v>17.954499999999999</v>
      </c>
      <c r="BH107" s="9">
        <v>912.98829999999998</v>
      </c>
      <c r="BI107" s="9">
        <v>63.462000000000003</v>
      </c>
      <c r="BJ107" s="24">
        <f>Table1[[#This Row],[Indirect and Induced Building Through FY12]]+Table1[[#This Row],[Indirect and Induced Building FY13 and After]]</f>
        <v>976.45029999999997</v>
      </c>
      <c r="BK107" s="9">
        <v>27.622299999999999</v>
      </c>
      <c r="BL107" s="9">
        <v>1524.2996000000001</v>
      </c>
      <c r="BM107" s="9">
        <v>97.634100000000004</v>
      </c>
      <c r="BN107" s="24">
        <f>Table1[[#This Row],[TOTAL Real Property Related Taxes Through FY12]]+Table1[[#This Row],[TOTAL Real Property Related Taxes FY13 and After]]</f>
        <v>1621.9337</v>
      </c>
      <c r="BO107" s="9">
        <v>27.630800000000001</v>
      </c>
      <c r="BP107" s="9">
        <v>1689.6320000000001</v>
      </c>
      <c r="BQ107" s="9">
        <v>97.663799999999995</v>
      </c>
      <c r="BR107" s="24">
        <f>Table1[[#This Row],[Company Direct Through FY12]]+Table1[[#This Row],[Company Direct FY13 and After]]</f>
        <v>1787.2958000000001</v>
      </c>
      <c r="BS107" s="9">
        <v>0</v>
      </c>
      <c r="BT107" s="9">
        <v>0</v>
      </c>
      <c r="BU107" s="9">
        <v>0</v>
      </c>
      <c r="BV107" s="24">
        <f>Table1[[#This Row],[Sales Tax Exemption Through FY12]]+Table1[[#This Row],[Sales Tax Exemption FY13 and After]]</f>
        <v>0</v>
      </c>
      <c r="BW107" s="9">
        <v>0</v>
      </c>
      <c r="BX107" s="9">
        <v>0</v>
      </c>
      <c r="BY107" s="9">
        <v>0</v>
      </c>
      <c r="BZ107" s="24">
        <f>Table1[[#This Row],[Energy Tax Savings Through FY12]]+Table1[[#This Row],[Energy Tax Savings FY13 and After]]</f>
        <v>0</v>
      </c>
      <c r="CA107" s="9">
        <v>0.57669999999999999</v>
      </c>
      <c r="CB107" s="9">
        <v>8.9898000000000007</v>
      </c>
      <c r="CC107" s="9">
        <v>1.2678</v>
      </c>
      <c r="CD107" s="24">
        <f>Table1[[#This Row],[Tax Exempt Bond Savings Through FY12]]+Table1[[#This Row],[Tax Exempt Bond Savings FY13 and After]]</f>
        <v>10.2576</v>
      </c>
      <c r="CE107" s="9">
        <v>35.864699999999999</v>
      </c>
      <c r="CF107" s="9">
        <v>2117.8631999999998</v>
      </c>
      <c r="CG107" s="9">
        <v>126.7671</v>
      </c>
      <c r="CH107" s="24">
        <f>Table1[[#This Row],[Indirect and Induced Through FY12]]+Table1[[#This Row],[Indirect and Induced FY13 and After]]</f>
        <v>2244.6302999999998</v>
      </c>
      <c r="CI107" s="9">
        <v>62.918799999999997</v>
      </c>
      <c r="CJ107" s="9">
        <v>3798.5054</v>
      </c>
      <c r="CK107" s="9">
        <v>223.16309999999999</v>
      </c>
      <c r="CL107" s="24">
        <f>Table1[[#This Row],[TOTAL Income Consumption Use Taxes Through FY12]]+Table1[[#This Row],[TOTAL Income Consumption Use Taxes FY13 and After]]</f>
        <v>4021.6684999999998</v>
      </c>
      <c r="CM107" s="9">
        <v>0.57669999999999999</v>
      </c>
      <c r="CN107" s="9">
        <v>8.9898000000000007</v>
      </c>
      <c r="CO107" s="9">
        <v>1.2678</v>
      </c>
      <c r="CP107" s="24">
        <f>Table1[[#This Row],[Assistance Provided Through FY12]]+Table1[[#This Row],[Assistance Provided FY13 and After]]</f>
        <v>10.2576</v>
      </c>
      <c r="CQ107" s="9">
        <v>0</v>
      </c>
      <c r="CR107" s="9">
        <v>0</v>
      </c>
      <c r="CS107" s="9">
        <v>0</v>
      </c>
      <c r="CT107" s="24">
        <f>Table1[[#This Row],[Recapture Cancellation Reduction Amount Through FY12]]+Table1[[#This Row],[Recapture Cancellation Reduction Amount FY13 and After]]</f>
        <v>0</v>
      </c>
      <c r="CU107" s="9">
        <v>0</v>
      </c>
      <c r="CV107" s="9">
        <v>0</v>
      </c>
      <c r="CW107" s="9">
        <v>0</v>
      </c>
      <c r="CX107" s="24">
        <f>Table1[[#This Row],[Penalty Paid Through FY12]]+Table1[[#This Row],[Penalty Paid FY13 and After]]</f>
        <v>0</v>
      </c>
      <c r="CY107" s="9">
        <v>0.57669999999999999</v>
      </c>
      <c r="CZ107" s="9">
        <v>8.9898000000000007</v>
      </c>
      <c r="DA107" s="9">
        <v>1.2678</v>
      </c>
      <c r="DB107" s="24">
        <f>Table1[[#This Row],[TOTAL Assistance Net of Recapture Penalties Through FY12]]+Table1[[#This Row],[TOTAL Assistance Net of Recapture Penalties FY13 and After]]</f>
        <v>10.2576</v>
      </c>
      <c r="DC107" s="9">
        <v>27.630800000000001</v>
      </c>
      <c r="DD107" s="9">
        <v>1809.3344</v>
      </c>
      <c r="DE107" s="9">
        <v>97.663799999999995</v>
      </c>
      <c r="DF107" s="24">
        <f>Table1[[#This Row],[Company Direct Tax Revenue Before Assistance Through FY12]]+Table1[[#This Row],[Company Direct Tax Revenue Before Assistance FY13 and After]]</f>
        <v>1906.9982</v>
      </c>
      <c r="DG107" s="9">
        <v>63.487000000000002</v>
      </c>
      <c r="DH107" s="9">
        <v>3522.4603999999999</v>
      </c>
      <c r="DI107" s="9">
        <v>224.40119999999999</v>
      </c>
      <c r="DJ107" s="24">
        <f>Table1[[#This Row],[Indirect and Induced Tax Revenues Through FY12]]+Table1[[#This Row],[Indirect and Induced Tax Revenues FY13 and After]]</f>
        <v>3746.8615999999997</v>
      </c>
      <c r="DK107" s="9">
        <v>91.117800000000003</v>
      </c>
      <c r="DL107" s="9">
        <v>5331.7947999999997</v>
      </c>
      <c r="DM107" s="9">
        <v>322.065</v>
      </c>
      <c r="DN107" s="24">
        <f>Table1[[#This Row],[TOTAL Tax Revenues Before Assistance Through FY12]]+Table1[[#This Row],[TOTAL Tax Revenues Before Assistance FY13 and After]]</f>
        <v>5653.8597999999993</v>
      </c>
      <c r="DO107" s="9">
        <v>90.5411</v>
      </c>
      <c r="DP107" s="9">
        <v>5322.8050000000003</v>
      </c>
      <c r="DQ107" s="9">
        <v>320.79719999999998</v>
      </c>
      <c r="DR107" s="24">
        <f>Table1[[#This Row],[TOTAL Tax Revenues Net of Assistance Recapture and Penalty Through FY12]]+Table1[[#This Row],[TOTAL Tax Revenues Net of Assistance Recapture and Penalty FY13 and After]]</f>
        <v>5643.6022000000003</v>
      </c>
      <c r="DS107" s="9">
        <v>0</v>
      </c>
      <c r="DT107" s="9">
        <v>0</v>
      </c>
      <c r="DU107" s="9">
        <v>0</v>
      </c>
      <c r="DV107" s="9">
        <v>0</v>
      </c>
    </row>
    <row r="108" spans="1:126" x14ac:dyDescent="0.25">
      <c r="A108" s="10">
        <v>92503</v>
      </c>
      <c r="B108" s="10" t="s">
        <v>727</v>
      </c>
      <c r="C108" s="10" t="s">
        <v>729</v>
      </c>
      <c r="D108" s="10" t="s">
        <v>24</v>
      </c>
      <c r="E108" s="10">
        <v>20</v>
      </c>
      <c r="F108" s="10" t="s">
        <v>730</v>
      </c>
      <c r="G108" s="10" t="s">
        <v>90</v>
      </c>
      <c r="H108" s="13">
        <v>25000</v>
      </c>
      <c r="I108" s="13">
        <v>25000</v>
      </c>
      <c r="J108" s="10" t="s">
        <v>728</v>
      </c>
      <c r="K108" s="10" t="s">
        <v>27</v>
      </c>
      <c r="L108" s="8">
        <v>37049</v>
      </c>
      <c r="M108" s="8">
        <v>46568</v>
      </c>
      <c r="N108" s="9">
        <v>2000</v>
      </c>
      <c r="O108" s="10" t="s">
        <v>242</v>
      </c>
      <c r="P108" s="7">
        <v>0</v>
      </c>
      <c r="Q108" s="7">
        <v>0</v>
      </c>
      <c r="R108" s="7">
        <v>93</v>
      </c>
      <c r="S108" s="7">
        <v>0</v>
      </c>
      <c r="T108" s="7">
        <v>93</v>
      </c>
      <c r="U108" s="7">
        <v>186</v>
      </c>
      <c r="V108" s="7">
        <v>93</v>
      </c>
      <c r="W108" s="7">
        <v>0</v>
      </c>
      <c r="X108" s="7">
        <v>0</v>
      </c>
      <c r="Y108" s="7">
        <v>0</v>
      </c>
      <c r="Z108" s="7">
        <v>19</v>
      </c>
      <c r="AA108" s="7">
        <v>0</v>
      </c>
      <c r="AB108" s="16">
        <v>0</v>
      </c>
      <c r="AC108" s="16">
        <v>0</v>
      </c>
      <c r="AD108" s="16">
        <v>0</v>
      </c>
      <c r="AE108" s="16">
        <v>0</v>
      </c>
      <c r="AF108" s="15">
        <v>100</v>
      </c>
      <c r="AG108" s="10" t="s">
        <v>1966</v>
      </c>
      <c r="AH108" s="10" t="s">
        <v>1966</v>
      </c>
      <c r="AI108" s="9">
        <v>22.338999999999999</v>
      </c>
      <c r="AJ108" s="9">
        <v>202.8237</v>
      </c>
      <c r="AK108" s="9">
        <v>108.4663</v>
      </c>
      <c r="AL108" s="24">
        <f>Table1[[#This Row],[Company Direct Land Through FY12]]+Table1[[#This Row],[Company Direct Land FY13 and After]]</f>
        <v>311.29000000000002</v>
      </c>
      <c r="AM108" s="9">
        <v>90.224999999999994</v>
      </c>
      <c r="AN108" s="9">
        <v>347.57819999999998</v>
      </c>
      <c r="AO108" s="9">
        <v>438.08370000000002</v>
      </c>
      <c r="AP108" s="24">
        <f>Table1[[#This Row],[Company Direct Building Through FY12]]+Table1[[#This Row],[Company Direct Building FY13 and After]]</f>
        <v>785.66190000000006</v>
      </c>
      <c r="AQ108" s="9">
        <v>0</v>
      </c>
      <c r="AR108" s="9">
        <v>35.090000000000003</v>
      </c>
      <c r="AS108" s="9">
        <v>0</v>
      </c>
      <c r="AT108" s="24">
        <f>Table1[[#This Row],[Mortgage Recording Tax Through FY12]]+Table1[[#This Row],[Mortgage Recording Tax FY13 and After]]</f>
        <v>35.090000000000003</v>
      </c>
      <c r="AU108" s="9">
        <v>93.022000000000006</v>
      </c>
      <c r="AV108" s="9">
        <v>290.17720000000003</v>
      </c>
      <c r="AW108" s="9">
        <v>451.66460000000001</v>
      </c>
      <c r="AX108" s="24">
        <f>Table1[[#This Row],[Pilot Savings  Through FY12]]+Table1[[#This Row],[Pilot Savings FY13 and After]]</f>
        <v>741.84180000000003</v>
      </c>
      <c r="AY108" s="9">
        <v>0</v>
      </c>
      <c r="AZ108" s="9">
        <v>35.090000000000003</v>
      </c>
      <c r="BA108" s="9">
        <v>0</v>
      </c>
      <c r="BB108" s="24">
        <f>Table1[[#This Row],[Mortgage Recording Tax Exemption Through FY12]]+Table1[[#This Row],[Mortgage Recording Tax Exemption FY13 and After]]</f>
        <v>35.090000000000003</v>
      </c>
      <c r="BC108" s="9">
        <v>87.783600000000007</v>
      </c>
      <c r="BD108" s="9">
        <v>789.25080000000003</v>
      </c>
      <c r="BE108" s="9">
        <v>426.23</v>
      </c>
      <c r="BF108" s="24">
        <f>Table1[[#This Row],[Indirect and Induced Land Through FY12]]+Table1[[#This Row],[Indirect and Induced Land FY13 and After]]</f>
        <v>1215.4808</v>
      </c>
      <c r="BG108" s="9">
        <v>163.02680000000001</v>
      </c>
      <c r="BH108" s="9">
        <v>1465.7512999999999</v>
      </c>
      <c r="BI108" s="9">
        <v>791.56939999999997</v>
      </c>
      <c r="BJ108" s="24">
        <f>Table1[[#This Row],[Indirect and Induced Building Through FY12]]+Table1[[#This Row],[Indirect and Induced Building FY13 and After]]</f>
        <v>2257.3206999999998</v>
      </c>
      <c r="BK108" s="9">
        <v>270.35239999999999</v>
      </c>
      <c r="BL108" s="9">
        <v>2515.2267999999999</v>
      </c>
      <c r="BM108" s="9">
        <v>1312.6848</v>
      </c>
      <c r="BN108" s="24">
        <f>Table1[[#This Row],[TOTAL Real Property Related Taxes Through FY12]]+Table1[[#This Row],[TOTAL Real Property Related Taxes FY13 and After]]</f>
        <v>3827.9115999999999</v>
      </c>
      <c r="BO108" s="9">
        <v>588.79759999999999</v>
      </c>
      <c r="BP108" s="9">
        <v>6046.2705999999998</v>
      </c>
      <c r="BQ108" s="9">
        <v>2858.8814000000002</v>
      </c>
      <c r="BR108" s="24">
        <f>Table1[[#This Row],[Company Direct Through FY12]]+Table1[[#This Row],[Company Direct FY13 and After]]</f>
        <v>8905.152</v>
      </c>
      <c r="BS108" s="9">
        <v>0</v>
      </c>
      <c r="BT108" s="9">
        <v>0</v>
      </c>
      <c r="BU108" s="9">
        <v>0</v>
      </c>
      <c r="BV108" s="24">
        <f>Table1[[#This Row],[Sales Tax Exemption Through FY12]]+Table1[[#This Row],[Sales Tax Exemption FY13 and After]]</f>
        <v>0</v>
      </c>
      <c r="BW108" s="9">
        <v>0</v>
      </c>
      <c r="BX108" s="9">
        <v>0</v>
      </c>
      <c r="BY108" s="9">
        <v>0</v>
      </c>
      <c r="BZ108" s="24">
        <f>Table1[[#This Row],[Energy Tax Savings Through FY12]]+Table1[[#This Row],[Energy Tax Savings FY13 and After]]</f>
        <v>0</v>
      </c>
      <c r="CA108" s="9">
        <v>8.9999999999999998E-4</v>
      </c>
      <c r="CB108" s="9">
        <v>5.3E-3</v>
      </c>
      <c r="CC108" s="9">
        <v>2.3E-3</v>
      </c>
      <c r="CD108" s="24">
        <f>Table1[[#This Row],[Tax Exempt Bond Savings Through FY12]]+Table1[[#This Row],[Tax Exempt Bond Savings FY13 and After]]</f>
        <v>7.6E-3</v>
      </c>
      <c r="CE108" s="9">
        <v>299.73009999999999</v>
      </c>
      <c r="CF108" s="9">
        <v>3036.5345000000002</v>
      </c>
      <c r="CG108" s="9">
        <v>1455.3268</v>
      </c>
      <c r="CH108" s="24">
        <f>Table1[[#This Row],[Indirect and Induced Through FY12]]+Table1[[#This Row],[Indirect and Induced FY13 and After]]</f>
        <v>4491.8613000000005</v>
      </c>
      <c r="CI108" s="9">
        <v>888.52679999999998</v>
      </c>
      <c r="CJ108" s="9">
        <v>9082.7998000000007</v>
      </c>
      <c r="CK108" s="9">
        <v>4314.2058999999999</v>
      </c>
      <c r="CL108" s="24">
        <f>Table1[[#This Row],[TOTAL Income Consumption Use Taxes Through FY12]]+Table1[[#This Row],[TOTAL Income Consumption Use Taxes FY13 and After]]</f>
        <v>13397.005700000002</v>
      </c>
      <c r="CM108" s="9">
        <v>93.022900000000007</v>
      </c>
      <c r="CN108" s="9">
        <v>325.27249999999998</v>
      </c>
      <c r="CO108" s="9">
        <v>451.6669</v>
      </c>
      <c r="CP108" s="24">
        <f>Table1[[#This Row],[Assistance Provided Through FY12]]+Table1[[#This Row],[Assistance Provided FY13 and After]]</f>
        <v>776.93939999999998</v>
      </c>
      <c r="CQ108" s="9">
        <v>0</v>
      </c>
      <c r="CR108" s="9">
        <v>0</v>
      </c>
      <c r="CS108" s="9">
        <v>0</v>
      </c>
      <c r="CT108" s="24">
        <f>Table1[[#This Row],[Recapture Cancellation Reduction Amount Through FY12]]+Table1[[#This Row],[Recapture Cancellation Reduction Amount FY13 and After]]</f>
        <v>0</v>
      </c>
      <c r="CU108" s="9">
        <v>0</v>
      </c>
      <c r="CV108" s="9">
        <v>0</v>
      </c>
      <c r="CW108" s="9">
        <v>0</v>
      </c>
      <c r="CX108" s="24">
        <f>Table1[[#This Row],[Penalty Paid Through FY12]]+Table1[[#This Row],[Penalty Paid FY13 and After]]</f>
        <v>0</v>
      </c>
      <c r="CY108" s="9">
        <v>93.022900000000007</v>
      </c>
      <c r="CZ108" s="9">
        <v>325.27249999999998</v>
      </c>
      <c r="DA108" s="9">
        <v>451.6669</v>
      </c>
      <c r="DB108" s="24">
        <f>Table1[[#This Row],[TOTAL Assistance Net of Recapture Penalties Through FY12]]+Table1[[#This Row],[TOTAL Assistance Net of Recapture Penalties FY13 and After]]</f>
        <v>776.93939999999998</v>
      </c>
      <c r="DC108" s="9">
        <v>701.36159999999995</v>
      </c>
      <c r="DD108" s="9">
        <v>6631.7624999999998</v>
      </c>
      <c r="DE108" s="9">
        <v>3405.4313999999999</v>
      </c>
      <c r="DF108" s="24">
        <f>Table1[[#This Row],[Company Direct Tax Revenue Before Assistance Through FY12]]+Table1[[#This Row],[Company Direct Tax Revenue Before Assistance FY13 and After]]</f>
        <v>10037.1939</v>
      </c>
      <c r="DG108" s="9">
        <v>550.54049999999995</v>
      </c>
      <c r="DH108" s="9">
        <v>5291.5366000000004</v>
      </c>
      <c r="DI108" s="9">
        <v>2673.1262000000002</v>
      </c>
      <c r="DJ108" s="24">
        <f>Table1[[#This Row],[Indirect and Induced Tax Revenues Through FY12]]+Table1[[#This Row],[Indirect and Induced Tax Revenues FY13 and After]]</f>
        <v>7964.6628000000001</v>
      </c>
      <c r="DK108" s="9">
        <v>1251.9021</v>
      </c>
      <c r="DL108" s="9">
        <v>11923.2991</v>
      </c>
      <c r="DM108" s="9">
        <v>6078.5576000000001</v>
      </c>
      <c r="DN108" s="24">
        <f>Table1[[#This Row],[TOTAL Tax Revenues Before Assistance Through FY12]]+Table1[[#This Row],[TOTAL Tax Revenues Before Assistance FY13 and After]]</f>
        <v>18001.8567</v>
      </c>
      <c r="DO108" s="9">
        <v>1158.8792000000001</v>
      </c>
      <c r="DP108" s="9">
        <v>11598.026599999999</v>
      </c>
      <c r="DQ108" s="9">
        <v>5626.8906999999999</v>
      </c>
      <c r="DR108" s="24">
        <f>Table1[[#This Row],[TOTAL Tax Revenues Net of Assistance Recapture and Penalty Through FY12]]+Table1[[#This Row],[TOTAL Tax Revenues Net of Assistance Recapture and Penalty FY13 and After]]</f>
        <v>17224.917300000001</v>
      </c>
      <c r="DS108" s="9">
        <v>0</v>
      </c>
      <c r="DT108" s="9">
        <v>0</v>
      </c>
      <c r="DU108" s="9">
        <v>0</v>
      </c>
      <c r="DV108" s="9">
        <v>0</v>
      </c>
    </row>
    <row r="109" spans="1:126" x14ac:dyDescent="0.25">
      <c r="A109" s="10">
        <v>92504</v>
      </c>
      <c r="B109" s="10" t="s">
        <v>692</v>
      </c>
      <c r="C109" s="10" t="s">
        <v>694</v>
      </c>
      <c r="D109" s="10" t="s">
        <v>10</v>
      </c>
      <c r="E109" s="10">
        <v>17</v>
      </c>
      <c r="F109" s="10" t="s">
        <v>695</v>
      </c>
      <c r="G109" s="10" t="s">
        <v>462</v>
      </c>
      <c r="H109" s="13">
        <v>0</v>
      </c>
      <c r="I109" s="13">
        <v>30000</v>
      </c>
      <c r="J109" s="10" t="s">
        <v>693</v>
      </c>
      <c r="K109" s="10" t="s">
        <v>50</v>
      </c>
      <c r="L109" s="8">
        <v>36795</v>
      </c>
      <c r="M109" s="8">
        <v>45992</v>
      </c>
      <c r="N109" s="9">
        <v>3695</v>
      </c>
      <c r="O109" s="10" t="s">
        <v>74</v>
      </c>
      <c r="P109" s="7">
        <v>7</v>
      </c>
      <c r="Q109" s="7">
        <v>111</v>
      </c>
      <c r="R109" s="7">
        <v>104</v>
      </c>
      <c r="S109" s="7">
        <v>0</v>
      </c>
      <c r="T109" s="7">
        <v>0</v>
      </c>
      <c r="U109" s="7">
        <v>222</v>
      </c>
      <c r="V109" s="7">
        <v>162</v>
      </c>
      <c r="W109" s="7">
        <v>0</v>
      </c>
      <c r="X109" s="7">
        <v>0</v>
      </c>
      <c r="Y109" s="7">
        <v>0</v>
      </c>
      <c r="Z109" s="7">
        <v>20</v>
      </c>
      <c r="AA109" s="7">
        <v>0</v>
      </c>
      <c r="AB109" s="16">
        <v>0</v>
      </c>
      <c r="AC109" s="16">
        <v>0</v>
      </c>
      <c r="AD109" s="16">
        <v>0</v>
      </c>
      <c r="AE109" s="16">
        <v>0</v>
      </c>
      <c r="AF109" s="15">
        <v>72.072072072072075</v>
      </c>
      <c r="AG109" s="10" t="s">
        <v>28</v>
      </c>
      <c r="AH109" s="10" t="s">
        <v>1966</v>
      </c>
      <c r="AI109" s="9">
        <v>0</v>
      </c>
      <c r="AJ109" s="9">
        <v>0</v>
      </c>
      <c r="AK109" s="9">
        <v>0</v>
      </c>
      <c r="AL109" s="24">
        <f>Table1[[#This Row],[Company Direct Land Through FY12]]+Table1[[#This Row],[Company Direct Land FY13 and After]]</f>
        <v>0</v>
      </c>
      <c r="AM109" s="9">
        <v>0</v>
      </c>
      <c r="AN109" s="9">
        <v>0</v>
      </c>
      <c r="AO109" s="9">
        <v>0</v>
      </c>
      <c r="AP109" s="24">
        <f>Table1[[#This Row],[Company Direct Building Through FY12]]+Table1[[#This Row],[Company Direct Building FY13 and After]]</f>
        <v>0</v>
      </c>
      <c r="AQ109" s="9">
        <v>0</v>
      </c>
      <c r="AR109" s="9">
        <v>64.828800000000001</v>
      </c>
      <c r="AS109" s="9">
        <v>0</v>
      </c>
      <c r="AT109" s="24">
        <f>Table1[[#This Row],[Mortgage Recording Tax Through FY12]]+Table1[[#This Row],[Mortgage Recording Tax FY13 and After]]</f>
        <v>64.828800000000001</v>
      </c>
      <c r="AU109" s="9">
        <v>0</v>
      </c>
      <c r="AV109" s="9">
        <v>0</v>
      </c>
      <c r="AW109" s="9">
        <v>0</v>
      </c>
      <c r="AX109" s="24">
        <f>Table1[[#This Row],[Pilot Savings  Through FY12]]+Table1[[#This Row],[Pilot Savings FY13 and After]]</f>
        <v>0</v>
      </c>
      <c r="AY109" s="9">
        <v>0</v>
      </c>
      <c r="AZ109" s="9">
        <v>64.828800000000001</v>
      </c>
      <c r="BA109" s="9">
        <v>0</v>
      </c>
      <c r="BB109" s="24">
        <f>Table1[[#This Row],[Mortgage Recording Tax Exemption Through FY12]]+Table1[[#This Row],[Mortgage Recording Tax Exemption FY13 and After]]</f>
        <v>64.828800000000001</v>
      </c>
      <c r="BC109" s="9">
        <v>216.05070000000001</v>
      </c>
      <c r="BD109" s="9">
        <v>1178.1683</v>
      </c>
      <c r="BE109" s="9">
        <v>997.048</v>
      </c>
      <c r="BF109" s="24">
        <f>Table1[[#This Row],[Indirect and Induced Land Through FY12]]+Table1[[#This Row],[Indirect and Induced Land FY13 and After]]</f>
        <v>2175.2163</v>
      </c>
      <c r="BG109" s="9">
        <v>401.23700000000002</v>
      </c>
      <c r="BH109" s="9">
        <v>2188.0266999999999</v>
      </c>
      <c r="BI109" s="9">
        <v>1851.6601000000001</v>
      </c>
      <c r="BJ109" s="24">
        <f>Table1[[#This Row],[Indirect and Induced Building Through FY12]]+Table1[[#This Row],[Indirect and Induced Building FY13 and After]]</f>
        <v>4039.6867999999999</v>
      </c>
      <c r="BK109" s="9">
        <v>617.28769999999997</v>
      </c>
      <c r="BL109" s="9">
        <v>3366.1950000000002</v>
      </c>
      <c r="BM109" s="9">
        <v>2848.7080999999998</v>
      </c>
      <c r="BN109" s="24">
        <f>Table1[[#This Row],[TOTAL Real Property Related Taxes Through FY12]]+Table1[[#This Row],[TOTAL Real Property Related Taxes FY13 and After]]</f>
        <v>6214.9030999999995</v>
      </c>
      <c r="BO109" s="9">
        <v>577.17330000000004</v>
      </c>
      <c r="BP109" s="9">
        <v>3794.1738999999998</v>
      </c>
      <c r="BQ109" s="9">
        <v>2663.5846999999999</v>
      </c>
      <c r="BR109" s="24">
        <f>Table1[[#This Row],[Company Direct Through FY12]]+Table1[[#This Row],[Company Direct FY13 and After]]</f>
        <v>6457.7585999999992</v>
      </c>
      <c r="BS109" s="9">
        <v>0</v>
      </c>
      <c r="BT109" s="9">
        <v>0</v>
      </c>
      <c r="BU109" s="9">
        <v>0</v>
      </c>
      <c r="BV109" s="24">
        <f>Table1[[#This Row],[Sales Tax Exemption Through FY12]]+Table1[[#This Row],[Sales Tax Exemption FY13 and After]]</f>
        <v>0</v>
      </c>
      <c r="BW109" s="9">
        <v>0</v>
      </c>
      <c r="BX109" s="9">
        <v>0</v>
      </c>
      <c r="BY109" s="9">
        <v>0</v>
      </c>
      <c r="BZ109" s="24">
        <f>Table1[[#This Row],[Energy Tax Savings Through FY12]]+Table1[[#This Row],[Energy Tax Savings FY13 and After]]</f>
        <v>0</v>
      </c>
      <c r="CA109" s="9">
        <v>4.2881999999999998</v>
      </c>
      <c r="CB109" s="9">
        <v>38.846600000000002</v>
      </c>
      <c r="CC109" s="9">
        <v>10.9453</v>
      </c>
      <c r="CD109" s="24">
        <f>Table1[[#This Row],[Tax Exempt Bond Savings Through FY12]]+Table1[[#This Row],[Tax Exempt Bond Savings FY13 and After]]</f>
        <v>49.791899999999998</v>
      </c>
      <c r="CE109" s="9">
        <v>724.20950000000005</v>
      </c>
      <c r="CF109" s="9">
        <v>4505.3669</v>
      </c>
      <c r="CG109" s="9">
        <v>3342.1385</v>
      </c>
      <c r="CH109" s="24">
        <f>Table1[[#This Row],[Indirect and Induced Through FY12]]+Table1[[#This Row],[Indirect and Induced FY13 and After]]</f>
        <v>7847.5054</v>
      </c>
      <c r="CI109" s="9">
        <v>1297.0945999999999</v>
      </c>
      <c r="CJ109" s="9">
        <v>8260.6941999999999</v>
      </c>
      <c r="CK109" s="9">
        <v>5994.7779</v>
      </c>
      <c r="CL109" s="24">
        <f>Table1[[#This Row],[TOTAL Income Consumption Use Taxes Through FY12]]+Table1[[#This Row],[TOTAL Income Consumption Use Taxes FY13 and After]]</f>
        <v>14255.472099999999</v>
      </c>
      <c r="CM109" s="9">
        <v>4.2881999999999998</v>
      </c>
      <c r="CN109" s="9">
        <v>103.6754</v>
      </c>
      <c r="CO109" s="9">
        <v>10.9453</v>
      </c>
      <c r="CP109" s="24">
        <f>Table1[[#This Row],[Assistance Provided Through FY12]]+Table1[[#This Row],[Assistance Provided FY13 and After]]</f>
        <v>114.6207</v>
      </c>
      <c r="CQ109" s="9">
        <v>0</v>
      </c>
      <c r="CR109" s="9">
        <v>0</v>
      </c>
      <c r="CS109" s="9">
        <v>0</v>
      </c>
      <c r="CT109" s="24">
        <f>Table1[[#This Row],[Recapture Cancellation Reduction Amount Through FY12]]+Table1[[#This Row],[Recapture Cancellation Reduction Amount FY13 and After]]</f>
        <v>0</v>
      </c>
      <c r="CU109" s="9">
        <v>0</v>
      </c>
      <c r="CV109" s="9">
        <v>0</v>
      </c>
      <c r="CW109" s="9">
        <v>0</v>
      </c>
      <c r="CX109" s="24">
        <f>Table1[[#This Row],[Penalty Paid Through FY12]]+Table1[[#This Row],[Penalty Paid FY13 and After]]</f>
        <v>0</v>
      </c>
      <c r="CY109" s="9">
        <v>4.2881999999999998</v>
      </c>
      <c r="CZ109" s="9">
        <v>103.6754</v>
      </c>
      <c r="DA109" s="9">
        <v>10.9453</v>
      </c>
      <c r="DB109" s="24">
        <f>Table1[[#This Row],[TOTAL Assistance Net of Recapture Penalties Through FY12]]+Table1[[#This Row],[TOTAL Assistance Net of Recapture Penalties FY13 and After]]</f>
        <v>114.6207</v>
      </c>
      <c r="DC109" s="9">
        <v>577.17330000000004</v>
      </c>
      <c r="DD109" s="9">
        <v>3859.0027</v>
      </c>
      <c r="DE109" s="9">
        <v>2663.5846999999999</v>
      </c>
      <c r="DF109" s="24">
        <f>Table1[[#This Row],[Company Direct Tax Revenue Before Assistance Through FY12]]+Table1[[#This Row],[Company Direct Tax Revenue Before Assistance FY13 and After]]</f>
        <v>6522.5874000000003</v>
      </c>
      <c r="DG109" s="9">
        <v>1341.4972</v>
      </c>
      <c r="DH109" s="9">
        <v>7871.5618999999997</v>
      </c>
      <c r="DI109" s="9">
        <v>6190.8465999999999</v>
      </c>
      <c r="DJ109" s="24">
        <f>Table1[[#This Row],[Indirect and Induced Tax Revenues Through FY12]]+Table1[[#This Row],[Indirect and Induced Tax Revenues FY13 and After]]</f>
        <v>14062.4085</v>
      </c>
      <c r="DK109" s="9">
        <v>1918.6704999999999</v>
      </c>
      <c r="DL109" s="9">
        <v>11730.5646</v>
      </c>
      <c r="DM109" s="9">
        <v>8854.4313000000002</v>
      </c>
      <c r="DN109" s="24">
        <f>Table1[[#This Row],[TOTAL Tax Revenues Before Assistance Through FY12]]+Table1[[#This Row],[TOTAL Tax Revenues Before Assistance FY13 and After]]</f>
        <v>20584.995900000002</v>
      </c>
      <c r="DO109" s="9">
        <v>1914.3823</v>
      </c>
      <c r="DP109" s="9">
        <v>11626.8892</v>
      </c>
      <c r="DQ109" s="9">
        <v>8843.4860000000008</v>
      </c>
      <c r="DR109" s="24">
        <f>Table1[[#This Row],[TOTAL Tax Revenues Net of Assistance Recapture and Penalty Through FY12]]+Table1[[#This Row],[TOTAL Tax Revenues Net of Assistance Recapture and Penalty FY13 and After]]</f>
        <v>20470.375200000002</v>
      </c>
      <c r="DS109" s="9">
        <v>0</v>
      </c>
      <c r="DT109" s="9">
        <v>0</v>
      </c>
      <c r="DU109" s="9">
        <v>0</v>
      </c>
      <c r="DV109" s="9">
        <v>0</v>
      </c>
    </row>
    <row r="110" spans="1:126" x14ac:dyDescent="0.25">
      <c r="A110" s="10">
        <v>92505</v>
      </c>
      <c r="B110" s="10" t="s">
        <v>756</v>
      </c>
      <c r="C110" s="10" t="s">
        <v>757</v>
      </c>
      <c r="D110" s="10" t="s">
        <v>47</v>
      </c>
      <c r="E110" s="10">
        <v>1</v>
      </c>
      <c r="F110" s="10" t="s">
        <v>758</v>
      </c>
      <c r="G110" s="10" t="s">
        <v>759</v>
      </c>
      <c r="H110" s="13">
        <v>8000</v>
      </c>
      <c r="I110" s="13">
        <v>8000</v>
      </c>
      <c r="J110" s="10" t="s">
        <v>359</v>
      </c>
      <c r="K110" s="10" t="s">
        <v>5</v>
      </c>
      <c r="L110" s="8">
        <v>37049</v>
      </c>
      <c r="M110" s="8">
        <v>46568</v>
      </c>
      <c r="N110" s="9">
        <v>1910</v>
      </c>
      <c r="O110" s="10" t="s">
        <v>272</v>
      </c>
      <c r="P110" s="7">
        <v>2</v>
      </c>
      <c r="Q110" s="7">
        <v>0</v>
      </c>
      <c r="R110" s="7">
        <v>4</v>
      </c>
      <c r="S110" s="7">
        <v>0</v>
      </c>
      <c r="T110" s="7">
        <v>0</v>
      </c>
      <c r="U110" s="7">
        <v>6</v>
      </c>
      <c r="V110" s="7">
        <v>5</v>
      </c>
      <c r="W110" s="7">
        <v>0</v>
      </c>
      <c r="X110" s="7">
        <v>0</v>
      </c>
      <c r="Y110" s="7">
        <v>0</v>
      </c>
      <c r="Z110" s="7">
        <v>2</v>
      </c>
      <c r="AA110" s="7">
        <v>0</v>
      </c>
      <c r="AB110" s="16">
        <v>0</v>
      </c>
      <c r="AC110" s="16">
        <v>0</v>
      </c>
      <c r="AD110" s="16">
        <v>0</v>
      </c>
      <c r="AE110" s="16">
        <v>0</v>
      </c>
      <c r="AF110" s="15">
        <v>100</v>
      </c>
      <c r="AG110" s="10" t="s">
        <v>28</v>
      </c>
      <c r="AH110" s="10" t="s">
        <v>28</v>
      </c>
      <c r="AI110" s="9">
        <v>4.452</v>
      </c>
      <c r="AJ110" s="9">
        <v>40.045999999999999</v>
      </c>
      <c r="AK110" s="9">
        <v>21.616399999999999</v>
      </c>
      <c r="AL110" s="24">
        <f>Table1[[#This Row],[Company Direct Land Through FY12]]+Table1[[#This Row],[Company Direct Land FY13 and After]]</f>
        <v>61.662399999999998</v>
      </c>
      <c r="AM110" s="9">
        <v>54.23</v>
      </c>
      <c r="AN110" s="9">
        <v>187.02770000000001</v>
      </c>
      <c r="AO110" s="9">
        <v>263.31180000000001</v>
      </c>
      <c r="AP110" s="24">
        <f>Table1[[#This Row],[Company Direct Building Through FY12]]+Table1[[#This Row],[Company Direct Building FY13 and After]]</f>
        <v>450.33950000000004</v>
      </c>
      <c r="AQ110" s="9">
        <v>0</v>
      </c>
      <c r="AR110" s="9">
        <v>22.369900000000001</v>
      </c>
      <c r="AS110" s="9">
        <v>0</v>
      </c>
      <c r="AT110" s="24">
        <f>Table1[[#This Row],[Mortgage Recording Tax Through FY12]]+Table1[[#This Row],[Mortgage Recording Tax FY13 and After]]</f>
        <v>22.369900000000001</v>
      </c>
      <c r="AU110" s="9">
        <v>55.296999999999997</v>
      </c>
      <c r="AV110" s="9">
        <v>187.89510000000001</v>
      </c>
      <c r="AW110" s="9">
        <v>268.49200000000002</v>
      </c>
      <c r="AX110" s="24">
        <f>Table1[[#This Row],[Pilot Savings  Through FY12]]+Table1[[#This Row],[Pilot Savings FY13 and After]]</f>
        <v>456.38710000000003</v>
      </c>
      <c r="AY110" s="9">
        <v>0</v>
      </c>
      <c r="AZ110" s="9">
        <v>22.369900000000001</v>
      </c>
      <c r="BA110" s="9">
        <v>0</v>
      </c>
      <c r="BB110" s="24">
        <f>Table1[[#This Row],[Mortgage Recording Tax Exemption Through FY12]]+Table1[[#This Row],[Mortgage Recording Tax Exemption FY13 and After]]</f>
        <v>22.369900000000001</v>
      </c>
      <c r="BC110" s="9">
        <v>7.2194000000000003</v>
      </c>
      <c r="BD110" s="9">
        <v>84.216800000000006</v>
      </c>
      <c r="BE110" s="9">
        <v>35.053899999999999</v>
      </c>
      <c r="BF110" s="24">
        <f>Table1[[#This Row],[Indirect and Induced Land Through FY12]]+Table1[[#This Row],[Indirect and Induced Land FY13 and After]]</f>
        <v>119.27070000000001</v>
      </c>
      <c r="BG110" s="9">
        <v>13.407400000000001</v>
      </c>
      <c r="BH110" s="9">
        <v>156.40270000000001</v>
      </c>
      <c r="BI110" s="9">
        <v>65.099100000000007</v>
      </c>
      <c r="BJ110" s="24">
        <f>Table1[[#This Row],[Indirect and Induced Building Through FY12]]+Table1[[#This Row],[Indirect and Induced Building FY13 and After]]</f>
        <v>221.5018</v>
      </c>
      <c r="BK110" s="9">
        <v>24.011800000000001</v>
      </c>
      <c r="BL110" s="9">
        <v>279.79809999999998</v>
      </c>
      <c r="BM110" s="9">
        <v>116.58920000000001</v>
      </c>
      <c r="BN110" s="24">
        <f>Table1[[#This Row],[TOTAL Real Property Related Taxes Through FY12]]+Table1[[#This Row],[TOTAL Real Property Related Taxes FY13 and After]]</f>
        <v>396.38729999999998</v>
      </c>
      <c r="BO110" s="9">
        <v>39.000500000000002</v>
      </c>
      <c r="BP110" s="9">
        <v>516.38419999999996</v>
      </c>
      <c r="BQ110" s="9">
        <v>189.36500000000001</v>
      </c>
      <c r="BR110" s="24">
        <f>Table1[[#This Row],[Company Direct Through FY12]]+Table1[[#This Row],[Company Direct FY13 and After]]</f>
        <v>705.74919999999997</v>
      </c>
      <c r="BS110" s="9">
        <v>0</v>
      </c>
      <c r="BT110" s="9">
        <v>0</v>
      </c>
      <c r="BU110" s="9">
        <v>0</v>
      </c>
      <c r="BV110" s="24">
        <f>Table1[[#This Row],[Sales Tax Exemption Through FY12]]+Table1[[#This Row],[Sales Tax Exemption FY13 and After]]</f>
        <v>0</v>
      </c>
      <c r="BW110" s="9">
        <v>0</v>
      </c>
      <c r="BX110" s="9">
        <v>0.84199999999999997</v>
      </c>
      <c r="BY110" s="9">
        <v>0</v>
      </c>
      <c r="BZ110" s="24">
        <f>Table1[[#This Row],[Energy Tax Savings Through FY12]]+Table1[[#This Row],[Energy Tax Savings FY13 and After]]</f>
        <v>0.84199999999999997</v>
      </c>
      <c r="CA110" s="9">
        <v>0</v>
      </c>
      <c r="CB110" s="9">
        <v>0</v>
      </c>
      <c r="CC110" s="9">
        <v>0</v>
      </c>
      <c r="CD110" s="24">
        <f>Table1[[#This Row],[Tax Exempt Bond Savings Through FY12]]+Table1[[#This Row],[Tax Exempt Bond Savings FY13 and After]]</f>
        <v>0</v>
      </c>
      <c r="CE110" s="9">
        <v>22.248000000000001</v>
      </c>
      <c r="CF110" s="9">
        <v>292.52089999999998</v>
      </c>
      <c r="CG110" s="9">
        <v>108.0241</v>
      </c>
      <c r="CH110" s="24">
        <f>Table1[[#This Row],[Indirect and Induced Through FY12]]+Table1[[#This Row],[Indirect and Induced FY13 and After]]</f>
        <v>400.54499999999996</v>
      </c>
      <c r="CI110" s="9">
        <v>61.2485</v>
      </c>
      <c r="CJ110" s="9">
        <v>808.06309999999996</v>
      </c>
      <c r="CK110" s="9">
        <v>297.38909999999998</v>
      </c>
      <c r="CL110" s="24">
        <f>Table1[[#This Row],[TOTAL Income Consumption Use Taxes Through FY12]]+Table1[[#This Row],[TOTAL Income Consumption Use Taxes FY13 and After]]</f>
        <v>1105.4521999999999</v>
      </c>
      <c r="CM110" s="9">
        <v>55.296999999999997</v>
      </c>
      <c r="CN110" s="9">
        <v>211.107</v>
      </c>
      <c r="CO110" s="9">
        <v>268.49200000000002</v>
      </c>
      <c r="CP110" s="24">
        <f>Table1[[#This Row],[Assistance Provided Through FY12]]+Table1[[#This Row],[Assistance Provided FY13 and After]]</f>
        <v>479.59900000000005</v>
      </c>
      <c r="CQ110" s="9">
        <v>0</v>
      </c>
      <c r="CR110" s="9">
        <v>0</v>
      </c>
      <c r="CS110" s="9">
        <v>0</v>
      </c>
      <c r="CT110" s="24">
        <f>Table1[[#This Row],[Recapture Cancellation Reduction Amount Through FY12]]+Table1[[#This Row],[Recapture Cancellation Reduction Amount FY13 and After]]</f>
        <v>0</v>
      </c>
      <c r="CU110" s="9">
        <v>0</v>
      </c>
      <c r="CV110" s="9">
        <v>0</v>
      </c>
      <c r="CW110" s="9">
        <v>0</v>
      </c>
      <c r="CX110" s="24">
        <f>Table1[[#This Row],[Penalty Paid Through FY12]]+Table1[[#This Row],[Penalty Paid FY13 and After]]</f>
        <v>0</v>
      </c>
      <c r="CY110" s="9">
        <v>55.296999999999997</v>
      </c>
      <c r="CZ110" s="9">
        <v>211.107</v>
      </c>
      <c r="DA110" s="9">
        <v>268.49200000000002</v>
      </c>
      <c r="DB110" s="24">
        <f>Table1[[#This Row],[TOTAL Assistance Net of Recapture Penalties Through FY12]]+Table1[[#This Row],[TOTAL Assistance Net of Recapture Penalties FY13 and After]]</f>
        <v>479.59900000000005</v>
      </c>
      <c r="DC110" s="9">
        <v>97.682500000000005</v>
      </c>
      <c r="DD110" s="9">
        <v>765.82780000000002</v>
      </c>
      <c r="DE110" s="9">
        <v>474.29320000000001</v>
      </c>
      <c r="DF110" s="24">
        <f>Table1[[#This Row],[Company Direct Tax Revenue Before Assistance Through FY12]]+Table1[[#This Row],[Company Direct Tax Revenue Before Assistance FY13 and After]]</f>
        <v>1240.1210000000001</v>
      </c>
      <c r="DG110" s="9">
        <v>42.8748</v>
      </c>
      <c r="DH110" s="9">
        <v>533.1404</v>
      </c>
      <c r="DI110" s="9">
        <v>208.1771</v>
      </c>
      <c r="DJ110" s="24">
        <f>Table1[[#This Row],[Indirect and Induced Tax Revenues Through FY12]]+Table1[[#This Row],[Indirect and Induced Tax Revenues FY13 and After]]</f>
        <v>741.3175</v>
      </c>
      <c r="DK110" s="9">
        <v>140.5573</v>
      </c>
      <c r="DL110" s="9">
        <v>1298.9682</v>
      </c>
      <c r="DM110" s="9">
        <v>682.47029999999995</v>
      </c>
      <c r="DN110" s="24">
        <f>Table1[[#This Row],[TOTAL Tax Revenues Before Assistance Through FY12]]+Table1[[#This Row],[TOTAL Tax Revenues Before Assistance FY13 and After]]</f>
        <v>1981.4385</v>
      </c>
      <c r="DO110" s="9">
        <v>85.260300000000001</v>
      </c>
      <c r="DP110" s="9">
        <v>1087.8612000000001</v>
      </c>
      <c r="DQ110" s="9">
        <v>413.97829999999999</v>
      </c>
      <c r="DR110" s="24">
        <f>Table1[[#This Row],[TOTAL Tax Revenues Net of Assistance Recapture and Penalty Through FY12]]+Table1[[#This Row],[TOTAL Tax Revenues Net of Assistance Recapture and Penalty FY13 and After]]</f>
        <v>1501.8395</v>
      </c>
      <c r="DS110" s="9">
        <v>0</v>
      </c>
      <c r="DT110" s="9">
        <v>0</v>
      </c>
      <c r="DU110" s="9">
        <v>0</v>
      </c>
      <c r="DV110" s="9">
        <v>0</v>
      </c>
    </row>
    <row r="111" spans="1:126" x14ac:dyDescent="0.25">
      <c r="A111" s="10">
        <v>92506</v>
      </c>
      <c r="B111" s="10" t="s">
        <v>677</v>
      </c>
      <c r="C111" s="10" t="s">
        <v>679</v>
      </c>
      <c r="D111" s="10" t="s">
        <v>47</v>
      </c>
      <c r="E111" s="10">
        <v>8</v>
      </c>
      <c r="F111" s="10" t="s">
        <v>680</v>
      </c>
      <c r="G111" s="10" t="s">
        <v>231</v>
      </c>
      <c r="H111" s="13">
        <v>10026</v>
      </c>
      <c r="I111" s="13">
        <v>15660</v>
      </c>
      <c r="J111" s="10" t="s">
        <v>678</v>
      </c>
      <c r="K111" s="10" t="s">
        <v>5</v>
      </c>
      <c r="L111" s="8">
        <v>36728</v>
      </c>
      <c r="M111" s="8">
        <v>46203</v>
      </c>
      <c r="N111" s="9">
        <v>2900</v>
      </c>
      <c r="O111" s="10" t="s">
        <v>11</v>
      </c>
      <c r="P111" s="7">
        <v>5</v>
      </c>
      <c r="Q111" s="7">
        <v>0</v>
      </c>
      <c r="R111" s="7">
        <v>10</v>
      </c>
      <c r="S111" s="7">
        <v>0</v>
      </c>
      <c r="T111" s="7">
        <v>0</v>
      </c>
      <c r="U111" s="7">
        <v>15</v>
      </c>
      <c r="V111" s="7">
        <v>12</v>
      </c>
      <c r="W111" s="7">
        <v>0</v>
      </c>
      <c r="X111" s="7">
        <v>0</v>
      </c>
      <c r="Y111" s="7">
        <v>0</v>
      </c>
      <c r="Z111" s="7">
        <v>20</v>
      </c>
      <c r="AA111" s="7">
        <v>0</v>
      </c>
      <c r="AB111" s="16">
        <v>0</v>
      </c>
      <c r="AC111" s="16">
        <v>0</v>
      </c>
      <c r="AD111" s="16">
        <v>0</v>
      </c>
      <c r="AE111" s="16">
        <v>0</v>
      </c>
      <c r="AF111" s="15">
        <v>80</v>
      </c>
      <c r="AG111" s="10" t="s">
        <v>28</v>
      </c>
      <c r="AH111" s="10" t="s">
        <v>1966</v>
      </c>
      <c r="AI111" s="9">
        <v>27.783000000000001</v>
      </c>
      <c r="AJ111" s="9">
        <v>198.24979999999999</v>
      </c>
      <c r="AK111" s="9">
        <v>128.21520000000001</v>
      </c>
      <c r="AL111" s="24">
        <f>Table1[[#This Row],[Company Direct Land Through FY12]]+Table1[[#This Row],[Company Direct Land FY13 and After]]</f>
        <v>326.46500000000003</v>
      </c>
      <c r="AM111" s="9">
        <v>31.045999999999999</v>
      </c>
      <c r="AN111" s="9">
        <v>180.84039999999999</v>
      </c>
      <c r="AO111" s="9">
        <v>143.273</v>
      </c>
      <c r="AP111" s="24">
        <f>Table1[[#This Row],[Company Direct Building Through FY12]]+Table1[[#This Row],[Company Direct Building FY13 and After]]</f>
        <v>324.11339999999996</v>
      </c>
      <c r="AQ111" s="9">
        <v>0</v>
      </c>
      <c r="AR111" s="9">
        <v>44.2239</v>
      </c>
      <c r="AS111" s="9">
        <v>0</v>
      </c>
      <c r="AT111" s="24">
        <f>Table1[[#This Row],[Mortgage Recording Tax Through FY12]]+Table1[[#This Row],[Mortgage Recording Tax FY13 and After]]</f>
        <v>44.2239</v>
      </c>
      <c r="AU111" s="9">
        <v>43.978999999999999</v>
      </c>
      <c r="AV111" s="9">
        <v>286.22660000000002</v>
      </c>
      <c r="AW111" s="9">
        <v>202.95750000000001</v>
      </c>
      <c r="AX111" s="24">
        <f>Table1[[#This Row],[Pilot Savings  Through FY12]]+Table1[[#This Row],[Pilot Savings FY13 and After]]</f>
        <v>489.18410000000006</v>
      </c>
      <c r="AY111" s="9">
        <v>0</v>
      </c>
      <c r="AZ111" s="9">
        <v>44.2239</v>
      </c>
      <c r="BA111" s="9">
        <v>0</v>
      </c>
      <c r="BB111" s="24">
        <f>Table1[[#This Row],[Mortgage Recording Tax Exemption Through FY12]]+Table1[[#This Row],[Mortgage Recording Tax Exemption FY13 and After]]</f>
        <v>44.2239</v>
      </c>
      <c r="BC111" s="9">
        <v>5.1417000000000002</v>
      </c>
      <c r="BD111" s="9">
        <v>31.1267</v>
      </c>
      <c r="BE111" s="9">
        <v>23.7286</v>
      </c>
      <c r="BF111" s="24">
        <f>Table1[[#This Row],[Indirect and Induced Land Through FY12]]+Table1[[#This Row],[Indirect and Induced Land FY13 and After]]</f>
        <v>54.8553</v>
      </c>
      <c r="BG111" s="9">
        <v>9.5488</v>
      </c>
      <c r="BH111" s="9">
        <v>57.806600000000003</v>
      </c>
      <c r="BI111" s="9">
        <v>44.066299999999998</v>
      </c>
      <c r="BJ111" s="24">
        <f>Table1[[#This Row],[Indirect and Induced Building Through FY12]]+Table1[[#This Row],[Indirect and Induced Building FY13 and After]]</f>
        <v>101.8729</v>
      </c>
      <c r="BK111" s="9">
        <v>29.540500000000002</v>
      </c>
      <c r="BL111" s="9">
        <v>181.79689999999999</v>
      </c>
      <c r="BM111" s="9">
        <v>136.32560000000001</v>
      </c>
      <c r="BN111" s="24">
        <f>Table1[[#This Row],[TOTAL Real Property Related Taxes Through FY12]]+Table1[[#This Row],[TOTAL Real Property Related Taxes FY13 and After]]</f>
        <v>318.1225</v>
      </c>
      <c r="BO111" s="9">
        <v>22.595199999999998</v>
      </c>
      <c r="BP111" s="9">
        <v>153.99199999999999</v>
      </c>
      <c r="BQ111" s="9">
        <v>104.2743</v>
      </c>
      <c r="BR111" s="24">
        <f>Table1[[#This Row],[Company Direct Through FY12]]+Table1[[#This Row],[Company Direct FY13 and After]]</f>
        <v>258.2663</v>
      </c>
      <c r="BS111" s="9">
        <v>0</v>
      </c>
      <c r="BT111" s="9">
        <v>0.54949999999999999</v>
      </c>
      <c r="BU111" s="9">
        <v>0</v>
      </c>
      <c r="BV111" s="24">
        <f>Table1[[#This Row],[Sales Tax Exemption Through FY12]]+Table1[[#This Row],[Sales Tax Exemption FY13 and After]]</f>
        <v>0.54949999999999999</v>
      </c>
      <c r="BW111" s="9">
        <v>0</v>
      </c>
      <c r="BX111" s="9">
        <v>0</v>
      </c>
      <c r="BY111" s="9">
        <v>0</v>
      </c>
      <c r="BZ111" s="24">
        <f>Table1[[#This Row],[Energy Tax Savings Through FY12]]+Table1[[#This Row],[Energy Tax Savings FY13 and After]]</f>
        <v>0</v>
      </c>
      <c r="CA111" s="9">
        <v>0</v>
      </c>
      <c r="CB111" s="9">
        <v>0</v>
      </c>
      <c r="CC111" s="9">
        <v>0</v>
      </c>
      <c r="CD111" s="24">
        <f>Table1[[#This Row],[Tax Exempt Bond Savings Through FY12]]+Table1[[#This Row],[Tax Exempt Bond Savings FY13 and After]]</f>
        <v>0</v>
      </c>
      <c r="CE111" s="9">
        <v>15.8451</v>
      </c>
      <c r="CF111" s="9">
        <v>107.28360000000001</v>
      </c>
      <c r="CG111" s="9">
        <v>73.123599999999996</v>
      </c>
      <c r="CH111" s="24">
        <f>Table1[[#This Row],[Indirect and Induced Through FY12]]+Table1[[#This Row],[Indirect and Induced FY13 and After]]</f>
        <v>180.40719999999999</v>
      </c>
      <c r="CI111" s="9">
        <v>38.440300000000001</v>
      </c>
      <c r="CJ111" s="9">
        <v>260.72609999999997</v>
      </c>
      <c r="CK111" s="9">
        <v>177.39789999999999</v>
      </c>
      <c r="CL111" s="24">
        <f>Table1[[#This Row],[TOTAL Income Consumption Use Taxes Through FY12]]+Table1[[#This Row],[TOTAL Income Consumption Use Taxes FY13 and After]]</f>
        <v>438.12399999999997</v>
      </c>
      <c r="CM111" s="9">
        <v>43.978999999999999</v>
      </c>
      <c r="CN111" s="9">
        <v>331</v>
      </c>
      <c r="CO111" s="9">
        <v>202.95750000000001</v>
      </c>
      <c r="CP111" s="24">
        <f>Table1[[#This Row],[Assistance Provided Through FY12]]+Table1[[#This Row],[Assistance Provided FY13 and After]]</f>
        <v>533.95749999999998</v>
      </c>
      <c r="CQ111" s="9">
        <v>0</v>
      </c>
      <c r="CR111" s="9">
        <v>0</v>
      </c>
      <c r="CS111" s="9">
        <v>0</v>
      </c>
      <c r="CT111" s="24">
        <f>Table1[[#This Row],[Recapture Cancellation Reduction Amount Through FY12]]+Table1[[#This Row],[Recapture Cancellation Reduction Amount FY13 and After]]</f>
        <v>0</v>
      </c>
      <c r="CU111" s="9">
        <v>0</v>
      </c>
      <c r="CV111" s="9">
        <v>0</v>
      </c>
      <c r="CW111" s="9">
        <v>0</v>
      </c>
      <c r="CX111" s="24">
        <f>Table1[[#This Row],[Penalty Paid Through FY12]]+Table1[[#This Row],[Penalty Paid FY13 and After]]</f>
        <v>0</v>
      </c>
      <c r="CY111" s="9">
        <v>43.978999999999999</v>
      </c>
      <c r="CZ111" s="9">
        <v>331</v>
      </c>
      <c r="DA111" s="9">
        <v>202.95750000000001</v>
      </c>
      <c r="DB111" s="24">
        <f>Table1[[#This Row],[TOTAL Assistance Net of Recapture Penalties Through FY12]]+Table1[[#This Row],[TOTAL Assistance Net of Recapture Penalties FY13 and After]]</f>
        <v>533.95749999999998</v>
      </c>
      <c r="DC111" s="9">
        <v>81.424199999999999</v>
      </c>
      <c r="DD111" s="9">
        <v>577.30610000000001</v>
      </c>
      <c r="DE111" s="9">
        <v>375.76249999999999</v>
      </c>
      <c r="DF111" s="24">
        <f>Table1[[#This Row],[Company Direct Tax Revenue Before Assistance Through FY12]]+Table1[[#This Row],[Company Direct Tax Revenue Before Assistance FY13 and After]]</f>
        <v>953.06860000000006</v>
      </c>
      <c r="DG111" s="9">
        <v>30.535599999999999</v>
      </c>
      <c r="DH111" s="9">
        <v>196.21690000000001</v>
      </c>
      <c r="DI111" s="9">
        <v>140.91849999999999</v>
      </c>
      <c r="DJ111" s="24">
        <f>Table1[[#This Row],[Indirect and Induced Tax Revenues Through FY12]]+Table1[[#This Row],[Indirect and Induced Tax Revenues FY13 and After]]</f>
        <v>337.1354</v>
      </c>
      <c r="DK111" s="9">
        <v>111.9598</v>
      </c>
      <c r="DL111" s="9">
        <v>773.52300000000002</v>
      </c>
      <c r="DM111" s="9">
        <v>516.68100000000004</v>
      </c>
      <c r="DN111" s="24">
        <f>Table1[[#This Row],[TOTAL Tax Revenues Before Assistance Through FY12]]+Table1[[#This Row],[TOTAL Tax Revenues Before Assistance FY13 and After]]</f>
        <v>1290.2040000000002</v>
      </c>
      <c r="DO111" s="9">
        <v>67.980800000000002</v>
      </c>
      <c r="DP111" s="9">
        <v>442.52300000000002</v>
      </c>
      <c r="DQ111" s="9">
        <v>313.7235</v>
      </c>
      <c r="DR111" s="24">
        <f>Table1[[#This Row],[TOTAL Tax Revenues Net of Assistance Recapture and Penalty Through FY12]]+Table1[[#This Row],[TOTAL Tax Revenues Net of Assistance Recapture and Penalty FY13 and After]]</f>
        <v>756.24649999999997</v>
      </c>
      <c r="DS111" s="9">
        <v>0</v>
      </c>
      <c r="DT111" s="9">
        <v>0</v>
      </c>
      <c r="DU111" s="9">
        <v>0</v>
      </c>
      <c r="DV111" s="9">
        <v>0</v>
      </c>
    </row>
    <row r="112" spans="1:126" x14ac:dyDescent="0.25">
      <c r="A112" s="10">
        <v>92508</v>
      </c>
      <c r="B112" s="10" t="s">
        <v>455</v>
      </c>
      <c r="C112" s="10" t="s">
        <v>456</v>
      </c>
      <c r="D112" s="10" t="s">
        <v>47</v>
      </c>
      <c r="E112" s="10">
        <v>3</v>
      </c>
      <c r="F112" s="10" t="s">
        <v>457</v>
      </c>
      <c r="G112" s="10" t="s">
        <v>23</v>
      </c>
      <c r="H112" s="13">
        <v>87631</v>
      </c>
      <c r="I112" s="13">
        <v>774296</v>
      </c>
      <c r="J112" s="10" t="s">
        <v>411</v>
      </c>
      <c r="K112" s="10" t="s">
        <v>42</v>
      </c>
      <c r="L112" s="8">
        <v>36922</v>
      </c>
      <c r="M112" s="8">
        <v>43465</v>
      </c>
      <c r="N112" s="9">
        <v>99000</v>
      </c>
      <c r="O112" s="10" t="s">
        <v>144</v>
      </c>
      <c r="P112" s="7">
        <v>14</v>
      </c>
      <c r="Q112" s="7">
        <v>122</v>
      </c>
      <c r="R112" s="7">
        <v>1609</v>
      </c>
      <c r="S112" s="7">
        <v>41</v>
      </c>
      <c r="T112" s="7">
        <v>85</v>
      </c>
      <c r="U112" s="7">
        <v>1871</v>
      </c>
      <c r="V112" s="7">
        <v>1718</v>
      </c>
      <c r="W112" s="7">
        <v>0</v>
      </c>
      <c r="X112" s="7">
        <v>1400</v>
      </c>
      <c r="Y112" s="7">
        <v>1400</v>
      </c>
      <c r="Z112" s="7">
        <v>359</v>
      </c>
      <c r="AA112" s="7">
        <v>62.486002239641657</v>
      </c>
      <c r="AB112" s="16">
        <v>0.22396416573348266</v>
      </c>
      <c r="AC112" s="16">
        <v>2.0716685330347144</v>
      </c>
      <c r="AD112" s="16">
        <v>7.3908174692049275</v>
      </c>
      <c r="AE112" s="16">
        <v>27.827547592385223</v>
      </c>
      <c r="AF112" s="15">
        <v>60.358342665173566</v>
      </c>
      <c r="AG112" s="10" t="s">
        <v>28</v>
      </c>
      <c r="AH112" s="10" t="s">
        <v>28</v>
      </c>
      <c r="AI112" s="9">
        <v>3415.0445</v>
      </c>
      <c r="AJ112" s="9">
        <v>15966.7137</v>
      </c>
      <c r="AK112" s="9">
        <v>8982.6049000000003</v>
      </c>
      <c r="AL112" s="24">
        <f>Table1[[#This Row],[Company Direct Land Through FY12]]+Table1[[#This Row],[Company Direct Land FY13 and After]]</f>
        <v>24949.318599999999</v>
      </c>
      <c r="AM112" s="9">
        <v>6342.2255999999998</v>
      </c>
      <c r="AN112" s="9">
        <v>29652.468400000002</v>
      </c>
      <c r="AO112" s="9">
        <v>16681.980599999999</v>
      </c>
      <c r="AP112" s="24">
        <f>Table1[[#This Row],[Company Direct Building Through FY12]]+Table1[[#This Row],[Company Direct Building FY13 and After]]</f>
        <v>46334.449000000001</v>
      </c>
      <c r="AQ112" s="9">
        <v>0</v>
      </c>
      <c r="AR112" s="9">
        <v>0</v>
      </c>
      <c r="AS112" s="9">
        <v>0</v>
      </c>
      <c r="AT112" s="24">
        <f>Table1[[#This Row],[Mortgage Recording Tax Through FY12]]+Table1[[#This Row],[Mortgage Recording Tax FY13 and After]]</f>
        <v>0</v>
      </c>
      <c r="AU112" s="9">
        <v>0</v>
      </c>
      <c r="AV112" s="9">
        <v>0</v>
      </c>
      <c r="AW112" s="9">
        <v>0</v>
      </c>
      <c r="AX112" s="24">
        <f>Table1[[#This Row],[Pilot Savings  Through FY12]]+Table1[[#This Row],[Pilot Savings FY13 and After]]</f>
        <v>0</v>
      </c>
      <c r="AY112" s="9">
        <v>0</v>
      </c>
      <c r="AZ112" s="9">
        <v>0</v>
      </c>
      <c r="BA112" s="9">
        <v>0</v>
      </c>
      <c r="BB112" s="24">
        <f>Table1[[#This Row],[Mortgage Recording Tax Exemption Through FY12]]+Table1[[#This Row],[Mortgage Recording Tax Exemption FY13 and After]]</f>
        <v>0</v>
      </c>
      <c r="BC112" s="9">
        <v>8336.2365000000009</v>
      </c>
      <c r="BD112" s="9">
        <v>44076.583599999998</v>
      </c>
      <c r="BE112" s="9">
        <v>21926.8354</v>
      </c>
      <c r="BF112" s="24">
        <f>Table1[[#This Row],[Indirect and Induced Land Through FY12]]+Table1[[#This Row],[Indirect and Induced Land FY13 and After]]</f>
        <v>66003.418999999994</v>
      </c>
      <c r="BG112" s="9">
        <v>15481.582200000001</v>
      </c>
      <c r="BH112" s="9">
        <v>81856.512700000007</v>
      </c>
      <c r="BI112" s="9">
        <v>40721.265599999999</v>
      </c>
      <c r="BJ112" s="24">
        <f>Table1[[#This Row],[Indirect and Induced Building Through FY12]]+Table1[[#This Row],[Indirect and Induced Building FY13 and After]]</f>
        <v>122577.77830000001</v>
      </c>
      <c r="BK112" s="9">
        <v>33575.088799999998</v>
      </c>
      <c r="BL112" s="9">
        <v>171552.27840000001</v>
      </c>
      <c r="BM112" s="9">
        <v>88312.686499999996</v>
      </c>
      <c r="BN112" s="24">
        <f>Table1[[#This Row],[TOTAL Real Property Related Taxes Through FY12]]+Table1[[#This Row],[TOTAL Real Property Related Taxes FY13 and After]]</f>
        <v>259864.96490000002</v>
      </c>
      <c r="BO112" s="9">
        <v>22125.533299999999</v>
      </c>
      <c r="BP112" s="9">
        <v>154153.57709999999</v>
      </c>
      <c r="BQ112" s="9">
        <v>58196.875899999999</v>
      </c>
      <c r="BR112" s="24">
        <f>Table1[[#This Row],[Company Direct Through FY12]]+Table1[[#This Row],[Company Direct FY13 and After]]</f>
        <v>212350.45299999998</v>
      </c>
      <c r="BS112" s="9">
        <v>425.06400000000002</v>
      </c>
      <c r="BT112" s="9">
        <v>870.14490000000001</v>
      </c>
      <c r="BU112" s="9">
        <v>6129.8550999999998</v>
      </c>
      <c r="BV112" s="24">
        <f>Table1[[#This Row],[Sales Tax Exemption Through FY12]]+Table1[[#This Row],[Sales Tax Exemption FY13 and After]]</f>
        <v>7000</v>
      </c>
      <c r="BW112" s="9">
        <v>26.660699999999999</v>
      </c>
      <c r="BX112" s="9">
        <v>119.2026</v>
      </c>
      <c r="BY112" s="9">
        <v>70.125699999999995</v>
      </c>
      <c r="BZ112" s="24">
        <f>Table1[[#This Row],[Energy Tax Savings Through FY12]]+Table1[[#This Row],[Energy Tax Savings FY13 and After]]</f>
        <v>189.32830000000001</v>
      </c>
      <c r="CA112" s="9">
        <v>0</v>
      </c>
      <c r="CB112" s="9">
        <v>0</v>
      </c>
      <c r="CC112" s="9">
        <v>0</v>
      </c>
      <c r="CD112" s="24">
        <f>Table1[[#This Row],[Tax Exempt Bond Savings Through FY12]]+Table1[[#This Row],[Tax Exempt Bond Savings FY13 and After]]</f>
        <v>0</v>
      </c>
      <c r="CE112" s="9">
        <v>25689.862499999999</v>
      </c>
      <c r="CF112" s="9">
        <v>153352.69080000001</v>
      </c>
      <c r="CG112" s="9">
        <v>67572.145099999994</v>
      </c>
      <c r="CH112" s="24">
        <f>Table1[[#This Row],[Indirect and Induced Through FY12]]+Table1[[#This Row],[Indirect and Induced FY13 and After]]</f>
        <v>220924.83590000001</v>
      </c>
      <c r="CI112" s="9">
        <v>47363.6711</v>
      </c>
      <c r="CJ112" s="9">
        <v>306516.9204</v>
      </c>
      <c r="CK112" s="9">
        <v>119569.0402</v>
      </c>
      <c r="CL112" s="24">
        <f>Table1[[#This Row],[TOTAL Income Consumption Use Taxes Through FY12]]+Table1[[#This Row],[TOTAL Income Consumption Use Taxes FY13 and After]]</f>
        <v>426085.96059999999</v>
      </c>
      <c r="CM112" s="9">
        <v>451.72469999999998</v>
      </c>
      <c r="CN112" s="9">
        <v>989.34749999999997</v>
      </c>
      <c r="CO112" s="9">
        <v>6199.9808000000003</v>
      </c>
      <c r="CP112" s="24">
        <f>Table1[[#This Row],[Assistance Provided Through FY12]]+Table1[[#This Row],[Assistance Provided FY13 and After]]</f>
        <v>7189.3283000000001</v>
      </c>
      <c r="CQ112" s="9">
        <v>0</v>
      </c>
      <c r="CR112" s="9">
        <v>6.3818000000000001</v>
      </c>
      <c r="CS112" s="9">
        <v>0</v>
      </c>
      <c r="CT112" s="24">
        <f>Table1[[#This Row],[Recapture Cancellation Reduction Amount Through FY12]]+Table1[[#This Row],[Recapture Cancellation Reduction Amount FY13 and After]]</f>
        <v>6.3818000000000001</v>
      </c>
      <c r="CU112" s="9">
        <v>0</v>
      </c>
      <c r="CV112" s="9">
        <v>0</v>
      </c>
      <c r="CW112" s="9">
        <v>0</v>
      </c>
      <c r="CX112" s="24">
        <f>Table1[[#This Row],[Penalty Paid Through FY12]]+Table1[[#This Row],[Penalty Paid FY13 and After]]</f>
        <v>0</v>
      </c>
      <c r="CY112" s="9">
        <v>451.72469999999998</v>
      </c>
      <c r="CZ112" s="9">
        <v>982.96569999999997</v>
      </c>
      <c r="DA112" s="9">
        <v>6199.9808000000003</v>
      </c>
      <c r="DB112" s="24">
        <f>Table1[[#This Row],[TOTAL Assistance Net of Recapture Penalties Through FY12]]+Table1[[#This Row],[TOTAL Assistance Net of Recapture Penalties FY13 and After]]</f>
        <v>7182.9465</v>
      </c>
      <c r="DC112" s="9">
        <v>31882.803400000001</v>
      </c>
      <c r="DD112" s="9">
        <v>199772.7592</v>
      </c>
      <c r="DE112" s="9">
        <v>83861.4614</v>
      </c>
      <c r="DF112" s="24">
        <f>Table1[[#This Row],[Company Direct Tax Revenue Before Assistance Through FY12]]+Table1[[#This Row],[Company Direct Tax Revenue Before Assistance FY13 and After]]</f>
        <v>283634.2206</v>
      </c>
      <c r="DG112" s="9">
        <v>49507.681199999999</v>
      </c>
      <c r="DH112" s="9">
        <v>279285.78710000002</v>
      </c>
      <c r="DI112" s="9">
        <v>130220.2461</v>
      </c>
      <c r="DJ112" s="24">
        <f>Table1[[#This Row],[Indirect and Induced Tax Revenues Through FY12]]+Table1[[#This Row],[Indirect and Induced Tax Revenues FY13 and After]]</f>
        <v>409506.03320000001</v>
      </c>
      <c r="DK112" s="9">
        <v>81390.484599999996</v>
      </c>
      <c r="DL112" s="9">
        <v>479058.54629999999</v>
      </c>
      <c r="DM112" s="9">
        <v>214081.70749999999</v>
      </c>
      <c r="DN112" s="24">
        <f>Table1[[#This Row],[TOTAL Tax Revenues Before Assistance Through FY12]]+Table1[[#This Row],[TOTAL Tax Revenues Before Assistance FY13 and After]]</f>
        <v>693140.25379999995</v>
      </c>
      <c r="DO112" s="9">
        <v>80938.759900000005</v>
      </c>
      <c r="DP112" s="9">
        <v>478075.58059999999</v>
      </c>
      <c r="DQ112" s="9">
        <v>207881.7267</v>
      </c>
      <c r="DR112" s="24">
        <f>Table1[[#This Row],[TOTAL Tax Revenues Net of Assistance Recapture and Penalty Through FY12]]+Table1[[#This Row],[TOTAL Tax Revenues Net of Assistance Recapture and Penalty FY13 and After]]</f>
        <v>685957.30729999999</v>
      </c>
      <c r="DS112" s="9">
        <v>0</v>
      </c>
      <c r="DT112" s="9">
        <v>384</v>
      </c>
      <c r="DU112" s="9">
        <v>0</v>
      </c>
      <c r="DV112" s="9">
        <v>0</v>
      </c>
    </row>
    <row r="113" spans="1:126" x14ac:dyDescent="0.25">
      <c r="A113" s="10">
        <v>92509</v>
      </c>
      <c r="B113" s="10" t="s">
        <v>236</v>
      </c>
      <c r="C113" s="10" t="s">
        <v>237</v>
      </c>
      <c r="D113" s="10" t="s">
        <v>47</v>
      </c>
      <c r="E113" s="10">
        <v>3</v>
      </c>
      <c r="F113" s="10" t="s">
        <v>238</v>
      </c>
      <c r="G113" s="10" t="s">
        <v>67</v>
      </c>
      <c r="H113" s="13">
        <v>0</v>
      </c>
      <c r="I113" s="13">
        <v>1893196</v>
      </c>
      <c r="J113" s="10" t="s">
        <v>119</v>
      </c>
      <c r="K113" s="10" t="s">
        <v>42</v>
      </c>
      <c r="L113" s="8">
        <v>35759</v>
      </c>
      <c r="M113" s="8">
        <v>42369</v>
      </c>
      <c r="N113" s="9">
        <v>225405</v>
      </c>
      <c r="O113" s="10" t="s">
        <v>144</v>
      </c>
      <c r="P113" s="7">
        <v>32</v>
      </c>
      <c r="Q113" s="7">
        <v>18</v>
      </c>
      <c r="R113" s="7">
        <v>4574</v>
      </c>
      <c r="S113" s="7">
        <v>449</v>
      </c>
      <c r="T113" s="7">
        <v>26</v>
      </c>
      <c r="U113" s="7">
        <v>5099</v>
      </c>
      <c r="V113" s="7">
        <v>3659</v>
      </c>
      <c r="W113" s="7">
        <v>0</v>
      </c>
      <c r="X113" s="7">
        <v>4318</v>
      </c>
      <c r="Y113" s="7">
        <v>2781</v>
      </c>
      <c r="Z113" s="7">
        <v>474</v>
      </c>
      <c r="AA113" s="7">
        <v>82.412432165762212</v>
      </c>
      <c r="AB113" s="16">
        <v>4.9827331031080409</v>
      </c>
      <c r="AC113" s="16">
        <v>1.110014800197336</v>
      </c>
      <c r="AD113" s="16">
        <v>2.7380365071534287</v>
      </c>
      <c r="AE113" s="16">
        <v>8.7567834237789839</v>
      </c>
      <c r="AF113" s="15">
        <v>48.051307350764674</v>
      </c>
      <c r="AG113" s="10" t="s">
        <v>28</v>
      </c>
      <c r="AH113" s="10" t="s">
        <v>1966</v>
      </c>
      <c r="AI113" s="9">
        <v>8254.7885999999999</v>
      </c>
      <c r="AJ113" s="9">
        <v>45984.386599999998</v>
      </c>
      <c r="AK113" s="9">
        <v>10511.657300000001</v>
      </c>
      <c r="AL113" s="24">
        <f>Table1[[#This Row],[Company Direct Land Through FY12]]+Table1[[#This Row],[Company Direct Land FY13 and After]]</f>
        <v>56496.043899999997</v>
      </c>
      <c r="AM113" s="9">
        <v>15330.3217</v>
      </c>
      <c r="AN113" s="9">
        <v>85399.575500000006</v>
      </c>
      <c r="AO113" s="9">
        <v>19521.649099999999</v>
      </c>
      <c r="AP113" s="24">
        <f>Table1[[#This Row],[Company Direct Building Through FY12]]+Table1[[#This Row],[Company Direct Building FY13 and After]]</f>
        <v>104921.2246</v>
      </c>
      <c r="AQ113" s="9">
        <v>0</v>
      </c>
      <c r="AR113" s="9">
        <v>0</v>
      </c>
      <c r="AS113" s="9">
        <v>0</v>
      </c>
      <c r="AT113" s="24">
        <f>Table1[[#This Row],[Mortgage Recording Tax Through FY12]]+Table1[[#This Row],[Mortgage Recording Tax FY13 and After]]</f>
        <v>0</v>
      </c>
      <c r="AU113" s="9">
        <v>0</v>
      </c>
      <c r="AV113" s="9">
        <v>0</v>
      </c>
      <c r="AW113" s="9">
        <v>0</v>
      </c>
      <c r="AX113" s="24">
        <f>Table1[[#This Row],[Pilot Savings  Through FY12]]+Table1[[#This Row],[Pilot Savings FY13 and After]]</f>
        <v>0</v>
      </c>
      <c r="AY113" s="9">
        <v>0</v>
      </c>
      <c r="AZ113" s="9">
        <v>0</v>
      </c>
      <c r="BA113" s="9">
        <v>0</v>
      </c>
      <c r="BB113" s="24">
        <f>Table1[[#This Row],[Mortgage Recording Tax Exemption Through FY12]]+Table1[[#This Row],[Mortgage Recording Tax Exemption FY13 and After]]</f>
        <v>0</v>
      </c>
      <c r="BC113" s="9">
        <v>6144.8444</v>
      </c>
      <c r="BD113" s="9">
        <v>73602.944499999998</v>
      </c>
      <c r="BE113" s="9">
        <v>7824.8518999999997</v>
      </c>
      <c r="BF113" s="24">
        <f>Table1[[#This Row],[Indirect and Induced Land Through FY12]]+Table1[[#This Row],[Indirect and Induced Land FY13 and After]]</f>
        <v>81427.796399999992</v>
      </c>
      <c r="BG113" s="9">
        <v>11411.8539</v>
      </c>
      <c r="BH113" s="9">
        <v>136691.18239999999</v>
      </c>
      <c r="BI113" s="9">
        <v>14531.867700000001</v>
      </c>
      <c r="BJ113" s="24">
        <f>Table1[[#This Row],[Indirect and Induced Building Through FY12]]+Table1[[#This Row],[Indirect and Induced Building FY13 and After]]</f>
        <v>151223.05009999999</v>
      </c>
      <c r="BK113" s="9">
        <v>41141.808599999997</v>
      </c>
      <c r="BL113" s="9">
        <v>341678.08899999998</v>
      </c>
      <c r="BM113" s="9">
        <v>52390.025999999998</v>
      </c>
      <c r="BN113" s="24">
        <f>Table1[[#This Row],[TOTAL Real Property Related Taxes Through FY12]]+Table1[[#This Row],[TOTAL Real Property Related Taxes FY13 and After]]</f>
        <v>394068.11499999999</v>
      </c>
      <c r="BO113" s="9">
        <v>21667.749</v>
      </c>
      <c r="BP113" s="9">
        <v>286316.35009999998</v>
      </c>
      <c r="BQ113" s="9">
        <v>27591.736099999998</v>
      </c>
      <c r="BR113" s="24">
        <f>Table1[[#This Row],[Company Direct Through FY12]]+Table1[[#This Row],[Company Direct FY13 and After]]</f>
        <v>313908.08619999996</v>
      </c>
      <c r="BS113" s="9">
        <v>0</v>
      </c>
      <c r="BT113" s="9">
        <v>5018.1085999999996</v>
      </c>
      <c r="BU113" s="9">
        <v>6897.8914000000004</v>
      </c>
      <c r="BV113" s="24">
        <f>Table1[[#This Row],[Sales Tax Exemption Through FY12]]+Table1[[#This Row],[Sales Tax Exemption FY13 and After]]</f>
        <v>11916</v>
      </c>
      <c r="BW113" s="9">
        <v>2.4679000000000002</v>
      </c>
      <c r="BX113" s="9">
        <v>75.212500000000006</v>
      </c>
      <c r="BY113" s="9">
        <v>3.1425999999999998</v>
      </c>
      <c r="BZ113" s="24">
        <f>Table1[[#This Row],[Energy Tax Savings Through FY12]]+Table1[[#This Row],[Energy Tax Savings FY13 and After]]</f>
        <v>78.355100000000007</v>
      </c>
      <c r="CA113" s="9">
        <v>0</v>
      </c>
      <c r="CB113" s="9">
        <v>0</v>
      </c>
      <c r="CC113" s="9">
        <v>0</v>
      </c>
      <c r="CD113" s="24">
        <f>Table1[[#This Row],[Tax Exempt Bond Savings Through FY12]]+Table1[[#This Row],[Tax Exempt Bond Savings FY13 and After]]</f>
        <v>0</v>
      </c>
      <c r="CE113" s="9">
        <v>18936.627700000001</v>
      </c>
      <c r="CF113" s="9">
        <v>255853.13250000001</v>
      </c>
      <c r="CG113" s="9">
        <v>24113.9231</v>
      </c>
      <c r="CH113" s="24">
        <f>Table1[[#This Row],[Indirect and Induced Through FY12]]+Table1[[#This Row],[Indirect and Induced FY13 and After]]</f>
        <v>279967.05560000002</v>
      </c>
      <c r="CI113" s="9">
        <v>40601.908799999997</v>
      </c>
      <c r="CJ113" s="9">
        <v>537076.16150000005</v>
      </c>
      <c r="CK113" s="9">
        <v>44804.625200000002</v>
      </c>
      <c r="CL113" s="24">
        <f>Table1[[#This Row],[TOTAL Income Consumption Use Taxes Through FY12]]+Table1[[#This Row],[TOTAL Income Consumption Use Taxes FY13 and After]]</f>
        <v>581880.78670000006</v>
      </c>
      <c r="CM113" s="9">
        <v>2.4679000000000002</v>
      </c>
      <c r="CN113" s="9">
        <v>5093.3211000000001</v>
      </c>
      <c r="CO113" s="9">
        <v>6901.0339999999997</v>
      </c>
      <c r="CP113" s="24">
        <f>Table1[[#This Row],[Assistance Provided Through FY12]]+Table1[[#This Row],[Assistance Provided FY13 and After]]</f>
        <v>11994.355100000001</v>
      </c>
      <c r="CQ113" s="9">
        <v>81.626000000000005</v>
      </c>
      <c r="CR113" s="9">
        <v>510.2824</v>
      </c>
      <c r="CS113" s="9">
        <v>81.626000000000005</v>
      </c>
      <c r="CT113" s="24">
        <f>Table1[[#This Row],[Recapture Cancellation Reduction Amount Through FY12]]+Table1[[#This Row],[Recapture Cancellation Reduction Amount FY13 and After]]</f>
        <v>591.90840000000003</v>
      </c>
      <c r="CU113" s="9">
        <v>0</v>
      </c>
      <c r="CV113" s="9">
        <v>0</v>
      </c>
      <c r="CW113" s="9">
        <v>0</v>
      </c>
      <c r="CX113" s="24">
        <f>Table1[[#This Row],[Penalty Paid Through FY12]]+Table1[[#This Row],[Penalty Paid FY13 and After]]</f>
        <v>0</v>
      </c>
      <c r="CY113" s="9">
        <v>-79.158100000000005</v>
      </c>
      <c r="CZ113" s="9">
        <v>4583.0387000000001</v>
      </c>
      <c r="DA113" s="9">
        <v>6819.4080000000004</v>
      </c>
      <c r="DB113" s="24">
        <f>Table1[[#This Row],[TOTAL Assistance Net of Recapture Penalties Through FY12]]+Table1[[#This Row],[TOTAL Assistance Net of Recapture Penalties FY13 and After]]</f>
        <v>11402.4467</v>
      </c>
      <c r="DC113" s="9">
        <v>45252.859299999996</v>
      </c>
      <c r="DD113" s="9">
        <v>417700.31219999999</v>
      </c>
      <c r="DE113" s="9">
        <v>57625.042500000003</v>
      </c>
      <c r="DF113" s="24">
        <f>Table1[[#This Row],[Company Direct Tax Revenue Before Assistance Through FY12]]+Table1[[#This Row],[Company Direct Tax Revenue Before Assistance FY13 and After]]</f>
        <v>475325.35469999997</v>
      </c>
      <c r="DG113" s="9">
        <v>36493.326000000001</v>
      </c>
      <c r="DH113" s="9">
        <v>466147.25939999998</v>
      </c>
      <c r="DI113" s="9">
        <v>46470.642699999997</v>
      </c>
      <c r="DJ113" s="24">
        <f>Table1[[#This Row],[Indirect and Induced Tax Revenues Through FY12]]+Table1[[#This Row],[Indirect and Induced Tax Revenues FY13 and After]]</f>
        <v>512617.90209999995</v>
      </c>
      <c r="DK113" s="9">
        <v>81746.185299999997</v>
      </c>
      <c r="DL113" s="9">
        <v>883847.57160000002</v>
      </c>
      <c r="DM113" s="9">
        <v>104095.68520000001</v>
      </c>
      <c r="DN113" s="24">
        <f>Table1[[#This Row],[TOTAL Tax Revenues Before Assistance Through FY12]]+Table1[[#This Row],[TOTAL Tax Revenues Before Assistance FY13 and After]]</f>
        <v>987943.25680000009</v>
      </c>
      <c r="DO113" s="9">
        <v>81825.343399999998</v>
      </c>
      <c r="DP113" s="9">
        <v>879264.53289999999</v>
      </c>
      <c r="DQ113" s="9">
        <v>97276.277199999997</v>
      </c>
      <c r="DR113" s="24">
        <f>Table1[[#This Row],[TOTAL Tax Revenues Net of Assistance Recapture and Penalty Through FY12]]+Table1[[#This Row],[TOTAL Tax Revenues Net of Assistance Recapture and Penalty FY13 and After]]</f>
        <v>976540.8101</v>
      </c>
      <c r="DS113" s="9">
        <v>0</v>
      </c>
      <c r="DT113" s="9">
        <v>35.545999999999999</v>
      </c>
      <c r="DU113" s="9">
        <v>0</v>
      </c>
      <c r="DV113" s="9">
        <v>0</v>
      </c>
    </row>
    <row r="114" spans="1:126" x14ac:dyDescent="0.25">
      <c r="A114" s="10">
        <v>92516</v>
      </c>
      <c r="B114" s="10" t="s">
        <v>721</v>
      </c>
      <c r="C114" s="10" t="s">
        <v>723</v>
      </c>
      <c r="D114" s="10" t="s">
        <v>24</v>
      </c>
      <c r="E114" s="10">
        <v>26</v>
      </c>
      <c r="F114" s="10" t="s">
        <v>73</v>
      </c>
      <c r="G114" s="10" t="s">
        <v>90</v>
      </c>
      <c r="H114" s="13">
        <v>10000</v>
      </c>
      <c r="I114" s="13">
        <v>20000</v>
      </c>
      <c r="J114" s="10" t="s">
        <v>722</v>
      </c>
      <c r="K114" s="10" t="s">
        <v>27</v>
      </c>
      <c r="L114" s="8">
        <v>36818</v>
      </c>
      <c r="M114" s="8">
        <v>46203</v>
      </c>
      <c r="N114" s="9">
        <v>2270</v>
      </c>
      <c r="O114" s="10" t="s">
        <v>242</v>
      </c>
      <c r="P114" s="7">
        <v>5</v>
      </c>
      <c r="Q114" s="7">
        <v>0</v>
      </c>
      <c r="R114" s="7">
        <v>67</v>
      </c>
      <c r="S114" s="7">
        <v>0</v>
      </c>
      <c r="T114" s="7">
        <v>0</v>
      </c>
      <c r="U114" s="7">
        <v>72</v>
      </c>
      <c r="V114" s="7">
        <v>69</v>
      </c>
      <c r="W114" s="7">
        <v>3</v>
      </c>
      <c r="X114" s="7">
        <v>0</v>
      </c>
      <c r="Y114" s="7">
        <v>0</v>
      </c>
      <c r="Z114" s="7">
        <v>19</v>
      </c>
      <c r="AA114" s="7">
        <v>0</v>
      </c>
      <c r="AB114" s="16">
        <v>0</v>
      </c>
      <c r="AC114" s="16">
        <v>0</v>
      </c>
      <c r="AD114" s="16">
        <v>0</v>
      </c>
      <c r="AE114" s="16">
        <v>0</v>
      </c>
      <c r="AF114" s="15">
        <v>84.722222222222214</v>
      </c>
      <c r="AG114" s="10" t="s">
        <v>1966</v>
      </c>
      <c r="AH114" s="10" t="s">
        <v>1966</v>
      </c>
      <c r="AI114" s="9">
        <v>9.6850000000000005</v>
      </c>
      <c r="AJ114" s="9">
        <v>88.2333</v>
      </c>
      <c r="AK114" s="9">
        <v>44.695</v>
      </c>
      <c r="AL114" s="24">
        <f>Table1[[#This Row],[Company Direct Land Through FY12]]+Table1[[#This Row],[Company Direct Land FY13 and After]]</f>
        <v>132.92830000000001</v>
      </c>
      <c r="AM114" s="9">
        <v>86.781000000000006</v>
      </c>
      <c r="AN114" s="9">
        <v>333.95</v>
      </c>
      <c r="AO114" s="9">
        <v>400.48340000000002</v>
      </c>
      <c r="AP114" s="24">
        <f>Table1[[#This Row],[Company Direct Building Through FY12]]+Table1[[#This Row],[Company Direct Building FY13 and After]]</f>
        <v>734.43340000000001</v>
      </c>
      <c r="AQ114" s="9">
        <v>0</v>
      </c>
      <c r="AR114" s="9">
        <v>39.827100000000002</v>
      </c>
      <c r="AS114" s="9">
        <v>0</v>
      </c>
      <c r="AT114" s="24">
        <f>Table1[[#This Row],[Mortgage Recording Tax Through FY12]]+Table1[[#This Row],[Mortgage Recording Tax FY13 and After]]</f>
        <v>39.827100000000002</v>
      </c>
      <c r="AU114" s="9">
        <v>77.427999999999997</v>
      </c>
      <c r="AV114" s="9">
        <v>253.99539999999999</v>
      </c>
      <c r="AW114" s="9">
        <v>357.32089999999999</v>
      </c>
      <c r="AX114" s="24">
        <f>Table1[[#This Row],[Pilot Savings  Through FY12]]+Table1[[#This Row],[Pilot Savings FY13 and After]]</f>
        <v>611.31629999999996</v>
      </c>
      <c r="AY114" s="9">
        <v>0</v>
      </c>
      <c r="AZ114" s="9">
        <v>39.827100000000002</v>
      </c>
      <c r="BA114" s="9">
        <v>0</v>
      </c>
      <c r="BB114" s="24">
        <f>Table1[[#This Row],[Mortgage Recording Tax Exemption Through FY12]]+Table1[[#This Row],[Mortgage Recording Tax Exemption FY13 and After]]</f>
        <v>39.827100000000002</v>
      </c>
      <c r="BC114" s="9">
        <v>102.9186</v>
      </c>
      <c r="BD114" s="9">
        <v>725.1028</v>
      </c>
      <c r="BE114" s="9">
        <v>461.24349999999998</v>
      </c>
      <c r="BF114" s="24">
        <f>Table1[[#This Row],[Indirect and Induced Land Through FY12]]+Table1[[#This Row],[Indirect and Induced Land FY13 and After]]</f>
        <v>1186.3462999999999</v>
      </c>
      <c r="BG114" s="9">
        <v>191.1345</v>
      </c>
      <c r="BH114" s="9">
        <v>1346.6194</v>
      </c>
      <c r="BI114" s="9">
        <v>856.59559999999999</v>
      </c>
      <c r="BJ114" s="24">
        <f>Table1[[#This Row],[Indirect and Induced Building Through FY12]]+Table1[[#This Row],[Indirect and Induced Building FY13 and After]]</f>
        <v>2203.2150000000001</v>
      </c>
      <c r="BK114" s="9">
        <v>313.09109999999998</v>
      </c>
      <c r="BL114" s="9">
        <v>2239.9101000000001</v>
      </c>
      <c r="BM114" s="9">
        <v>1405.6966</v>
      </c>
      <c r="BN114" s="24">
        <f>Table1[[#This Row],[TOTAL Real Property Related Taxes Through FY12]]+Table1[[#This Row],[TOTAL Real Property Related Taxes FY13 and After]]</f>
        <v>3645.6067000000003</v>
      </c>
      <c r="BO114" s="9">
        <v>616.04250000000002</v>
      </c>
      <c r="BP114" s="9">
        <v>4882.1148999999996</v>
      </c>
      <c r="BQ114" s="9">
        <v>2751.9081999999999</v>
      </c>
      <c r="BR114" s="24">
        <f>Table1[[#This Row],[Company Direct Through FY12]]+Table1[[#This Row],[Company Direct FY13 and After]]</f>
        <v>7634.0230999999994</v>
      </c>
      <c r="BS114" s="9">
        <v>0</v>
      </c>
      <c r="BT114" s="9">
        <v>0</v>
      </c>
      <c r="BU114" s="9">
        <v>0</v>
      </c>
      <c r="BV114" s="24">
        <f>Table1[[#This Row],[Sales Tax Exemption Through FY12]]+Table1[[#This Row],[Sales Tax Exemption FY13 and After]]</f>
        <v>0</v>
      </c>
      <c r="BW114" s="9">
        <v>0</v>
      </c>
      <c r="BX114" s="9">
        <v>0</v>
      </c>
      <c r="BY114" s="9">
        <v>0</v>
      </c>
      <c r="BZ114" s="24">
        <f>Table1[[#This Row],[Energy Tax Savings Through FY12]]+Table1[[#This Row],[Energy Tax Savings FY13 and After]]</f>
        <v>0</v>
      </c>
      <c r="CA114" s="9">
        <v>1.9599999999999999E-2</v>
      </c>
      <c r="CB114" s="9">
        <v>11.985300000000001</v>
      </c>
      <c r="CC114" s="9">
        <v>4.99E-2</v>
      </c>
      <c r="CD114" s="24">
        <f>Table1[[#This Row],[Tax Exempt Bond Savings Through FY12]]+Table1[[#This Row],[Tax Exempt Bond Savings FY13 and After]]</f>
        <v>12.0352</v>
      </c>
      <c r="CE114" s="9">
        <v>351.40699999999998</v>
      </c>
      <c r="CF114" s="9">
        <v>2774.3008</v>
      </c>
      <c r="CG114" s="9">
        <v>1621.7007000000001</v>
      </c>
      <c r="CH114" s="24">
        <f>Table1[[#This Row],[Indirect and Induced Through FY12]]+Table1[[#This Row],[Indirect and Induced FY13 and After]]</f>
        <v>4396.0015000000003</v>
      </c>
      <c r="CI114" s="9">
        <v>967.42989999999998</v>
      </c>
      <c r="CJ114" s="9">
        <v>7644.4304000000002</v>
      </c>
      <c r="CK114" s="9">
        <v>4373.5590000000002</v>
      </c>
      <c r="CL114" s="24">
        <f>Table1[[#This Row],[TOTAL Income Consumption Use Taxes Through FY12]]+Table1[[#This Row],[TOTAL Income Consumption Use Taxes FY13 and After]]</f>
        <v>12017.9894</v>
      </c>
      <c r="CM114" s="9">
        <v>77.447599999999994</v>
      </c>
      <c r="CN114" s="9">
        <v>305.80779999999999</v>
      </c>
      <c r="CO114" s="9">
        <v>357.37079999999997</v>
      </c>
      <c r="CP114" s="24">
        <f>Table1[[#This Row],[Assistance Provided Through FY12]]+Table1[[#This Row],[Assistance Provided FY13 and After]]</f>
        <v>663.17859999999996</v>
      </c>
      <c r="CQ114" s="9">
        <v>0</v>
      </c>
      <c r="CR114" s="9">
        <v>0</v>
      </c>
      <c r="CS114" s="9">
        <v>0</v>
      </c>
      <c r="CT114" s="24">
        <f>Table1[[#This Row],[Recapture Cancellation Reduction Amount Through FY12]]+Table1[[#This Row],[Recapture Cancellation Reduction Amount FY13 and After]]</f>
        <v>0</v>
      </c>
      <c r="CU114" s="9">
        <v>0</v>
      </c>
      <c r="CV114" s="9">
        <v>0</v>
      </c>
      <c r="CW114" s="9">
        <v>0</v>
      </c>
      <c r="CX114" s="24">
        <f>Table1[[#This Row],[Penalty Paid Through FY12]]+Table1[[#This Row],[Penalty Paid FY13 and After]]</f>
        <v>0</v>
      </c>
      <c r="CY114" s="9">
        <v>77.447599999999994</v>
      </c>
      <c r="CZ114" s="9">
        <v>305.80779999999999</v>
      </c>
      <c r="DA114" s="9">
        <v>357.37079999999997</v>
      </c>
      <c r="DB114" s="24">
        <f>Table1[[#This Row],[TOTAL Assistance Net of Recapture Penalties Through FY12]]+Table1[[#This Row],[TOTAL Assistance Net of Recapture Penalties FY13 and After]]</f>
        <v>663.17859999999996</v>
      </c>
      <c r="DC114" s="9">
        <v>712.50850000000003</v>
      </c>
      <c r="DD114" s="9">
        <v>5344.1252999999997</v>
      </c>
      <c r="DE114" s="9">
        <v>3197.0866000000001</v>
      </c>
      <c r="DF114" s="24">
        <f>Table1[[#This Row],[Company Direct Tax Revenue Before Assistance Through FY12]]+Table1[[#This Row],[Company Direct Tax Revenue Before Assistance FY13 and After]]</f>
        <v>8541.2119000000002</v>
      </c>
      <c r="DG114" s="9">
        <v>645.46010000000001</v>
      </c>
      <c r="DH114" s="9">
        <v>4846.0230000000001</v>
      </c>
      <c r="DI114" s="9">
        <v>2939.5398</v>
      </c>
      <c r="DJ114" s="24">
        <f>Table1[[#This Row],[Indirect and Induced Tax Revenues Through FY12]]+Table1[[#This Row],[Indirect and Induced Tax Revenues FY13 and After]]</f>
        <v>7785.5627999999997</v>
      </c>
      <c r="DK114" s="9">
        <v>1357.9685999999999</v>
      </c>
      <c r="DL114" s="9">
        <v>10190.148300000001</v>
      </c>
      <c r="DM114" s="9">
        <v>6136.6264000000001</v>
      </c>
      <c r="DN114" s="24">
        <f>Table1[[#This Row],[TOTAL Tax Revenues Before Assistance Through FY12]]+Table1[[#This Row],[TOTAL Tax Revenues Before Assistance FY13 and After]]</f>
        <v>16326.774700000002</v>
      </c>
      <c r="DO114" s="9">
        <v>1280.521</v>
      </c>
      <c r="DP114" s="9">
        <v>9884.3405000000002</v>
      </c>
      <c r="DQ114" s="9">
        <v>5779.2556000000004</v>
      </c>
      <c r="DR114" s="24">
        <f>Table1[[#This Row],[TOTAL Tax Revenues Net of Assistance Recapture and Penalty Through FY12]]+Table1[[#This Row],[TOTAL Tax Revenues Net of Assistance Recapture and Penalty FY13 and After]]</f>
        <v>15663.596100000001</v>
      </c>
      <c r="DS114" s="9">
        <v>0</v>
      </c>
      <c r="DT114" s="9">
        <v>0</v>
      </c>
      <c r="DU114" s="9">
        <v>0</v>
      </c>
      <c r="DV114" s="9">
        <v>0</v>
      </c>
    </row>
    <row r="115" spans="1:126" x14ac:dyDescent="0.25">
      <c r="A115" s="10">
        <v>92519</v>
      </c>
      <c r="B115" s="10" t="s">
        <v>222</v>
      </c>
      <c r="C115" s="10" t="s">
        <v>224</v>
      </c>
      <c r="D115" s="10" t="s">
        <v>47</v>
      </c>
      <c r="E115" s="10">
        <v>3</v>
      </c>
      <c r="F115" s="10" t="s">
        <v>225</v>
      </c>
      <c r="G115" s="10" t="s">
        <v>122</v>
      </c>
      <c r="H115" s="13">
        <v>0</v>
      </c>
      <c r="I115" s="13">
        <v>1476926</v>
      </c>
      <c r="J115" s="10" t="s">
        <v>223</v>
      </c>
      <c r="K115" s="10" t="s">
        <v>42</v>
      </c>
      <c r="L115" s="8">
        <v>32497</v>
      </c>
      <c r="M115" s="8">
        <v>45291</v>
      </c>
      <c r="N115" s="9">
        <v>1500300</v>
      </c>
      <c r="O115" s="10" t="s">
        <v>226</v>
      </c>
      <c r="P115" s="7">
        <v>16</v>
      </c>
      <c r="Q115" s="7">
        <v>0</v>
      </c>
      <c r="R115" s="7">
        <v>3116</v>
      </c>
      <c r="S115" s="7">
        <v>0</v>
      </c>
      <c r="T115" s="7">
        <v>461</v>
      </c>
      <c r="U115" s="7">
        <v>3593</v>
      </c>
      <c r="V115" s="7">
        <v>7163</v>
      </c>
      <c r="W115" s="7">
        <v>0</v>
      </c>
      <c r="X115" s="7">
        <v>3850</v>
      </c>
      <c r="Y115" s="7">
        <v>2250</v>
      </c>
      <c r="Z115" s="7">
        <v>0</v>
      </c>
      <c r="AA115" s="7">
        <v>69.891443167305241</v>
      </c>
      <c r="AB115" s="16">
        <v>0.51085568326947639</v>
      </c>
      <c r="AC115" s="16">
        <v>4.0868454661558111</v>
      </c>
      <c r="AD115" s="16">
        <v>3.1609195402298855</v>
      </c>
      <c r="AE115" s="16">
        <v>22.349936143039592</v>
      </c>
      <c r="AF115" s="15">
        <v>48.595146871008936</v>
      </c>
      <c r="AG115" s="10" t="s">
        <v>28</v>
      </c>
      <c r="AH115" s="10" t="s">
        <v>1966</v>
      </c>
      <c r="AI115" s="9">
        <v>4499.6369999999997</v>
      </c>
      <c r="AJ115" s="9">
        <v>28567.047200000001</v>
      </c>
      <c r="AK115" s="9">
        <v>7539.5194000000001</v>
      </c>
      <c r="AL115" s="24">
        <f>Table1[[#This Row],[Company Direct Land Through FY12]]+Table1[[#This Row],[Company Direct Land FY13 and After]]</f>
        <v>36106.566599999998</v>
      </c>
      <c r="AM115" s="9">
        <v>12608.748</v>
      </c>
      <c r="AN115" s="9">
        <v>55034.390399999997</v>
      </c>
      <c r="AO115" s="9">
        <v>21127.014800000001</v>
      </c>
      <c r="AP115" s="24">
        <f>Table1[[#This Row],[Company Direct Building Through FY12]]+Table1[[#This Row],[Company Direct Building FY13 and After]]</f>
        <v>76161.405199999994</v>
      </c>
      <c r="AQ115" s="9">
        <v>0</v>
      </c>
      <c r="AR115" s="9">
        <v>4512.5</v>
      </c>
      <c r="AS115" s="9">
        <v>0</v>
      </c>
      <c r="AT115" s="24">
        <f>Table1[[#This Row],[Mortgage Recording Tax Through FY12]]+Table1[[#This Row],[Mortgage Recording Tax FY13 and After]]</f>
        <v>4512.5</v>
      </c>
      <c r="AU115" s="9">
        <v>10394.874</v>
      </c>
      <c r="AV115" s="9">
        <v>4543.5628999999999</v>
      </c>
      <c r="AW115" s="9">
        <v>0</v>
      </c>
      <c r="AX115" s="24">
        <f>Table1[[#This Row],[Pilot Savings  Through FY12]]+Table1[[#This Row],[Pilot Savings FY13 and After]]</f>
        <v>4543.5628999999999</v>
      </c>
      <c r="AY115" s="9">
        <v>0</v>
      </c>
      <c r="AZ115" s="9">
        <v>0</v>
      </c>
      <c r="BA115" s="9">
        <v>0</v>
      </c>
      <c r="BB115" s="24">
        <f>Table1[[#This Row],[Mortgage Recording Tax Exemption Through FY12]]+Table1[[#This Row],[Mortgage Recording Tax Exemption FY13 and After]]</f>
        <v>0</v>
      </c>
      <c r="BC115" s="9">
        <v>34756.963199999998</v>
      </c>
      <c r="BD115" s="9">
        <v>127220.5995</v>
      </c>
      <c r="BE115" s="9">
        <v>58238.2071</v>
      </c>
      <c r="BF115" s="24">
        <f>Table1[[#This Row],[Indirect and Induced Land Through FY12]]+Table1[[#This Row],[Indirect and Induced Land FY13 and After]]</f>
        <v>185458.80660000001</v>
      </c>
      <c r="BG115" s="9">
        <v>64548.645900000003</v>
      </c>
      <c r="BH115" s="9">
        <v>236266.8273</v>
      </c>
      <c r="BI115" s="9">
        <v>108156.67</v>
      </c>
      <c r="BJ115" s="24">
        <f>Table1[[#This Row],[Indirect and Induced Building Through FY12]]+Table1[[#This Row],[Indirect and Induced Building FY13 and After]]</f>
        <v>344423.49729999999</v>
      </c>
      <c r="BK115" s="9">
        <v>106019.1201</v>
      </c>
      <c r="BL115" s="9">
        <v>447057.8015</v>
      </c>
      <c r="BM115" s="9">
        <v>195061.41130000001</v>
      </c>
      <c r="BN115" s="24">
        <f>Table1[[#This Row],[TOTAL Real Property Related Taxes Through FY12]]+Table1[[#This Row],[TOTAL Real Property Related Taxes FY13 and After]]</f>
        <v>642119.21279999998</v>
      </c>
      <c r="BO115" s="9">
        <v>92249.8226</v>
      </c>
      <c r="BP115" s="9">
        <v>451436.96980000002</v>
      </c>
      <c r="BQ115" s="9">
        <v>154572.3149</v>
      </c>
      <c r="BR115" s="24">
        <f>Table1[[#This Row],[Company Direct Through FY12]]+Table1[[#This Row],[Company Direct FY13 and After]]</f>
        <v>606009.28469999996</v>
      </c>
      <c r="BS115" s="9">
        <v>294.79809999999998</v>
      </c>
      <c r="BT115" s="9">
        <v>5655.2605999999996</v>
      </c>
      <c r="BU115" s="9">
        <v>0</v>
      </c>
      <c r="BV115" s="24">
        <f>Table1[[#This Row],[Sales Tax Exemption Through FY12]]+Table1[[#This Row],[Sales Tax Exemption FY13 and After]]</f>
        <v>5655.2605999999996</v>
      </c>
      <c r="BW115" s="9">
        <v>0</v>
      </c>
      <c r="BX115" s="9">
        <v>63.611699999999999</v>
      </c>
      <c r="BY115" s="9">
        <v>0</v>
      </c>
      <c r="BZ115" s="24">
        <f>Table1[[#This Row],[Energy Tax Savings Through FY12]]+Table1[[#This Row],[Energy Tax Savings FY13 and After]]</f>
        <v>63.611699999999999</v>
      </c>
      <c r="CA115" s="9">
        <v>0</v>
      </c>
      <c r="CB115" s="9">
        <v>0</v>
      </c>
      <c r="CC115" s="9">
        <v>0</v>
      </c>
      <c r="CD115" s="24">
        <f>Table1[[#This Row],[Tax Exempt Bond Savings Through FY12]]+Table1[[#This Row],[Tax Exempt Bond Savings FY13 and After]]</f>
        <v>0</v>
      </c>
      <c r="CE115" s="9">
        <v>107110.8766</v>
      </c>
      <c r="CF115" s="9">
        <v>399821.44280000002</v>
      </c>
      <c r="CG115" s="9">
        <v>179473.2574</v>
      </c>
      <c r="CH115" s="24">
        <f>Table1[[#This Row],[Indirect and Induced Through FY12]]+Table1[[#This Row],[Indirect and Induced FY13 and After]]</f>
        <v>579294.70020000008</v>
      </c>
      <c r="CI115" s="9">
        <v>199065.90109999999</v>
      </c>
      <c r="CJ115" s="9">
        <v>845539.54029999999</v>
      </c>
      <c r="CK115" s="9">
        <v>334045.5723</v>
      </c>
      <c r="CL115" s="24">
        <f>Table1[[#This Row],[TOTAL Income Consumption Use Taxes Through FY12]]+Table1[[#This Row],[TOTAL Income Consumption Use Taxes FY13 and After]]</f>
        <v>1179585.1126000001</v>
      </c>
      <c r="CM115" s="9">
        <v>10689.6721</v>
      </c>
      <c r="CN115" s="9">
        <v>10262.4352</v>
      </c>
      <c r="CO115" s="9">
        <v>0</v>
      </c>
      <c r="CP115" s="24">
        <f>Table1[[#This Row],[Assistance Provided Through FY12]]+Table1[[#This Row],[Assistance Provided FY13 and After]]</f>
        <v>10262.4352</v>
      </c>
      <c r="CQ115" s="9">
        <v>0</v>
      </c>
      <c r="CR115" s="9">
        <v>0</v>
      </c>
      <c r="CS115" s="9">
        <v>0</v>
      </c>
      <c r="CT115" s="24">
        <f>Table1[[#This Row],[Recapture Cancellation Reduction Amount Through FY12]]+Table1[[#This Row],[Recapture Cancellation Reduction Amount FY13 and After]]</f>
        <v>0</v>
      </c>
      <c r="CU115" s="9">
        <v>0</v>
      </c>
      <c r="CV115" s="9">
        <v>0</v>
      </c>
      <c r="CW115" s="9">
        <v>0</v>
      </c>
      <c r="CX115" s="24">
        <f>Table1[[#This Row],[Penalty Paid Through FY12]]+Table1[[#This Row],[Penalty Paid FY13 and After]]</f>
        <v>0</v>
      </c>
      <c r="CY115" s="9">
        <v>10689.6721</v>
      </c>
      <c r="CZ115" s="9">
        <v>10262.4352</v>
      </c>
      <c r="DA115" s="9">
        <v>0</v>
      </c>
      <c r="DB115" s="24">
        <f>Table1[[#This Row],[TOTAL Assistance Net of Recapture Penalties Through FY12]]+Table1[[#This Row],[TOTAL Assistance Net of Recapture Penalties FY13 and After]]</f>
        <v>10262.4352</v>
      </c>
      <c r="DC115" s="9">
        <v>109358.20759999999</v>
      </c>
      <c r="DD115" s="9">
        <v>539550.90740000003</v>
      </c>
      <c r="DE115" s="9">
        <v>183238.84909999999</v>
      </c>
      <c r="DF115" s="24">
        <f>Table1[[#This Row],[Company Direct Tax Revenue Before Assistance Through FY12]]+Table1[[#This Row],[Company Direct Tax Revenue Before Assistance FY13 and After]]</f>
        <v>722789.75650000002</v>
      </c>
      <c r="DG115" s="9">
        <v>206416.48569999999</v>
      </c>
      <c r="DH115" s="9">
        <v>763308.86959999998</v>
      </c>
      <c r="DI115" s="9">
        <v>345868.13449999999</v>
      </c>
      <c r="DJ115" s="24">
        <f>Table1[[#This Row],[Indirect and Induced Tax Revenues Through FY12]]+Table1[[#This Row],[Indirect and Induced Tax Revenues FY13 and After]]</f>
        <v>1109177.0041</v>
      </c>
      <c r="DK115" s="9">
        <v>315774.69329999998</v>
      </c>
      <c r="DL115" s="9">
        <v>1302859.777</v>
      </c>
      <c r="DM115" s="9">
        <v>529106.98360000004</v>
      </c>
      <c r="DN115" s="24">
        <f>Table1[[#This Row],[TOTAL Tax Revenues Before Assistance Through FY12]]+Table1[[#This Row],[TOTAL Tax Revenues Before Assistance FY13 and After]]</f>
        <v>1831966.7606000002</v>
      </c>
      <c r="DO115" s="9">
        <v>305085.02120000002</v>
      </c>
      <c r="DP115" s="9">
        <v>1292597.3418000001</v>
      </c>
      <c r="DQ115" s="9">
        <v>529106.98360000004</v>
      </c>
      <c r="DR115" s="24">
        <f>Table1[[#This Row],[TOTAL Tax Revenues Net of Assistance Recapture and Penalty Through FY12]]+Table1[[#This Row],[TOTAL Tax Revenues Net of Assistance Recapture and Penalty FY13 and After]]</f>
        <v>1821704.3254</v>
      </c>
      <c r="DS115" s="9">
        <v>0</v>
      </c>
      <c r="DT115" s="9">
        <v>0</v>
      </c>
      <c r="DU115" s="9">
        <v>0</v>
      </c>
      <c r="DV115" s="9">
        <v>0</v>
      </c>
    </row>
    <row r="116" spans="1:126" x14ac:dyDescent="0.25">
      <c r="A116" s="10">
        <v>92520</v>
      </c>
      <c r="B116" s="10" t="s">
        <v>724</v>
      </c>
      <c r="C116" s="10" t="s">
        <v>725</v>
      </c>
      <c r="D116" s="10" t="s">
        <v>10</v>
      </c>
      <c r="E116" s="10">
        <v>8</v>
      </c>
      <c r="F116" s="10" t="s">
        <v>726</v>
      </c>
      <c r="G116" s="10" t="s">
        <v>552</v>
      </c>
      <c r="H116" s="13">
        <v>25000</v>
      </c>
      <c r="I116" s="13">
        <v>28500</v>
      </c>
      <c r="J116" s="10" t="s">
        <v>477</v>
      </c>
      <c r="K116" s="10" t="s">
        <v>5</v>
      </c>
      <c r="L116" s="8">
        <v>36881</v>
      </c>
      <c r="M116" s="8">
        <v>46203</v>
      </c>
      <c r="N116" s="9">
        <v>1450</v>
      </c>
      <c r="O116" s="10" t="s">
        <v>11</v>
      </c>
      <c r="P116" s="7">
        <v>0</v>
      </c>
      <c r="Q116" s="7">
        <v>0</v>
      </c>
      <c r="R116" s="7">
        <v>13</v>
      </c>
      <c r="S116" s="7">
        <v>0</v>
      </c>
      <c r="T116" s="7">
        <v>0</v>
      </c>
      <c r="U116" s="7">
        <v>13</v>
      </c>
      <c r="V116" s="7">
        <v>13</v>
      </c>
      <c r="W116" s="7">
        <v>0</v>
      </c>
      <c r="X116" s="7">
        <v>0</v>
      </c>
      <c r="Y116" s="7">
        <v>0</v>
      </c>
      <c r="Z116" s="7">
        <v>6</v>
      </c>
      <c r="AA116" s="7">
        <v>0</v>
      </c>
      <c r="AB116" s="16">
        <v>0</v>
      </c>
      <c r="AC116" s="16">
        <v>0</v>
      </c>
      <c r="AD116" s="16">
        <v>0</v>
      </c>
      <c r="AE116" s="16">
        <v>0</v>
      </c>
      <c r="AF116" s="15">
        <v>76.923076923076934</v>
      </c>
      <c r="AG116" s="10" t="s">
        <v>28</v>
      </c>
      <c r="AH116" s="10" t="s">
        <v>1966</v>
      </c>
      <c r="AI116" s="9">
        <v>13.705</v>
      </c>
      <c r="AJ116" s="9">
        <v>94.023499999999999</v>
      </c>
      <c r="AK116" s="9">
        <v>63.246699999999997</v>
      </c>
      <c r="AL116" s="24">
        <f>Table1[[#This Row],[Company Direct Land Through FY12]]+Table1[[#This Row],[Company Direct Land FY13 and After]]</f>
        <v>157.27019999999999</v>
      </c>
      <c r="AM116" s="9">
        <v>50.709000000000003</v>
      </c>
      <c r="AN116" s="9">
        <v>182.25399999999999</v>
      </c>
      <c r="AO116" s="9">
        <v>234.01570000000001</v>
      </c>
      <c r="AP116" s="24">
        <f>Table1[[#This Row],[Company Direct Building Through FY12]]+Table1[[#This Row],[Company Direct Building FY13 and After]]</f>
        <v>416.2697</v>
      </c>
      <c r="AQ116" s="9">
        <v>0</v>
      </c>
      <c r="AR116" s="9">
        <v>22.1067</v>
      </c>
      <c r="AS116" s="9">
        <v>0</v>
      </c>
      <c r="AT116" s="24">
        <f>Table1[[#This Row],[Mortgage Recording Tax Through FY12]]+Table1[[#This Row],[Mortgage Recording Tax FY13 and After]]</f>
        <v>22.1067</v>
      </c>
      <c r="AU116" s="9">
        <v>53.671999999999997</v>
      </c>
      <c r="AV116" s="9">
        <v>178.17070000000001</v>
      </c>
      <c r="AW116" s="9">
        <v>247.68960000000001</v>
      </c>
      <c r="AX116" s="24">
        <f>Table1[[#This Row],[Pilot Savings  Through FY12]]+Table1[[#This Row],[Pilot Savings FY13 and After]]</f>
        <v>425.86030000000005</v>
      </c>
      <c r="AY116" s="9">
        <v>0</v>
      </c>
      <c r="AZ116" s="9">
        <v>22.1067</v>
      </c>
      <c r="BA116" s="9">
        <v>0</v>
      </c>
      <c r="BB116" s="24">
        <f>Table1[[#This Row],[Mortgage Recording Tax Exemption Through FY12]]+Table1[[#This Row],[Mortgage Recording Tax Exemption FY13 and After]]</f>
        <v>22.1067</v>
      </c>
      <c r="BC116" s="9">
        <v>7.5647000000000002</v>
      </c>
      <c r="BD116" s="9">
        <v>75.993499999999997</v>
      </c>
      <c r="BE116" s="9">
        <v>34.909999999999997</v>
      </c>
      <c r="BF116" s="24">
        <f>Table1[[#This Row],[Indirect and Induced Land Through FY12]]+Table1[[#This Row],[Indirect and Induced Land FY13 and After]]</f>
        <v>110.90349999999999</v>
      </c>
      <c r="BG116" s="9">
        <v>14.0488</v>
      </c>
      <c r="BH116" s="9">
        <v>141.13130000000001</v>
      </c>
      <c r="BI116" s="9">
        <v>64.833299999999994</v>
      </c>
      <c r="BJ116" s="24">
        <f>Table1[[#This Row],[Indirect and Induced Building Through FY12]]+Table1[[#This Row],[Indirect and Induced Building FY13 and After]]</f>
        <v>205.96460000000002</v>
      </c>
      <c r="BK116" s="9">
        <v>32.355499999999999</v>
      </c>
      <c r="BL116" s="9">
        <v>315.23160000000001</v>
      </c>
      <c r="BM116" s="9">
        <v>149.31610000000001</v>
      </c>
      <c r="BN116" s="24">
        <f>Table1[[#This Row],[TOTAL Real Property Related Taxes Through FY12]]+Table1[[#This Row],[TOTAL Real Property Related Taxes FY13 and After]]</f>
        <v>464.54770000000002</v>
      </c>
      <c r="BO116" s="9">
        <v>41.051699999999997</v>
      </c>
      <c r="BP116" s="9">
        <v>424.21679999999998</v>
      </c>
      <c r="BQ116" s="9">
        <v>189.4486</v>
      </c>
      <c r="BR116" s="24">
        <f>Table1[[#This Row],[Company Direct Through FY12]]+Table1[[#This Row],[Company Direct FY13 and After]]</f>
        <v>613.66539999999998</v>
      </c>
      <c r="BS116" s="9">
        <v>0</v>
      </c>
      <c r="BT116" s="9">
        <v>0</v>
      </c>
      <c r="BU116" s="9">
        <v>0</v>
      </c>
      <c r="BV116" s="24">
        <f>Table1[[#This Row],[Sales Tax Exemption Through FY12]]+Table1[[#This Row],[Sales Tax Exemption FY13 and After]]</f>
        <v>0</v>
      </c>
      <c r="BW116" s="9">
        <v>0</v>
      </c>
      <c r="BX116" s="9">
        <v>0</v>
      </c>
      <c r="BY116" s="9">
        <v>0</v>
      </c>
      <c r="BZ116" s="24">
        <f>Table1[[#This Row],[Energy Tax Savings Through FY12]]+Table1[[#This Row],[Energy Tax Savings FY13 and After]]</f>
        <v>0</v>
      </c>
      <c r="CA116" s="9">
        <v>0</v>
      </c>
      <c r="CB116" s="9">
        <v>0</v>
      </c>
      <c r="CC116" s="9">
        <v>0</v>
      </c>
      <c r="CD116" s="24">
        <f>Table1[[#This Row],[Tax Exempt Bond Savings Through FY12]]+Table1[[#This Row],[Tax Exempt Bond Savings FY13 and After]]</f>
        <v>0</v>
      </c>
      <c r="CE116" s="9">
        <v>25.357299999999999</v>
      </c>
      <c r="CF116" s="9">
        <v>291.0634</v>
      </c>
      <c r="CG116" s="9">
        <v>117.0209</v>
      </c>
      <c r="CH116" s="24">
        <f>Table1[[#This Row],[Indirect and Induced Through FY12]]+Table1[[#This Row],[Indirect and Induced FY13 and After]]</f>
        <v>408.08429999999998</v>
      </c>
      <c r="CI116" s="9">
        <v>66.409000000000006</v>
      </c>
      <c r="CJ116" s="9">
        <v>715.28020000000004</v>
      </c>
      <c r="CK116" s="9">
        <v>306.46949999999998</v>
      </c>
      <c r="CL116" s="24">
        <f>Table1[[#This Row],[TOTAL Income Consumption Use Taxes Through FY12]]+Table1[[#This Row],[TOTAL Income Consumption Use Taxes FY13 and After]]</f>
        <v>1021.7497000000001</v>
      </c>
      <c r="CM116" s="9">
        <v>53.671999999999997</v>
      </c>
      <c r="CN116" s="9">
        <v>200.2774</v>
      </c>
      <c r="CO116" s="9">
        <v>247.68960000000001</v>
      </c>
      <c r="CP116" s="24">
        <f>Table1[[#This Row],[Assistance Provided Through FY12]]+Table1[[#This Row],[Assistance Provided FY13 and After]]</f>
        <v>447.96699999999998</v>
      </c>
      <c r="CQ116" s="9">
        <v>0</v>
      </c>
      <c r="CR116" s="9">
        <v>0</v>
      </c>
      <c r="CS116" s="9">
        <v>0</v>
      </c>
      <c r="CT116" s="24">
        <f>Table1[[#This Row],[Recapture Cancellation Reduction Amount Through FY12]]+Table1[[#This Row],[Recapture Cancellation Reduction Amount FY13 and After]]</f>
        <v>0</v>
      </c>
      <c r="CU116" s="9">
        <v>0</v>
      </c>
      <c r="CV116" s="9">
        <v>0</v>
      </c>
      <c r="CW116" s="9">
        <v>0</v>
      </c>
      <c r="CX116" s="24">
        <f>Table1[[#This Row],[Penalty Paid Through FY12]]+Table1[[#This Row],[Penalty Paid FY13 and After]]</f>
        <v>0</v>
      </c>
      <c r="CY116" s="9">
        <v>53.671999999999997</v>
      </c>
      <c r="CZ116" s="9">
        <v>200.2774</v>
      </c>
      <c r="DA116" s="9">
        <v>247.68960000000001</v>
      </c>
      <c r="DB116" s="24">
        <f>Table1[[#This Row],[TOTAL Assistance Net of Recapture Penalties Through FY12]]+Table1[[#This Row],[TOTAL Assistance Net of Recapture Penalties FY13 and After]]</f>
        <v>447.96699999999998</v>
      </c>
      <c r="DC116" s="9">
        <v>105.4657</v>
      </c>
      <c r="DD116" s="9">
        <v>722.601</v>
      </c>
      <c r="DE116" s="9">
        <v>486.71100000000001</v>
      </c>
      <c r="DF116" s="24">
        <f>Table1[[#This Row],[Company Direct Tax Revenue Before Assistance Through FY12]]+Table1[[#This Row],[Company Direct Tax Revenue Before Assistance FY13 and After]]</f>
        <v>1209.3119999999999</v>
      </c>
      <c r="DG116" s="9">
        <v>46.970799999999997</v>
      </c>
      <c r="DH116" s="9">
        <v>508.18819999999999</v>
      </c>
      <c r="DI116" s="9">
        <v>216.76419999999999</v>
      </c>
      <c r="DJ116" s="24">
        <f>Table1[[#This Row],[Indirect and Induced Tax Revenues Through FY12]]+Table1[[#This Row],[Indirect and Induced Tax Revenues FY13 and After]]</f>
        <v>724.95240000000001</v>
      </c>
      <c r="DK116" s="9">
        <v>152.4365</v>
      </c>
      <c r="DL116" s="9">
        <v>1230.7891999999999</v>
      </c>
      <c r="DM116" s="9">
        <v>703.47519999999997</v>
      </c>
      <c r="DN116" s="24">
        <f>Table1[[#This Row],[TOTAL Tax Revenues Before Assistance Through FY12]]+Table1[[#This Row],[TOTAL Tax Revenues Before Assistance FY13 and After]]</f>
        <v>1934.2644</v>
      </c>
      <c r="DO116" s="9">
        <v>98.764499999999998</v>
      </c>
      <c r="DP116" s="9">
        <v>1030.5118</v>
      </c>
      <c r="DQ116" s="9">
        <v>455.78559999999999</v>
      </c>
      <c r="DR116" s="24">
        <f>Table1[[#This Row],[TOTAL Tax Revenues Net of Assistance Recapture and Penalty Through FY12]]+Table1[[#This Row],[TOTAL Tax Revenues Net of Assistance Recapture and Penalty FY13 and After]]</f>
        <v>1486.2973999999999</v>
      </c>
      <c r="DS116" s="9">
        <v>0</v>
      </c>
      <c r="DT116" s="9">
        <v>0</v>
      </c>
      <c r="DU116" s="9">
        <v>0</v>
      </c>
      <c r="DV116" s="9">
        <v>0</v>
      </c>
    </row>
    <row r="117" spans="1:126" x14ac:dyDescent="0.25">
      <c r="A117" s="10">
        <v>92526</v>
      </c>
      <c r="B117" s="10" t="s">
        <v>664</v>
      </c>
      <c r="C117" s="10" t="s">
        <v>666</v>
      </c>
      <c r="D117" s="10" t="s">
        <v>47</v>
      </c>
      <c r="E117" s="10">
        <v>3</v>
      </c>
      <c r="F117" s="10" t="s">
        <v>667</v>
      </c>
      <c r="G117" s="10" t="s">
        <v>264</v>
      </c>
      <c r="H117" s="13">
        <v>0</v>
      </c>
      <c r="I117" s="13">
        <v>576424</v>
      </c>
      <c r="J117" s="10" t="s">
        <v>665</v>
      </c>
      <c r="K117" s="10" t="s">
        <v>42</v>
      </c>
      <c r="L117" s="8">
        <v>36951</v>
      </c>
      <c r="M117" s="8">
        <v>42185</v>
      </c>
      <c r="N117" s="9">
        <v>320000</v>
      </c>
      <c r="O117" s="10" t="s">
        <v>144</v>
      </c>
      <c r="P117" s="7">
        <v>10</v>
      </c>
      <c r="Q117" s="7">
        <v>9</v>
      </c>
      <c r="R117" s="7">
        <v>1878</v>
      </c>
      <c r="S117" s="7">
        <v>95</v>
      </c>
      <c r="T117" s="7">
        <v>55</v>
      </c>
      <c r="U117" s="7">
        <v>2047</v>
      </c>
      <c r="V117" s="7">
        <v>1922</v>
      </c>
      <c r="W117" s="7">
        <v>0</v>
      </c>
      <c r="X117" s="7">
        <v>449</v>
      </c>
      <c r="Y117" s="7">
        <v>449</v>
      </c>
      <c r="Z117" s="7">
        <v>1880</v>
      </c>
      <c r="AA117" s="7">
        <v>89.106425702811237</v>
      </c>
      <c r="AB117" s="16">
        <v>0.90361445783132521</v>
      </c>
      <c r="AC117" s="16">
        <v>8.0823293172690764</v>
      </c>
      <c r="AD117" s="16">
        <v>1.8072289156626504</v>
      </c>
      <c r="AE117" s="16">
        <v>0.1004016064257028</v>
      </c>
      <c r="AF117" s="15">
        <v>54.568273092369481</v>
      </c>
      <c r="AG117" s="10" t="s">
        <v>28</v>
      </c>
      <c r="AH117" s="10" t="s">
        <v>28</v>
      </c>
      <c r="AI117" s="9">
        <v>2495.0720999999999</v>
      </c>
      <c r="AJ117" s="9">
        <v>5572.9867000000004</v>
      </c>
      <c r="AK117" s="9">
        <v>3040.1487000000002</v>
      </c>
      <c r="AL117" s="24">
        <f>Table1[[#This Row],[Company Direct Land Through FY12]]+Table1[[#This Row],[Company Direct Land FY13 and After]]</f>
        <v>8613.135400000001</v>
      </c>
      <c r="AM117" s="9">
        <v>4633.7052999999996</v>
      </c>
      <c r="AN117" s="9">
        <v>10349.832700000001</v>
      </c>
      <c r="AO117" s="9">
        <v>5645.9904999999999</v>
      </c>
      <c r="AP117" s="24">
        <f>Table1[[#This Row],[Company Direct Building Through FY12]]+Table1[[#This Row],[Company Direct Building FY13 and After]]</f>
        <v>15995.823200000001</v>
      </c>
      <c r="AQ117" s="9">
        <v>0</v>
      </c>
      <c r="AR117" s="9">
        <v>0</v>
      </c>
      <c r="AS117" s="9">
        <v>0</v>
      </c>
      <c r="AT117" s="24">
        <f>Table1[[#This Row],[Mortgage Recording Tax Through FY12]]+Table1[[#This Row],[Mortgage Recording Tax FY13 and After]]</f>
        <v>0</v>
      </c>
      <c r="AU117" s="9">
        <v>0</v>
      </c>
      <c r="AV117" s="9">
        <v>0</v>
      </c>
      <c r="AW117" s="9">
        <v>0</v>
      </c>
      <c r="AX117" s="24">
        <f>Table1[[#This Row],[Pilot Savings  Through FY12]]+Table1[[#This Row],[Pilot Savings FY13 and After]]</f>
        <v>0</v>
      </c>
      <c r="AY117" s="9">
        <v>0</v>
      </c>
      <c r="AZ117" s="9">
        <v>0</v>
      </c>
      <c r="BA117" s="9">
        <v>0</v>
      </c>
      <c r="BB117" s="24">
        <f>Table1[[#This Row],[Mortgage Recording Tax Exemption Through FY12]]+Table1[[#This Row],[Mortgage Recording Tax Exemption FY13 and After]]</f>
        <v>0</v>
      </c>
      <c r="BC117" s="9">
        <v>3227.7646</v>
      </c>
      <c r="BD117" s="9">
        <v>15127.5429</v>
      </c>
      <c r="BE117" s="9">
        <v>3932.9063000000001</v>
      </c>
      <c r="BF117" s="24">
        <f>Table1[[#This Row],[Indirect and Induced Land Through FY12]]+Table1[[#This Row],[Indirect and Induced Land FY13 and After]]</f>
        <v>19060.449199999999</v>
      </c>
      <c r="BG117" s="9">
        <v>5994.4198999999999</v>
      </c>
      <c r="BH117" s="9">
        <v>28094.0082</v>
      </c>
      <c r="BI117" s="9">
        <v>7303.9686000000002</v>
      </c>
      <c r="BJ117" s="24">
        <f>Table1[[#This Row],[Indirect and Induced Building Through FY12]]+Table1[[#This Row],[Indirect and Induced Building FY13 and After]]</f>
        <v>35397.976800000004</v>
      </c>
      <c r="BK117" s="9">
        <v>16350.9619</v>
      </c>
      <c r="BL117" s="9">
        <v>59144.370499999997</v>
      </c>
      <c r="BM117" s="9">
        <v>19923.0141</v>
      </c>
      <c r="BN117" s="24">
        <f>Table1[[#This Row],[TOTAL Real Property Related Taxes Through FY12]]+Table1[[#This Row],[TOTAL Real Property Related Taxes FY13 and After]]</f>
        <v>79067.38459999999</v>
      </c>
      <c r="BO117" s="9">
        <v>11381.638000000001</v>
      </c>
      <c r="BP117" s="9">
        <v>58341.209799999997</v>
      </c>
      <c r="BQ117" s="9">
        <v>13868.0852</v>
      </c>
      <c r="BR117" s="24">
        <f>Table1[[#This Row],[Company Direct Through FY12]]+Table1[[#This Row],[Company Direct FY13 and After]]</f>
        <v>72209.294999999998</v>
      </c>
      <c r="BS117" s="9">
        <v>0</v>
      </c>
      <c r="BT117" s="9">
        <v>731.01570000000004</v>
      </c>
      <c r="BU117" s="9">
        <v>3404.9843000000001</v>
      </c>
      <c r="BV117" s="24">
        <f>Table1[[#This Row],[Sales Tax Exemption Through FY12]]+Table1[[#This Row],[Sales Tax Exemption FY13 and After]]</f>
        <v>4136</v>
      </c>
      <c r="BW117" s="9">
        <v>0</v>
      </c>
      <c r="BX117" s="9">
        <v>24.932099999999998</v>
      </c>
      <c r="BY117" s="9">
        <v>0</v>
      </c>
      <c r="BZ117" s="24">
        <f>Table1[[#This Row],[Energy Tax Savings Through FY12]]+Table1[[#This Row],[Energy Tax Savings FY13 and After]]</f>
        <v>24.932099999999998</v>
      </c>
      <c r="CA117" s="9">
        <v>0</v>
      </c>
      <c r="CB117" s="9">
        <v>0</v>
      </c>
      <c r="CC117" s="9">
        <v>0</v>
      </c>
      <c r="CD117" s="24">
        <f>Table1[[#This Row],[Tax Exempt Bond Savings Through FY12]]+Table1[[#This Row],[Tax Exempt Bond Savings FY13 and After]]</f>
        <v>0</v>
      </c>
      <c r="CE117" s="9">
        <v>9947.0339999999997</v>
      </c>
      <c r="CF117" s="9">
        <v>52456.525300000001</v>
      </c>
      <c r="CG117" s="9">
        <v>12120.0759</v>
      </c>
      <c r="CH117" s="24">
        <f>Table1[[#This Row],[Indirect and Induced Through FY12]]+Table1[[#This Row],[Indirect and Induced FY13 and After]]</f>
        <v>64576.601200000005</v>
      </c>
      <c r="CI117" s="9">
        <v>21328.671999999999</v>
      </c>
      <c r="CJ117" s="9">
        <v>110041.7873</v>
      </c>
      <c r="CK117" s="9">
        <v>22583.176800000001</v>
      </c>
      <c r="CL117" s="24">
        <f>Table1[[#This Row],[TOTAL Income Consumption Use Taxes Through FY12]]+Table1[[#This Row],[TOTAL Income Consumption Use Taxes FY13 and After]]</f>
        <v>132624.96409999998</v>
      </c>
      <c r="CM117" s="9">
        <v>0</v>
      </c>
      <c r="CN117" s="9">
        <v>755.94780000000003</v>
      </c>
      <c r="CO117" s="9">
        <v>3404.9843000000001</v>
      </c>
      <c r="CP117" s="24">
        <f>Table1[[#This Row],[Assistance Provided Through FY12]]+Table1[[#This Row],[Assistance Provided FY13 and After]]</f>
        <v>4160.9321</v>
      </c>
      <c r="CQ117" s="9">
        <v>1.4449000000000001</v>
      </c>
      <c r="CR117" s="9">
        <v>305.00490000000002</v>
      </c>
      <c r="CS117" s="9">
        <v>0</v>
      </c>
      <c r="CT117" s="24">
        <f>Table1[[#This Row],[Recapture Cancellation Reduction Amount Through FY12]]+Table1[[#This Row],[Recapture Cancellation Reduction Amount FY13 and After]]</f>
        <v>305.00490000000002</v>
      </c>
      <c r="CU117" s="9">
        <v>0</v>
      </c>
      <c r="CV117" s="9">
        <v>0</v>
      </c>
      <c r="CW117" s="9">
        <v>0</v>
      </c>
      <c r="CX117" s="24">
        <f>Table1[[#This Row],[Penalty Paid Through FY12]]+Table1[[#This Row],[Penalty Paid FY13 and After]]</f>
        <v>0</v>
      </c>
      <c r="CY117" s="9">
        <v>-1.4449000000000001</v>
      </c>
      <c r="CZ117" s="9">
        <v>450.94290000000001</v>
      </c>
      <c r="DA117" s="9">
        <v>3404.9843000000001</v>
      </c>
      <c r="DB117" s="24">
        <f>Table1[[#This Row],[TOTAL Assistance Net of Recapture Penalties Through FY12]]+Table1[[#This Row],[TOTAL Assistance Net of Recapture Penalties FY13 and After]]</f>
        <v>3855.9272000000001</v>
      </c>
      <c r="DC117" s="9">
        <v>18510.415400000002</v>
      </c>
      <c r="DD117" s="9">
        <v>74264.029200000004</v>
      </c>
      <c r="DE117" s="9">
        <v>22554.224399999999</v>
      </c>
      <c r="DF117" s="24">
        <f>Table1[[#This Row],[Company Direct Tax Revenue Before Assistance Through FY12]]+Table1[[#This Row],[Company Direct Tax Revenue Before Assistance FY13 and After]]</f>
        <v>96818.253599999996</v>
      </c>
      <c r="DG117" s="9">
        <v>19169.218499999999</v>
      </c>
      <c r="DH117" s="9">
        <v>95678.076400000005</v>
      </c>
      <c r="DI117" s="9">
        <v>23356.950799999999</v>
      </c>
      <c r="DJ117" s="24">
        <f>Table1[[#This Row],[Indirect and Induced Tax Revenues Through FY12]]+Table1[[#This Row],[Indirect and Induced Tax Revenues FY13 and After]]</f>
        <v>119035.02720000001</v>
      </c>
      <c r="DK117" s="9">
        <v>37679.633900000001</v>
      </c>
      <c r="DL117" s="9">
        <v>169942.10560000001</v>
      </c>
      <c r="DM117" s="9">
        <v>45911.175199999998</v>
      </c>
      <c r="DN117" s="24">
        <f>Table1[[#This Row],[TOTAL Tax Revenues Before Assistance Through FY12]]+Table1[[#This Row],[TOTAL Tax Revenues Before Assistance FY13 and After]]</f>
        <v>215853.28080000001</v>
      </c>
      <c r="DO117" s="9">
        <v>37681.078800000003</v>
      </c>
      <c r="DP117" s="9">
        <v>169491.16269999999</v>
      </c>
      <c r="DQ117" s="9">
        <v>42506.190900000001</v>
      </c>
      <c r="DR117" s="24">
        <f>Table1[[#This Row],[TOTAL Tax Revenues Net of Assistance Recapture and Penalty Through FY12]]+Table1[[#This Row],[TOTAL Tax Revenues Net of Assistance Recapture and Penalty FY13 and After]]</f>
        <v>211997.35359999997</v>
      </c>
      <c r="DS117" s="9">
        <v>0</v>
      </c>
      <c r="DT117" s="9">
        <v>0</v>
      </c>
      <c r="DU117" s="9">
        <v>0</v>
      </c>
      <c r="DV117" s="9">
        <v>0</v>
      </c>
    </row>
    <row r="118" spans="1:126" x14ac:dyDescent="0.25">
      <c r="A118" s="10">
        <v>92527</v>
      </c>
      <c r="B118" s="10" t="s">
        <v>764</v>
      </c>
      <c r="C118" s="10" t="s">
        <v>765</v>
      </c>
      <c r="D118" s="10" t="s">
        <v>10</v>
      </c>
      <c r="E118" s="10">
        <v>17</v>
      </c>
      <c r="F118" s="10" t="s">
        <v>766</v>
      </c>
      <c r="G118" s="10" t="s">
        <v>767</v>
      </c>
      <c r="H118" s="13">
        <v>87120</v>
      </c>
      <c r="I118" s="13">
        <v>132000</v>
      </c>
      <c r="J118" s="10" t="s">
        <v>592</v>
      </c>
      <c r="K118" s="10" t="s">
        <v>5</v>
      </c>
      <c r="L118" s="8">
        <v>36979</v>
      </c>
      <c r="M118" s="8">
        <v>46568</v>
      </c>
      <c r="N118" s="9">
        <v>6000</v>
      </c>
      <c r="O118" s="10" t="s">
        <v>11</v>
      </c>
      <c r="P118" s="7">
        <v>29</v>
      </c>
      <c r="Q118" s="7">
        <v>6</v>
      </c>
      <c r="R118" s="7">
        <v>21</v>
      </c>
      <c r="S118" s="7">
        <v>0</v>
      </c>
      <c r="T118" s="7">
        <v>0</v>
      </c>
      <c r="U118" s="7">
        <v>56</v>
      </c>
      <c r="V118" s="7">
        <v>38</v>
      </c>
      <c r="W118" s="7">
        <v>0</v>
      </c>
      <c r="X118" s="7">
        <v>0</v>
      </c>
      <c r="Y118" s="7">
        <v>0</v>
      </c>
      <c r="Z118" s="7">
        <v>9</v>
      </c>
      <c r="AA118" s="7">
        <v>0</v>
      </c>
      <c r="AB118" s="16">
        <v>0</v>
      </c>
      <c r="AC118" s="16">
        <v>0</v>
      </c>
      <c r="AD118" s="16">
        <v>0</v>
      </c>
      <c r="AE118" s="16">
        <v>0</v>
      </c>
      <c r="AF118" s="15">
        <v>98.214285714285708</v>
      </c>
      <c r="AG118" s="10" t="s">
        <v>1966</v>
      </c>
      <c r="AH118" s="10" t="s">
        <v>1966</v>
      </c>
      <c r="AI118" s="9">
        <v>26.222000000000001</v>
      </c>
      <c r="AJ118" s="9">
        <v>243.01140000000001</v>
      </c>
      <c r="AK118" s="9">
        <v>127.3198</v>
      </c>
      <c r="AL118" s="24">
        <f>Table1[[#This Row],[Company Direct Land Through FY12]]+Table1[[#This Row],[Company Direct Land FY13 and After]]</f>
        <v>370.33120000000002</v>
      </c>
      <c r="AM118" s="9">
        <v>231.34299999999999</v>
      </c>
      <c r="AN118" s="9">
        <v>736.18330000000003</v>
      </c>
      <c r="AO118" s="9">
        <v>1123.2759000000001</v>
      </c>
      <c r="AP118" s="24">
        <f>Table1[[#This Row],[Company Direct Building Through FY12]]+Table1[[#This Row],[Company Direct Building FY13 and After]]</f>
        <v>1859.4592000000002</v>
      </c>
      <c r="AQ118" s="9">
        <v>0</v>
      </c>
      <c r="AR118" s="9">
        <v>65.793800000000005</v>
      </c>
      <c r="AS118" s="9">
        <v>0</v>
      </c>
      <c r="AT118" s="24">
        <f>Table1[[#This Row],[Mortgage Recording Tax Through FY12]]+Table1[[#This Row],[Mortgage Recording Tax FY13 and After]]</f>
        <v>65.793800000000005</v>
      </c>
      <c r="AU118" s="9">
        <v>226.613</v>
      </c>
      <c r="AV118" s="9">
        <v>595.36320000000001</v>
      </c>
      <c r="AW118" s="9">
        <v>1100.3100999999999</v>
      </c>
      <c r="AX118" s="24">
        <f>Table1[[#This Row],[Pilot Savings  Through FY12]]+Table1[[#This Row],[Pilot Savings FY13 and After]]</f>
        <v>1695.6732999999999</v>
      </c>
      <c r="AY118" s="9">
        <v>0</v>
      </c>
      <c r="AZ118" s="9">
        <v>65.793800000000005</v>
      </c>
      <c r="BA118" s="9">
        <v>0</v>
      </c>
      <c r="BB118" s="24">
        <f>Table1[[#This Row],[Mortgage Recording Tax Exemption Through FY12]]+Table1[[#This Row],[Mortgage Recording Tax Exemption FY13 and After]]</f>
        <v>65.793800000000005</v>
      </c>
      <c r="BC118" s="9">
        <v>42.932699999999997</v>
      </c>
      <c r="BD118" s="9">
        <v>335.58609999999999</v>
      </c>
      <c r="BE118" s="9">
        <v>208.45740000000001</v>
      </c>
      <c r="BF118" s="24">
        <f>Table1[[#This Row],[Indirect and Induced Land Through FY12]]+Table1[[#This Row],[Indirect and Induced Land FY13 and After]]</f>
        <v>544.04349999999999</v>
      </c>
      <c r="BG118" s="9">
        <v>79.732200000000006</v>
      </c>
      <c r="BH118" s="9">
        <v>623.23149999999998</v>
      </c>
      <c r="BI118" s="9">
        <v>387.1361</v>
      </c>
      <c r="BJ118" s="24">
        <f>Table1[[#This Row],[Indirect and Induced Building Through FY12]]+Table1[[#This Row],[Indirect and Induced Building FY13 and After]]</f>
        <v>1010.3676</v>
      </c>
      <c r="BK118" s="9">
        <v>153.61689999999999</v>
      </c>
      <c r="BL118" s="9">
        <v>1342.6491000000001</v>
      </c>
      <c r="BM118" s="9">
        <v>745.87909999999999</v>
      </c>
      <c r="BN118" s="24">
        <f>Table1[[#This Row],[TOTAL Real Property Related Taxes Through FY12]]+Table1[[#This Row],[TOTAL Real Property Related Taxes FY13 and After]]</f>
        <v>2088.5282000000002</v>
      </c>
      <c r="BO118" s="9">
        <v>211.2037</v>
      </c>
      <c r="BP118" s="9">
        <v>1968.4849999999999</v>
      </c>
      <c r="BQ118" s="9">
        <v>1025.4901</v>
      </c>
      <c r="BR118" s="24">
        <f>Table1[[#This Row],[Company Direct Through FY12]]+Table1[[#This Row],[Company Direct FY13 and After]]</f>
        <v>2993.9750999999997</v>
      </c>
      <c r="BS118" s="9">
        <v>0</v>
      </c>
      <c r="BT118" s="9">
        <v>6.5235000000000003</v>
      </c>
      <c r="BU118" s="9">
        <v>0</v>
      </c>
      <c r="BV118" s="24">
        <f>Table1[[#This Row],[Sales Tax Exemption Through FY12]]+Table1[[#This Row],[Sales Tax Exemption FY13 and After]]</f>
        <v>6.5235000000000003</v>
      </c>
      <c r="BW118" s="9">
        <v>0</v>
      </c>
      <c r="BX118" s="9">
        <v>0</v>
      </c>
      <c r="BY118" s="9">
        <v>0</v>
      </c>
      <c r="BZ118" s="24">
        <f>Table1[[#This Row],[Energy Tax Savings Through FY12]]+Table1[[#This Row],[Energy Tax Savings FY13 and After]]</f>
        <v>0</v>
      </c>
      <c r="CA118" s="9">
        <v>0</v>
      </c>
      <c r="CB118" s="9">
        <v>0</v>
      </c>
      <c r="CC118" s="9">
        <v>0</v>
      </c>
      <c r="CD118" s="24">
        <f>Table1[[#This Row],[Tax Exempt Bond Savings Through FY12]]+Table1[[#This Row],[Tax Exempt Bond Savings FY13 and After]]</f>
        <v>0</v>
      </c>
      <c r="CE118" s="9">
        <v>143.91210000000001</v>
      </c>
      <c r="CF118" s="9">
        <v>1266.7565999999999</v>
      </c>
      <c r="CG118" s="9">
        <v>698.75900000000001</v>
      </c>
      <c r="CH118" s="24">
        <f>Table1[[#This Row],[Indirect and Induced Through FY12]]+Table1[[#This Row],[Indirect and Induced FY13 and After]]</f>
        <v>1965.5155999999999</v>
      </c>
      <c r="CI118" s="9">
        <v>355.11579999999998</v>
      </c>
      <c r="CJ118" s="9">
        <v>3228.7181</v>
      </c>
      <c r="CK118" s="9">
        <v>1724.2491</v>
      </c>
      <c r="CL118" s="24">
        <f>Table1[[#This Row],[TOTAL Income Consumption Use Taxes Through FY12]]+Table1[[#This Row],[TOTAL Income Consumption Use Taxes FY13 and After]]</f>
        <v>4952.9672</v>
      </c>
      <c r="CM118" s="9">
        <v>226.613</v>
      </c>
      <c r="CN118" s="9">
        <v>667.68050000000005</v>
      </c>
      <c r="CO118" s="9">
        <v>1100.3100999999999</v>
      </c>
      <c r="CP118" s="24">
        <f>Table1[[#This Row],[Assistance Provided Through FY12]]+Table1[[#This Row],[Assistance Provided FY13 and After]]</f>
        <v>1767.9906000000001</v>
      </c>
      <c r="CQ118" s="9">
        <v>0</v>
      </c>
      <c r="CR118" s="9">
        <v>0</v>
      </c>
      <c r="CS118" s="9">
        <v>0</v>
      </c>
      <c r="CT118" s="24">
        <f>Table1[[#This Row],[Recapture Cancellation Reduction Amount Through FY12]]+Table1[[#This Row],[Recapture Cancellation Reduction Amount FY13 and After]]</f>
        <v>0</v>
      </c>
      <c r="CU118" s="9">
        <v>0</v>
      </c>
      <c r="CV118" s="9">
        <v>0</v>
      </c>
      <c r="CW118" s="9">
        <v>0</v>
      </c>
      <c r="CX118" s="24">
        <f>Table1[[#This Row],[Penalty Paid Through FY12]]+Table1[[#This Row],[Penalty Paid FY13 and After]]</f>
        <v>0</v>
      </c>
      <c r="CY118" s="9">
        <v>226.613</v>
      </c>
      <c r="CZ118" s="9">
        <v>667.68050000000005</v>
      </c>
      <c r="DA118" s="9">
        <v>1100.3100999999999</v>
      </c>
      <c r="DB118" s="24">
        <f>Table1[[#This Row],[TOTAL Assistance Net of Recapture Penalties Through FY12]]+Table1[[#This Row],[TOTAL Assistance Net of Recapture Penalties FY13 and After]]</f>
        <v>1767.9906000000001</v>
      </c>
      <c r="DC118" s="9">
        <v>468.76870000000002</v>
      </c>
      <c r="DD118" s="9">
        <v>3013.4735000000001</v>
      </c>
      <c r="DE118" s="9">
        <v>2276.0857999999998</v>
      </c>
      <c r="DF118" s="24">
        <f>Table1[[#This Row],[Company Direct Tax Revenue Before Assistance Through FY12]]+Table1[[#This Row],[Company Direct Tax Revenue Before Assistance FY13 and After]]</f>
        <v>5289.5592999999999</v>
      </c>
      <c r="DG118" s="9">
        <v>266.577</v>
      </c>
      <c r="DH118" s="9">
        <v>2225.5742</v>
      </c>
      <c r="DI118" s="9">
        <v>1294.3525</v>
      </c>
      <c r="DJ118" s="24">
        <f>Table1[[#This Row],[Indirect and Induced Tax Revenues Through FY12]]+Table1[[#This Row],[Indirect and Induced Tax Revenues FY13 and After]]</f>
        <v>3519.9267</v>
      </c>
      <c r="DK118" s="9">
        <v>735.34569999999997</v>
      </c>
      <c r="DL118" s="9">
        <v>5239.0477000000001</v>
      </c>
      <c r="DM118" s="9">
        <v>3570.4382999999998</v>
      </c>
      <c r="DN118" s="24">
        <f>Table1[[#This Row],[TOTAL Tax Revenues Before Assistance Through FY12]]+Table1[[#This Row],[TOTAL Tax Revenues Before Assistance FY13 and After]]</f>
        <v>8809.4860000000008</v>
      </c>
      <c r="DO118" s="9">
        <v>508.73270000000002</v>
      </c>
      <c r="DP118" s="9">
        <v>4571.3671999999997</v>
      </c>
      <c r="DQ118" s="9">
        <v>2470.1282000000001</v>
      </c>
      <c r="DR118" s="24">
        <f>Table1[[#This Row],[TOTAL Tax Revenues Net of Assistance Recapture and Penalty Through FY12]]+Table1[[#This Row],[TOTAL Tax Revenues Net of Assistance Recapture and Penalty FY13 and After]]</f>
        <v>7041.4953999999998</v>
      </c>
      <c r="DS118" s="9">
        <v>0</v>
      </c>
      <c r="DT118" s="9">
        <v>0</v>
      </c>
      <c r="DU118" s="9">
        <v>0</v>
      </c>
      <c r="DV118" s="9">
        <v>0</v>
      </c>
    </row>
    <row r="119" spans="1:126" x14ac:dyDescent="0.25">
      <c r="A119" s="10">
        <v>92528</v>
      </c>
      <c r="B119" s="10" t="s">
        <v>744</v>
      </c>
      <c r="C119" s="10" t="s">
        <v>746</v>
      </c>
      <c r="D119" s="10" t="s">
        <v>17</v>
      </c>
      <c r="E119" s="10">
        <v>46</v>
      </c>
      <c r="F119" s="10" t="s">
        <v>747</v>
      </c>
      <c r="G119" s="10" t="s">
        <v>595</v>
      </c>
      <c r="H119" s="13">
        <v>4725</v>
      </c>
      <c r="I119" s="13">
        <v>4200</v>
      </c>
      <c r="J119" s="10" t="s">
        <v>745</v>
      </c>
      <c r="K119" s="10" t="s">
        <v>491</v>
      </c>
      <c r="L119" s="8">
        <v>36754</v>
      </c>
      <c r="M119" s="8">
        <v>43647</v>
      </c>
      <c r="N119" s="9">
        <v>560</v>
      </c>
      <c r="O119" s="10" t="s">
        <v>108</v>
      </c>
      <c r="P119" s="7">
        <v>1</v>
      </c>
      <c r="Q119" s="7">
        <v>3</v>
      </c>
      <c r="R119" s="7">
        <v>8</v>
      </c>
      <c r="S119" s="7">
        <v>0</v>
      </c>
      <c r="T119" s="7">
        <v>0</v>
      </c>
      <c r="U119" s="7">
        <v>12</v>
      </c>
      <c r="V119" s="7">
        <v>9</v>
      </c>
      <c r="W119" s="7">
        <v>0</v>
      </c>
      <c r="X119" s="7">
        <v>0</v>
      </c>
      <c r="Y119" s="7">
        <v>0</v>
      </c>
      <c r="Z119" s="7">
        <v>0</v>
      </c>
      <c r="AA119" s="7">
        <v>0</v>
      </c>
      <c r="AB119" s="16">
        <v>0</v>
      </c>
      <c r="AC119" s="16">
        <v>0</v>
      </c>
      <c r="AD119" s="16">
        <v>0</v>
      </c>
      <c r="AE119" s="16">
        <v>0</v>
      </c>
      <c r="AF119" s="15">
        <v>100</v>
      </c>
      <c r="AG119" s="10" t="s">
        <v>28</v>
      </c>
      <c r="AH119" s="10" t="s">
        <v>1966</v>
      </c>
      <c r="AI119" s="9">
        <v>0</v>
      </c>
      <c r="AJ119" s="9">
        <v>0</v>
      </c>
      <c r="AK119" s="9">
        <v>0</v>
      </c>
      <c r="AL119" s="24">
        <f>Table1[[#This Row],[Company Direct Land Through FY12]]+Table1[[#This Row],[Company Direct Land FY13 and After]]</f>
        <v>0</v>
      </c>
      <c r="AM119" s="9">
        <v>0</v>
      </c>
      <c r="AN119" s="9">
        <v>0</v>
      </c>
      <c r="AO119" s="9">
        <v>0</v>
      </c>
      <c r="AP119" s="24">
        <f>Table1[[#This Row],[Company Direct Building Through FY12]]+Table1[[#This Row],[Company Direct Building FY13 and After]]</f>
        <v>0</v>
      </c>
      <c r="AQ119" s="9">
        <v>0</v>
      </c>
      <c r="AR119" s="9">
        <v>7.8</v>
      </c>
      <c r="AS119" s="9">
        <v>0</v>
      </c>
      <c r="AT119" s="24">
        <f>Table1[[#This Row],[Mortgage Recording Tax Through FY12]]+Table1[[#This Row],[Mortgage Recording Tax FY13 and After]]</f>
        <v>7.8</v>
      </c>
      <c r="AU119" s="9">
        <v>0</v>
      </c>
      <c r="AV119" s="9">
        <v>0</v>
      </c>
      <c r="AW119" s="9">
        <v>0</v>
      </c>
      <c r="AX119" s="24">
        <f>Table1[[#This Row],[Pilot Savings  Through FY12]]+Table1[[#This Row],[Pilot Savings FY13 and After]]</f>
        <v>0</v>
      </c>
      <c r="AY119" s="9">
        <v>0</v>
      </c>
      <c r="AZ119" s="9">
        <v>0</v>
      </c>
      <c r="BA119" s="9">
        <v>0</v>
      </c>
      <c r="BB119" s="24">
        <f>Table1[[#This Row],[Mortgage Recording Tax Exemption Through FY12]]+Table1[[#This Row],[Mortgage Recording Tax Exemption FY13 and After]]</f>
        <v>0</v>
      </c>
      <c r="BC119" s="9">
        <v>4.2723000000000004</v>
      </c>
      <c r="BD119" s="9">
        <v>836.31640000000004</v>
      </c>
      <c r="BE119" s="9">
        <v>12.5998</v>
      </c>
      <c r="BF119" s="24">
        <f>Table1[[#This Row],[Indirect and Induced Land Through FY12]]+Table1[[#This Row],[Indirect and Induced Land FY13 and After]]</f>
        <v>848.9162</v>
      </c>
      <c r="BG119" s="9">
        <v>7.9343000000000004</v>
      </c>
      <c r="BH119" s="9">
        <v>1553.1587</v>
      </c>
      <c r="BI119" s="9">
        <v>23.3995</v>
      </c>
      <c r="BJ119" s="24">
        <f>Table1[[#This Row],[Indirect and Induced Building Through FY12]]+Table1[[#This Row],[Indirect and Induced Building FY13 and After]]</f>
        <v>1576.5581999999999</v>
      </c>
      <c r="BK119" s="9">
        <v>12.2066</v>
      </c>
      <c r="BL119" s="9">
        <v>2397.2750999999998</v>
      </c>
      <c r="BM119" s="9">
        <v>35.999299999999998</v>
      </c>
      <c r="BN119" s="24">
        <f>Table1[[#This Row],[TOTAL Real Property Related Taxes Through FY12]]+Table1[[#This Row],[TOTAL Real Property Related Taxes FY13 and After]]</f>
        <v>2433.2743999999998</v>
      </c>
      <c r="BO119" s="9">
        <v>13.739000000000001</v>
      </c>
      <c r="BP119" s="9">
        <v>3200.6500999999998</v>
      </c>
      <c r="BQ119" s="9">
        <v>40.518599999999999</v>
      </c>
      <c r="BR119" s="24">
        <f>Table1[[#This Row],[Company Direct Through FY12]]+Table1[[#This Row],[Company Direct FY13 and After]]</f>
        <v>3241.1686999999997</v>
      </c>
      <c r="BS119" s="9">
        <v>0</v>
      </c>
      <c r="BT119" s="9">
        <v>0</v>
      </c>
      <c r="BU119" s="9">
        <v>0</v>
      </c>
      <c r="BV119" s="24">
        <f>Table1[[#This Row],[Sales Tax Exemption Through FY12]]+Table1[[#This Row],[Sales Tax Exemption FY13 and After]]</f>
        <v>0</v>
      </c>
      <c r="BW119" s="9">
        <v>0</v>
      </c>
      <c r="BX119" s="9">
        <v>0</v>
      </c>
      <c r="BY119" s="9">
        <v>0</v>
      </c>
      <c r="BZ119" s="24">
        <f>Table1[[#This Row],[Energy Tax Savings Through FY12]]+Table1[[#This Row],[Energy Tax Savings FY13 and After]]</f>
        <v>0</v>
      </c>
      <c r="CA119" s="9">
        <v>0.27379999999999999</v>
      </c>
      <c r="CB119" s="9">
        <v>3.2063000000000001</v>
      </c>
      <c r="CC119" s="9">
        <v>0.69889999999999997</v>
      </c>
      <c r="CD119" s="24">
        <f>Table1[[#This Row],[Tax Exempt Bond Savings Through FY12]]+Table1[[#This Row],[Tax Exempt Bond Savings FY13 and After]]</f>
        <v>3.9052000000000002</v>
      </c>
      <c r="CE119" s="9">
        <v>15.8491</v>
      </c>
      <c r="CF119" s="9">
        <v>3630.1617000000001</v>
      </c>
      <c r="CG119" s="9">
        <v>46.741199999999999</v>
      </c>
      <c r="CH119" s="24">
        <f>Table1[[#This Row],[Indirect and Induced Through FY12]]+Table1[[#This Row],[Indirect and Induced FY13 and After]]</f>
        <v>3676.9029</v>
      </c>
      <c r="CI119" s="9">
        <v>29.314299999999999</v>
      </c>
      <c r="CJ119" s="9">
        <v>6827.6054999999997</v>
      </c>
      <c r="CK119" s="9">
        <v>86.560900000000004</v>
      </c>
      <c r="CL119" s="24">
        <f>Table1[[#This Row],[TOTAL Income Consumption Use Taxes Through FY12]]+Table1[[#This Row],[TOTAL Income Consumption Use Taxes FY13 and After]]</f>
        <v>6914.1664000000001</v>
      </c>
      <c r="CM119" s="9">
        <v>0.27379999999999999</v>
      </c>
      <c r="CN119" s="9">
        <v>3.2063000000000001</v>
      </c>
      <c r="CO119" s="9">
        <v>0.69889999999999997</v>
      </c>
      <c r="CP119" s="24">
        <f>Table1[[#This Row],[Assistance Provided Through FY12]]+Table1[[#This Row],[Assistance Provided FY13 and After]]</f>
        <v>3.9052000000000002</v>
      </c>
      <c r="CQ119" s="9">
        <v>0</v>
      </c>
      <c r="CR119" s="9">
        <v>0</v>
      </c>
      <c r="CS119" s="9">
        <v>0</v>
      </c>
      <c r="CT119" s="24">
        <f>Table1[[#This Row],[Recapture Cancellation Reduction Amount Through FY12]]+Table1[[#This Row],[Recapture Cancellation Reduction Amount FY13 and After]]</f>
        <v>0</v>
      </c>
      <c r="CU119" s="9">
        <v>0</v>
      </c>
      <c r="CV119" s="9">
        <v>0</v>
      </c>
      <c r="CW119" s="9">
        <v>0</v>
      </c>
      <c r="CX119" s="24">
        <f>Table1[[#This Row],[Penalty Paid Through FY12]]+Table1[[#This Row],[Penalty Paid FY13 and After]]</f>
        <v>0</v>
      </c>
      <c r="CY119" s="9">
        <v>0.27379999999999999</v>
      </c>
      <c r="CZ119" s="9">
        <v>3.2063000000000001</v>
      </c>
      <c r="DA119" s="9">
        <v>0.69889999999999997</v>
      </c>
      <c r="DB119" s="24">
        <f>Table1[[#This Row],[TOTAL Assistance Net of Recapture Penalties Through FY12]]+Table1[[#This Row],[TOTAL Assistance Net of Recapture Penalties FY13 and After]]</f>
        <v>3.9052000000000002</v>
      </c>
      <c r="DC119" s="9">
        <v>13.739000000000001</v>
      </c>
      <c r="DD119" s="9">
        <v>3208.4501</v>
      </c>
      <c r="DE119" s="9">
        <v>40.518599999999999</v>
      </c>
      <c r="DF119" s="24">
        <f>Table1[[#This Row],[Company Direct Tax Revenue Before Assistance Through FY12]]+Table1[[#This Row],[Company Direct Tax Revenue Before Assistance FY13 and After]]</f>
        <v>3248.9686999999999</v>
      </c>
      <c r="DG119" s="9">
        <v>28.055700000000002</v>
      </c>
      <c r="DH119" s="9">
        <v>6019.6368000000002</v>
      </c>
      <c r="DI119" s="9">
        <v>82.740499999999997</v>
      </c>
      <c r="DJ119" s="24">
        <f>Table1[[#This Row],[Indirect and Induced Tax Revenues Through FY12]]+Table1[[#This Row],[Indirect and Induced Tax Revenues FY13 and After]]</f>
        <v>6102.3773000000001</v>
      </c>
      <c r="DK119" s="9">
        <v>41.794699999999999</v>
      </c>
      <c r="DL119" s="9">
        <v>9228.0869000000002</v>
      </c>
      <c r="DM119" s="9">
        <v>123.2591</v>
      </c>
      <c r="DN119" s="24">
        <f>Table1[[#This Row],[TOTAL Tax Revenues Before Assistance Through FY12]]+Table1[[#This Row],[TOTAL Tax Revenues Before Assistance FY13 and After]]</f>
        <v>9351.3459999999995</v>
      </c>
      <c r="DO119" s="9">
        <v>41.520899999999997</v>
      </c>
      <c r="DP119" s="9">
        <v>9224.8806000000004</v>
      </c>
      <c r="DQ119" s="9">
        <v>122.56019999999999</v>
      </c>
      <c r="DR119" s="24">
        <f>Table1[[#This Row],[TOTAL Tax Revenues Net of Assistance Recapture and Penalty Through FY12]]+Table1[[#This Row],[TOTAL Tax Revenues Net of Assistance Recapture and Penalty FY13 and After]]</f>
        <v>9347.4408000000003</v>
      </c>
      <c r="DS119" s="9">
        <v>0</v>
      </c>
      <c r="DT119" s="9">
        <v>0</v>
      </c>
      <c r="DU119" s="9">
        <v>0</v>
      </c>
      <c r="DV119" s="9">
        <v>0</v>
      </c>
    </row>
    <row r="120" spans="1:126" x14ac:dyDescent="0.25">
      <c r="A120" s="10">
        <v>92530</v>
      </c>
      <c r="B120" s="10" t="s">
        <v>648</v>
      </c>
      <c r="C120" s="10" t="s">
        <v>649</v>
      </c>
      <c r="D120" s="10" t="s">
        <v>47</v>
      </c>
      <c r="E120" s="10">
        <v>3</v>
      </c>
      <c r="F120" s="10" t="s">
        <v>650</v>
      </c>
      <c r="G120" s="10" t="s">
        <v>23</v>
      </c>
      <c r="H120" s="13">
        <v>0</v>
      </c>
      <c r="I120" s="13">
        <v>528492</v>
      </c>
      <c r="J120" s="10" t="s">
        <v>403</v>
      </c>
      <c r="K120" s="10" t="s">
        <v>42</v>
      </c>
      <c r="L120" s="8">
        <v>36928</v>
      </c>
      <c r="M120" s="8">
        <v>42185</v>
      </c>
      <c r="N120" s="9">
        <v>54900</v>
      </c>
      <c r="O120" s="10" t="s">
        <v>135</v>
      </c>
      <c r="P120" s="7">
        <v>4</v>
      </c>
      <c r="Q120" s="7">
        <v>0</v>
      </c>
      <c r="R120" s="7">
        <v>1280</v>
      </c>
      <c r="S120" s="7">
        <v>45</v>
      </c>
      <c r="T120" s="7">
        <v>55</v>
      </c>
      <c r="U120" s="7">
        <v>1384</v>
      </c>
      <c r="V120" s="7">
        <v>1079</v>
      </c>
      <c r="W120" s="7">
        <v>0</v>
      </c>
      <c r="X120" s="7">
        <v>709</v>
      </c>
      <c r="Y120" s="7">
        <v>709</v>
      </c>
      <c r="Z120" s="7">
        <v>237</v>
      </c>
      <c r="AA120" s="7">
        <v>72.911963882618508</v>
      </c>
      <c r="AB120" s="16">
        <v>0</v>
      </c>
      <c r="AC120" s="16">
        <v>6.5462753950338595</v>
      </c>
      <c r="AD120" s="16">
        <v>15.048908954100829</v>
      </c>
      <c r="AE120" s="16">
        <v>5.4928517682468021</v>
      </c>
      <c r="AF120" s="15">
        <v>50.188111361926261</v>
      </c>
      <c r="AG120" s="10" t="s">
        <v>28</v>
      </c>
      <c r="AH120" s="10" t="s">
        <v>28</v>
      </c>
      <c r="AI120" s="9">
        <v>1413.8534999999999</v>
      </c>
      <c r="AJ120" s="9">
        <v>5498.5340999999999</v>
      </c>
      <c r="AK120" s="9">
        <v>1722.7257999999999</v>
      </c>
      <c r="AL120" s="24">
        <f>Table1[[#This Row],[Company Direct Land Through FY12]]+Table1[[#This Row],[Company Direct Land FY13 and After]]</f>
        <v>7221.2599</v>
      </c>
      <c r="AM120" s="9">
        <v>2625.7278999999999</v>
      </c>
      <c r="AN120" s="9">
        <v>10211.5635</v>
      </c>
      <c r="AO120" s="9">
        <v>3199.3478</v>
      </c>
      <c r="AP120" s="24">
        <f>Table1[[#This Row],[Company Direct Building Through FY12]]+Table1[[#This Row],[Company Direct Building FY13 and After]]</f>
        <v>13410.9113</v>
      </c>
      <c r="AQ120" s="9">
        <v>0</v>
      </c>
      <c r="AR120" s="9">
        <v>0</v>
      </c>
      <c r="AS120" s="9">
        <v>0</v>
      </c>
      <c r="AT120" s="24">
        <f>Table1[[#This Row],[Mortgage Recording Tax Through FY12]]+Table1[[#This Row],[Mortgage Recording Tax FY13 and After]]</f>
        <v>0</v>
      </c>
      <c r="AU120" s="9">
        <v>0</v>
      </c>
      <c r="AV120" s="9">
        <v>0</v>
      </c>
      <c r="AW120" s="9">
        <v>0</v>
      </c>
      <c r="AX120" s="24">
        <f>Table1[[#This Row],[Pilot Savings  Through FY12]]+Table1[[#This Row],[Pilot Savings FY13 and After]]</f>
        <v>0</v>
      </c>
      <c r="AY120" s="9">
        <v>0</v>
      </c>
      <c r="AZ120" s="9">
        <v>0</v>
      </c>
      <c r="BA120" s="9">
        <v>0</v>
      </c>
      <c r="BB120" s="24">
        <f>Table1[[#This Row],[Mortgage Recording Tax Exemption Through FY12]]+Table1[[#This Row],[Mortgage Recording Tax Exemption FY13 and After]]</f>
        <v>0</v>
      </c>
      <c r="BC120" s="9">
        <v>627.84010000000001</v>
      </c>
      <c r="BD120" s="9">
        <v>3561.2692000000002</v>
      </c>
      <c r="BE120" s="9">
        <v>764.99879999999996</v>
      </c>
      <c r="BF120" s="24">
        <f>Table1[[#This Row],[Indirect and Induced Land Through FY12]]+Table1[[#This Row],[Indirect and Induced Land FY13 and After]]</f>
        <v>4326.268</v>
      </c>
      <c r="BG120" s="9">
        <v>1165.9887000000001</v>
      </c>
      <c r="BH120" s="9">
        <v>6613.7852000000003</v>
      </c>
      <c r="BI120" s="9">
        <v>1420.712</v>
      </c>
      <c r="BJ120" s="24">
        <f>Table1[[#This Row],[Indirect and Induced Building Through FY12]]+Table1[[#This Row],[Indirect and Induced Building FY13 and After]]</f>
        <v>8034.4971999999998</v>
      </c>
      <c r="BK120" s="9">
        <v>5833.4102000000003</v>
      </c>
      <c r="BL120" s="9">
        <v>25885.151999999998</v>
      </c>
      <c r="BM120" s="9">
        <v>7107.7843999999996</v>
      </c>
      <c r="BN120" s="24">
        <f>Table1[[#This Row],[TOTAL Real Property Related Taxes Through FY12]]+Table1[[#This Row],[TOTAL Real Property Related Taxes FY13 and After]]</f>
        <v>32992.936399999999</v>
      </c>
      <c r="BO120" s="9">
        <v>3132.5088999999998</v>
      </c>
      <c r="BP120" s="9">
        <v>18300.0016</v>
      </c>
      <c r="BQ120" s="9">
        <v>3816.8407999999999</v>
      </c>
      <c r="BR120" s="24">
        <f>Table1[[#This Row],[Company Direct Through FY12]]+Table1[[#This Row],[Company Direct FY13 and After]]</f>
        <v>22116.842400000001</v>
      </c>
      <c r="BS120" s="9">
        <v>44.121699999999997</v>
      </c>
      <c r="BT120" s="9">
        <v>1029.9303</v>
      </c>
      <c r="BU120" s="9">
        <v>660.06970000000001</v>
      </c>
      <c r="BV120" s="24">
        <f>Table1[[#This Row],[Sales Tax Exemption Through FY12]]+Table1[[#This Row],[Sales Tax Exemption FY13 and After]]</f>
        <v>1690</v>
      </c>
      <c r="BW120" s="9">
        <v>0</v>
      </c>
      <c r="BX120" s="9">
        <v>0</v>
      </c>
      <c r="BY120" s="9">
        <v>0</v>
      </c>
      <c r="BZ120" s="24">
        <f>Table1[[#This Row],[Energy Tax Savings Through FY12]]+Table1[[#This Row],[Energy Tax Savings FY13 and After]]</f>
        <v>0</v>
      </c>
      <c r="CA120" s="9">
        <v>0</v>
      </c>
      <c r="CB120" s="9">
        <v>0</v>
      </c>
      <c r="CC120" s="9">
        <v>0</v>
      </c>
      <c r="CD120" s="24">
        <f>Table1[[#This Row],[Tax Exempt Bond Savings Through FY12]]+Table1[[#This Row],[Tax Exempt Bond Savings FY13 and After]]</f>
        <v>0</v>
      </c>
      <c r="CE120" s="9">
        <v>1934.8209999999999</v>
      </c>
      <c r="CF120" s="9">
        <v>12335.5391</v>
      </c>
      <c r="CG120" s="9">
        <v>2357.5045</v>
      </c>
      <c r="CH120" s="24">
        <f>Table1[[#This Row],[Indirect and Induced Through FY12]]+Table1[[#This Row],[Indirect and Induced FY13 and After]]</f>
        <v>14693.043600000001</v>
      </c>
      <c r="CI120" s="9">
        <v>5023.2082</v>
      </c>
      <c r="CJ120" s="9">
        <v>29605.610400000001</v>
      </c>
      <c r="CK120" s="9">
        <v>5514.2755999999999</v>
      </c>
      <c r="CL120" s="24">
        <f>Table1[[#This Row],[TOTAL Income Consumption Use Taxes Through FY12]]+Table1[[#This Row],[TOTAL Income Consumption Use Taxes FY13 and After]]</f>
        <v>35119.885999999999</v>
      </c>
      <c r="CM120" s="9">
        <v>44.121699999999997</v>
      </c>
      <c r="CN120" s="9">
        <v>1029.9303</v>
      </c>
      <c r="CO120" s="9">
        <v>660.06970000000001</v>
      </c>
      <c r="CP120" s="24">
        <f>Table1[[#This Row],[Assistance Provided Through FY12]]+Table1[[#This Row],[Assistance Provided FY13 and After]]</f>
        <v>1690</v>
      </c>
      <c r="CQ120" s="9">
        <v>0</v>
      </c>
      <c r="CR120" s="9">
        <v>116.5214</v>
      </c>
      <c r="CS120" s="9">
        <v>0</v>
      </c>
      <c r="CT120" s="24">
        <f>Table1[[#This Row],[Recapture Cancellation Reduction Amount Through FY12]]+Table1[[#This Row],[Recapture Cancellation Reduction Amount FY13 and After]]</f>
        <v>116.5214</v>
      </c>
      <c r="CU120" s="9">
        <v>0</v>
      </c>
      <c r="CV120" s="9">
        <v>0</v>
      </c>
      <c r="CW120" s="9">
        <v>0</v>
      </c>
      <c r="CX120" s="24">
        <f>Table1[[#This Row],[Penalty Paid Through FY12]]+Table1[[#This Row],[Penalty Paid FY13 and After]]</f>
        <v>0</v>
      </c>
      <c r="CY120" s="9">
        <v>44.121699999999997</v>
      </c>
      <c r="CZ120" s="9">
        <v>913.40890000000002</v>
      </c>
      <c r="DA120" s="9">
        <v>660.06970000000001</v>
      </c>
      <c r="DB120" s="24">
        <f>Table1[[#This Row],[TOTAL Assistance Net of Recapture Penalties Through FY12]]+Table1[[#This Row],[TOTAL Assistance Net of Recapture Penalties FY13 and After]]</f>
        <v>1573.4785999999999</v>
      </c>
      <c r="DC120" s="9">
        <v>7172.0902999999998</v>
      </c>
      <c r="DD120" s="9">
        <v>34010.099199999997</v>
      </c>
      <c r="DE120" s="9">
        <v>8738.9143999999997</v>
      </c>
      <c r="DF120" s="24">
        <f>Table1[[#This Row],[Company Direct Tax Revenue Before Assistance Through FY12]]+Table1[[#This Row],[Company Direct Tax Revenue Before Assistance FY13 and After]]</f>
        <v>42749.013599999998</v>
      </c>
      <c r="DG120" s="9">
        <v>3728.6498000000001</v>
      </c>
      <c r="DH120" s="9">
        <v>22510.593499999999</v>
      </c>
      <c r="DI120" s="9">
        <v>4543.2152999999998</v>
      </c>
      <c r="DJ120" s="24">
        <f>Table1[[#This Row],[Indirect and Induced Tax Revenues Through FY12]]+Table1[[#This Row],[Indirect and Induced Tax Revenues FY13 and After]]</f>
        <v>27053.808799999999</v>
      </c>
      <c r="DK120" s="9">
        <v>10900.740100000001</v>
      </c>
      <c r="DL120" s="9">
        <v>56520.6927</v>
      </c>
      <c r="DM120" s="9">
        <v>13282.1297</v>
      </c>
      <c r="DN120" s="24">
        <f>Table1[[#This Row],[TOTAL Tax Revenues Before Assistance Through FY12]]+Table1[[#This Row],[TOTAL Tax Revenues Before Assistance FY13 and After]]</f>
        <v>69802.822400000005</v>
      </c>
      <c r="DO120" s="9">
        <v>10856.618399999999</v>
      </c>
      <c r="DP120" s="9">
        <v>55607.283799999997</v>
      </c>
      <c r="DQ120" s="9">
        <v>12622.06</v>
      </c>
      <c r="DR120" s="24">
        <f>Table1[[#This Row],[TOTAL Tax Revenues Net of Assistance Recapture and Penalty Through FY12]]+Table1[[#This Row],[TOTAL Tax Revenues Net of Assistance Recapture and Penalty FY13 and After]]</f>
        <v>68229.343800000002</v>
      </c>
      <c r="DS120" s="9">
        <v>0</v>
      </c>
      <c r="DT120" s="9">
        <v>0</v>
      </c>
      <c r="DU120" s="9">
        <v>0</v>
      </c>
      <c r="DV120" s="9">
        <v>0</v>
      </c>
    </row>
    <row r="121" spans="1:126" x14ac:dyDescent="0.25">
      <c r="A121" s="10">
        <v>92533</v>
      </c>
      <c r="B121" s="10" t="s">
        <v>790</v>
      </c>
      <c r="C121" s="10" t="s">
        <v>791</v>
      </c>
      <c r="D121" s="10" t="s">
        <v>24</v>
      </c>
      <c r="E121" s="10">
        <v>27</v>
      </c>
      <c r="F121" s="10" t="s">
        <v>792</v>
      </c>
      <c r="G121" s="10" t="s">
        <v>107</v>
      </c>
      <c r="H121" s="13">
        <v>248500</v>
      </c>
      <c r="I121" s="13">
        <v>235506</v>
      </c>
      <c r="J121" s="10" t="s">
        <v>572</v>
      </c>
      <c r="K121" s="10" t="s">
        <v>50</v>
      </c>
      <c r="L121" s="8">
        <v>36978</v>
      </c>
      <c r="M121" s="8">
        <v>47908</v>
      </c>
      <c r="N121" s="9">
        <v>4730</v>
      </c>
      <c r="O121" s="10" t="s">
        <v>74</v>
      </c>
      <c r="P121" s="7">
        <v>3</v>
      </c>
      <c r="Q121" s="7">
        <v>0</v>
      </c>
      <c r="R121" s="7">
        <v>5</v>
      </c>
      <c r="S121" s="7">
        <v>0</v>
      </c>
      <c r="T121" s="7">
        <v>19</v>
      </c>
      <c r="U121" s="7">
        <v>27</v>
      </c>
      <c r="V121" s="7">
        <v>6</v>
      </c>
      <c r="W121" s="7">
        <v>0</v>
      </c>
      <c r="X121" s="7">
        <v>0</v>
      </c>
      <c r="Y121" s="7">
        <v>0</v>
      </c>
      <c r="Z121" s="7">
        <v>10</v>
      </c>
      <c r="AA121" s="7">
        <v>0</v>
      </c>
      <c r="AB121" s="16">
        <v>0</v>
      </c>
      <c r="AC121" s="16">
        <v>0</v>
      </c>
      <c r="AD121" s="16">
        <v>0</v>
      </c>
      <c r="AE121" s="16">
        <v>0</v>
      </c>
      <c r="AF121" s="15">
        <v>100</v>
      </c>
      <c r="AG121" s="10" t="s">
        <v>28</v>
      </c>
      <c r="AH121" s="10" t="s">
        <v>1966</v>
      </c>
      <c r="AI121" s="9">
        <v>0</v>
      </c>
      <c r="AJ121" s="9">
        <v>0</v>
      </c>
      <c r="AK121" s="9">
        <v>0</v>
      </c>
      <c r="AL121" s="24">
        <f>Table1[[#This Row],[Company Direct Land Through FY12]]+Table1[[#This Row],[Company Direct Land FY13 and After]]</f>
        <v>0</v>
      </c>
      <c r="AM121" s="9">
        <v>0</v>
      </c>
      <c r="AN121" s="9">
        <v>0</v>
      </c>
      <c r="AO121" s="9">
        <v>0</v>
      </c>
      <c r="AP121" s="24">
        <f>Table1[[#This Row],[Company Direct Building Through FY12]]+Table1[[#This Row],[Company Direct Building FY13 and After]]</f>
        <v>0</v>
      </c>
      <c r="AQ121" s="9">
        <v>0</v>
      </c>
      <c r="AR121" s="9">
        <v>84.215599999999995</v>
      </c>
      <c r="AS121" s="9">
        <v>0</v>
      </c>
      <c r="AT121" s="24">
        <f>Table1[[#This Row],[Mortgage Recording Tax Through FY12]]+Table1[[#This Row],[Mortgage Recording Tax FY13 and After]]</f>
        <v>84.215599999999995</v>
      </c>
      <c r="AU121" s="9">
        <v>0</v>
      </c>
      <c r="AV121" s="9">
        <v>0</v>
      </c>
      <c r="AW121" s="9">
        <v>0</v>
      </c>
      <c r="AX121" s="24">
        <f>Table1[[#This Row],[Pilot Savings  Through FY12]]+Table1[[#This Row],[Pilot Savings FY13 and After]]</f>
        <v>0</v>
      </c>
      <c r="AY121" s="9">
        <v>0</v>
      </c>
      <c r="AZ121" s="9">
        <v>84.215599999999995</v>
      </c>
      <c r="BA121" s="9">
        <v>0</v>
      </c>
      <c r="BB121" s="24">
        <f>Table1[[#This Row],[Mortgage Recording Tax Exemption Through FY12]]+Table1[[#This Row],[Mortgage Recording Tax Exemption FY13 and After]]</f>
        <v>84.215599999999995</v>
      </c>
      <c r="BC121" s="9">
        <v>8.0025999999999993</v>
      </c>
      <c r="BD121" s="9">
        <v>126.8609</v>
      </c>
      <c r="BE121" s="9">
        <v>45.826900000000002</v>
      </c>
      <c r="BF121" s="24">
        <f>Table1[[#This Row],[Indirect and Induced Land Through FY12]]+Table1[[#This Row],[Indirect and Induced Land FY13 and After]]</f>
        <v>172.68780000000001</v>
      </c>
      <c r="BG121" s="9">
        <v>14.8619</v>
      </c>
      <c r="BH121" s="9">
        <v>235.59870000000001</v>
      </c>
      <c r="BI121" s="9">
        <v>85.107399999999998</v>
      </c>
      <c r="BJ121" s="24">
        <f>Table1[[#This Row],[Indirect and Induced Building Through FY12]]+Table1[[#This Row],[Indirect and Induced Building FY13 and After]]</f>
        <v>320.70609999999999</v>
      </c>
      <c r="BK121" s="9">
        <v>22.8645</v>
      </c>
      <c r="BL121" s="9">
        <v>362.45960000000002</v>
      </c>
      <c r="BM121" s="9">
        <v>130.93430000000001</v>
      </c>
      <c r="BN121" s="24">
        <f>Table1[[#This Row],[TOTAL Real Property Related Taxes Through FY12]]+Table1[[#This Row],[TOTAL Real Property Related Taxes FY13 and After]]</f>
        <v>493.39390000000003</v>
      </c>
      <c r="BO121" s="9">
        <v>21.7746</v>
      </c>
      <c r="BP121" s="9">
        <v>429.73570000000001</v>
      </c>
      <c r="BQ121" s="9">
        <v>124.6931</v>
      </c>
      <c r="BR121" s="24">
        <f>Table1[[#This Row],[Company Direct Through FY12]]+Table1[[#This Row],[Company Direct FY13 and After]]</f>
        <v>554.42880000000002</v>
      </c>
      <c r="BS121" s="9">
        <v>0</v>
      </c>
      <c r="BT121" s="9">
        <v>0</v>
      </c>
      <c r="BU121" s="9">
        <v>0</v>
      </c>
      <c r="BV121" s="24">
        <f>Table1[[#This Row],[Sales Tax Exemption Through FY12]]+Table1[[#This Row],[Sales Tax Exemption FY13 and After]]</f>
        <v>0</v>
      </c>
      <c r="BW121" s="9">
        <v>0</v>
      </c>
      <c r="BX121" s="9">
        <v>0</v>
      </c>
      <c r="BY121" s="9">
        <v>0</v>
      </c>
      <c r="BZ121" s="24">
        <f>Table1[[#This Row],[Energy Tax Savings Through FY12]]+Table1[[#This Row],[Energy Tax Savings FY13 and After]]</f>
        <v>0</v>
      </c>
      <c r="CA121" s="9">
        <v>1.6000000000000001E-3</v>
      </c>
      <c r="CB121" s="9">
        <v>8.3000000000000001E-3</v>
      </c>
      <c r="CC121" s="9">
        <v>4.1000000000000003E-3</v>
      </c>
      <c r="CD121" s="24">
        <f>Table1[[#This Row],[Tax Exempt Bond Savings Through FY12]]+Table1[[#This Row],[Tax Exempt Bond Savings FY13 and After]]</f>
        <v>1.2400000000000001E-2</v>
      </c>
      <c r="CE121" s="9">
        <v>27.324200000000001</v>
      </c>
      <c r="CF121" s="9">
        <v>488.25229999999999</v>
      </c>
      <c r="CG121" s="9">
        <v>156.4727</v>
      </c>
      <c r="CH121" s="24">
        <f>Table1[[#This Row],[Indirect and Induced Through FY12]]+Table1[[#This Row],[Indirect and Induced FY13 and After]]</f>
        <v>644.72500000000002</v>
      </c>
      <c r="CI121" s="9">
        <v>49.097200000000001</v>
      </c>
      <c r="CJ121" s="9">
        <v>917.97969999999998</v>
      </c>
      <c r="CK121" s="9">
        <v>281.1617</v>
      </c>
      <c r="CL121" s="24">
        <f>Table1[[#This Row],[TOTAL Income Consumption Use Taxes Through FY12]]+Table1[[#This Row],[TOTAL Income Consumption Use Taxes FY13 and After]]</f>
        <v>1199.1414</v>
      </c>
      <c r="CM121" s="9">
        <v>1.6000000000000001E-3</v>
      </c>
      <c r="CN121" s="9">
        <v>84.2239</v>
      </c>
      <c r="CO121" s="9">
        <v>4.1000000000000003E-3</v>
      </c>
      <c r="CP121" s="24">
        <f>Table1[[#This Row],[Assistance Provided Through FY12]]+Table1[[#This Row],[Assistance Provided FY13 and After]]</f>
        <v>84.227999999999994</v>
      </c>
      <c r="CQ121" s="9">
        <v>0</v>
      </c>
      <c r="CR121" s="9">
        <v>0</v>
      </c>
      <c r="CS121" s="9">
        <v>0</v>
      </c>
      <c r="CT121" s="24">
        <f>Table1[[#This Row],[Recapture Cancellation Reduction Amount Through FY12]]+Table1[[#This Row],[Recapture Cancellation Reduction Amount FY13 and After]]</f>
        <v>0</v>
      </c>
      <c r="CU121" s="9">
        <v>0</v>
      </c>
      <c r="CV121" s="9">
        <v>0</v>
      </c>
      <c r="CW121" s="9">
        <v>0</v>
      </c>
      <c r="CX121" s="24">
        <f>Table1[[#This Row],[Penalty Paid Through FY12]]+Table1[[#This Row],[Penalty Paid FY13 and After]]</f>
        <v>0</v>
      </c>
      <c r="CY121" s="9">
        <v>1.6000000000000001E-3</v>
      </c>
      <c r="CZ121" s="9">
        <v>84.2239</v>
      </c>
      <c r="DA121" s="9">
        <v>4.1000000000000003E-3</v>
      </c>
      <c r="DB121" s="24">
        <f>Table1[[#This Row],[TOTAL Assistance Net of Recapture Penalties Through FY12]]+Table1[[#This Row],[TOTAL Assistance Net of Recapture Penalties FY13 and After]]</f>
        <v>84.227999999999994</v>
      </c>
      <c r="DC121" s="9">
        <v>21.7746</v>
      </c>
      <c r="DD121" s="9">
        <v>513.95129999999995</v>
      </c>
      <c r="DE121" s="9">
        <v>124.6931</v>
      </c>
      <c r="DF121" s="24">
        <f>Table1[[#This Row],[Company Direct Tax Revenue Before Assistance Through FY12]]+Table1[[#This Row],[Company Direct Tax Revenue Before Assistance FY13 and After]]</f>
        <v>638.64439999999991</v>
      </c>
      <c r="DG121" s="9">
        <v>50.188699999999997</v>
      </c>
      <c r="DH121" s="9">
        <v>850.71190000000001</v>
      </c>
      <c r="DI121" s="9">
        <v>287.40699999999998</v>
      </c>
      <c r="DJ121" s="24">
        <f>Table1[[#This Row],[Indirect and Induced Tax Revenues Through FY12]]+Table1[[#This Row],[Indirect and Induced Tax Revenues FY13 and After]]</f>
        <v>1138.1188999999999</v>
      </c>
      <c r="DK121" s="9">
        <v>71.963300000000004</v>
      </c>
      <c r="DL121" s="9">
        <v>1364.6632</v>
      </c>
      <c r="DM121" s="9">
        <v>412.1001</v>
      </c>
      <c r="DN121" s="24">
        <f>Table1[[#This Row],[TOTAL Tax Revenues Before Assistance Through FY12]]+Table1[[#This Row],[TOTAL Tax Revenues Before Assistance FY13 and After]]</f>
        <v>1776.7633000000001</v>
      </c>
      <c r="DO121" s="9">
        <v>71.961699999999993</v>
      </c>
      <c r="DP121" s="9">
        <v>1280.4393</v>
      </c>
      <c r="DQ121" s="9">
        <v>412.096</v>
      </c>
      <c r="DR121" s="24">
        <f>Table1[[#This Row],[TOTAL Tax Revenues Net of Assistance Recapture and Penalty Through FY12]]+Table1[[#This Row],[TOTAL Tax Revenues Net of Assistance Recapture and Penalty FY13 and After]]</f>
        <v>1692.5353</v>
      </c>
      <c r="DS121" s="9">
        <v>0</v>
      </c>
      <c r="DT121" s="9">
        <v>0</v>
      </c>
      <c r="DU121" s="9">
        <v>0</v>
      </c>
      <c r="DV121" s="9">
        <v>0</v>
      </c>
    </row>
    <row r="122" spans="1:126" x14ac:dyDescent="0.25">
      <c r="A122" s="10">
        <v>92535</v>
      </c>
      <c r="B122" s="10" t="s">
        <v>668</v>
      </c>
      <c r="C122" s="10" t="s">
        <v>670</v>
      </c>
      <c r="D122" s="10" t="s">
        <v>17</v>
      </c>
      <c r="E122" s="10">
        <v>33</v>
      </c>
      <c r="F122" s="10" t="s">
        <v>671</v>
      </c>
      <c r="G122" s="10" t="s">
        <v>672</v>
      </c>
      <c r="H122" s="13">
        <v>23500</v>
      </c>
      <c r="I122" s="13">
        <v>28850</v>
      </c>
      <c r="J122" s="10" t="s">
        <v>669</v>
      </c>
      <c r="K122" s="10" t="s">
        <v>5</v>
      </c>
      <c r="L122" s="8">
        <v>36742</v>
      </c>
      <c r="M122" s="8">
        <v>46204</v>
      </c>
      <c r="N122" s="9">
        <v>1650</v>
      </c>
      <c r="O122" s="10" t="s">
        <v>11</v>
      </c>
      <c r="P122" s="7">
        <v>0</v>
      </c>
      <c r="Q122" s="7">
        <v>0</v>
      </c>
      <c r="R122" s="7">
        <v>0</v>
      </c>
      <c r="S122" s="7">
        <v>0</v>
      </c>
      <c r="T122" s="7">
        <v>0</v>
      </c>
      <c r="U122" s="7">
        <v>0</v>
      </c>
      <c r="V122" s="7">
        <v>10</v>
      </c>
      <c r="W122" s="7">
        <v>0</v>
      </c>
      <c r="X122" s="7">
        <v>0</v>
      </c>
      <c r="Y122" s="7">
        <v>0</v>
      </c>
      <c r="Z122" s="7">
        <v>0</v>
      </c>
      <c r="AA122" s="7">
        <v>0</v>
      </c>
      <c r="AB122" s="16">
        <v>0</v>
      </c>
      <c r="AC122" s="16">
        <v>0</v>
      </c>
      <c r="AD122" s="16">
        <v>0</v>
      </c>
      <c r="AE122" s="16">
        <v>0</v>
      </c>
      <c r="AF122" s="15">
        <v>0</v>
      </c>
      <c r="AG122" s="10" t="s">
        <v>58</v>
      </c>
      <c r="AH122" s="10" t="s">
        <v>58</v>
      </c>
      <c r="AI122" s="9">
        <v>37.89</v>
      </c>
      <c r="AJ122" s="9">
        <v>128.477</v>
      </c>
      <c r="AK122" s="9">
        <v>16.012499999999999</v>
      </c>
      <c r="AL122" s="24">
        <f>Table1[[#This Row],[Company Direct Land Through FY12]]+Table1[[#This Row],[Company Direct Land FY13 and After]]</f>
        <v>144.48949999999999</v>
      </c>
      <c r="AM122" s="9">
        <v>44.924999999999997</v>
      </c>
      <c r="AN122" s="9">
        <v>224.31200000000001</v>
      </c>
      <c r="AO122" s="9">
        <v>18.985499999999998</v>
      </c>
      <c r="AP122" s="24">
        <f>Table1[[#This Row],[Company Direct Building Through FY12]]+Table1[[#This Row],[Company Direct Building FY13 and After]]</f>
        <v>243.29750000000001</v>
      </c>
      <c r="AQ122" s="9">
        <v>0</v>
      </c>
      <c r="AR122" s="9">
        <v>18.860600000000002</v>
      </c>
      <c r="AS122" s="9">
        <v>0</v>
      </c>
      <c r="AT122" s="24">
        <f>Table1[[#This Row],[Mortgage Recording Tax Through FY12]]+Table1[[#This Row],[Mortgage Recording Tax FY13 and After]]</f>
        <v>18.860600000000002</v>
      </c>
      <c r="AU122" s="9">
        <v>57.505000000000003</v>
      </c>
      <c r="AV122" s="9">
        <v>213.75620000000001</v>
      </c>
      <c r="AW122" s="9">
        <v>24.3018</v>
      </c>
      <c r="AX122" s="24">
        <f>Table1[[#This Row],[Pilot Savings  Through FY12]]+Table1[[#This Row],[Pilot Savings FY13 and After]]</f>
        <v>238.05799999999999</v>
      </c>
      <c r="AY122" s="9">
        <v>0</v>
      </c>
      <c r="AZ122" s="9">
        <v>18.860600000000002</v>
      </c>
      <c r="BA122" s="9">
        <v>0</v>
      </c>
      <c r="BB122" s="24">
        <f>Table1[[#This Row],[Mortgage Recording Tax Exemption Through FY12]]+Table1[[#This Row],[Mortgage Recording Tax Exemption FY13 and After]]</f>
        <v>18.860600000000002</v>
      </c>
      <c r="BC122" s="9">
        <v>20.0672</v>
      </c>
      <c r="BD122" s="9">
        <v>323.73079999999999</v>
      </c>
      <c r="BE122" s="9">
        <v>8.4804999999999993</v>
      </c>
      <c r="BF122" s="24">
        <f>Table1[[#This Row],[Indirect and Induced Land Through FY12]]+Table1[[#This Row],[Indirect and Induced Land FY13 and After]]</f>
        <v>332.21129999999999</v>
      </c>
      <c r="BG122" s="9">
        <v>37.267600000000002</v>
      </c>
      <c r="BH122" s="9">
        <v>601.21460000000002</v>
      </c>
      <c r="BI122" s="9">
        <v>15.7494</v>
      </c>
      <c r="BJ122" s="24">
        <f>Table1[[#This Row],[Indirect and Induced Building Through FY12]]+Table1[[#This Row],[Indirect and Induced Building FY13 and After]]</f>
        <v>616.96400000000006</v>
      </c>
      <c r="BK122" s="9">
        <v>82.644800000000004</v>
      </c>
      <c r="BL122" s="9">
        <v>1063.9782</v>
      </c>
      <c r="BM122" s="9">
        <v>34.926099999999998</v>
      </c>
      <c r="BN122" s="24">
        <f>Table1[[#This Row],[TOTAL Real Property Related Taxes Through FY12]]+Table1[[#This Row],[TOTAL Real Property Related Taxes FY13 and After]]</f>
        <v>1098.9042999999999</v>
      </c>
      <c r="BO122" s="9">
        <v>158.39859999999999</v>
      </c>
      <c r="BP122" s="9">
        <v>3126.4036999999998</v>
      </c>
      <c r="BQ122" s="9">
        <v>66.939800000000005</v>
      </c>
      <c r="BR122" s="24">
        <f>Table1[[#This Row],[Company Direct Through FY12]]+Table1[[#This Row],[Company Direct FY13 and After]]</f>
        <v>3193.3434999999999</v>
      </c>
      <c r="BS122" s="9">
        <v>0</v>
      </c>
      <c r="BT122" s="9">
        <v>1.4444999999999999</v>
      </c>
      <c r="BU122" s="9">
        <v>0</v>
      </c>
      <c r="BV122" s="24">
        <f>Table1[[#This Row],[Sales Tax Exemption Through FY12]]+Table1[[#This Row],[Sales Tax Exemption FY13 and After]]</f>
        <v>1.4444999999999999</v>
      </c>
      <c r="BW122" s="9">
        <v>0</v>
      </c>
      <c r="BX122" s="9">
        <v>0</v>
      </c>
      <c r="BY122" s="9">
        <v>0</v>
      </c>
      <c r="BZ122" s="24">
        <f>Table1[[#This Row],[Energy Tax Savings Through FY12]]+Table1[[#This Row],[Energy Tax Savings FY13 and After]]</f>
        <v>0</v>
      </c>
      <c r="CA122" s="9">
        <v>0</v>
      </c>
      <c r="CB122" s="9">
        <v>0</v>
      </c>
      <c r="CC122" s="9">
        <v>0</v>
      </c>
      <c r="CD122" s="24">
        <f>Table1[[#This Row],[Tax Exempt Bond Savings Through FY12]]+Table1[[#This Row],[Tax Exempt Bond Savings FY13 and After]]</f>
        <v>0</v>
      </c>
      <c r="CE122" s="9">
        <v>74.443200000000004</v>
      </c>
      <c r="CF122" s="9">
        <v>1393.5994000000001</v>
      </c>
      <c r="CG122" s="9">
        <v>31.459900000000001</v>
      </c>
      <c r="CH122" s="24">
        <f>Table1[[#This Row],[Indirect and Induced Through FY12]]+Table1[[#This Row],[Indirect and Induced FY13 and After]]</f>
        <v>1425.0593000000001</v>
      </c>
      <c r="CI122" s="9">
        <v>232.84180000000001</v>
      </c>
      <c r="CJ122" s="9">
        <v>4518.5586000000003</v>
      </c>
      <c r="CK122" s="9">
        <v>98.399699999999996</v>
      </c>
      <c r="CL122" s="24">
        <f>Table1[[#This Row],[TOTAL Income Consumption Use Taxes Through FY12]]+Table1[[#This Row],[TOTAL Income Consumption Use Taxes FY13 and After]]</f>
        <v>4616.9583000000002</v>
      </c>
      <c r="CM122" s="9">
        <v>57.505000000000003</v>
      </c>
      <c r="CN122" s="9">
        <v>234.06129999999999</v>
      </c>
      <c r="CO122" s="9">
        <v>24.3018</v>
      </c>
      <c r="CP122" s="24">
        <f>Table1[[#This Row],[Assistance Provided Through FY12]]+Table1[[#This Row],[Assistance Provided FY13 and After]]</f>
        <v>258.36309999999997</v>
      </c>
      <c r="CQ122" s="9">
        <v>0</v>
      </c>
      <c r="CR122" s="9">
        <v>0</v>
      </c>
      <c r="CS122" s="9">
        <v>0</v>
      </c>
      <c r="CT122" s="24">
        <f>Table1[[#This Row],[Recapture Cancellation Reduction Amount Through FY12]]+Table1[[#This Row],[Recapture Cancellation Reduction Amount FY13 and After]]</f>
        <v>0</v>
      </c>
      <c r="CU122" s="9">
        <v>0</v>
      </c>
      <c r="CV122" s="9">
        <v>0</v>
      </c>
      <c r="CW122" s="9">
        <v>0</v>
      </c>
      <c r="CX122" s="24">
        <f>Table1[[#This Row],[Penalty Paid Through FY12]]+Table1[[#This Row],[Penalty Paid FY13 and After]]</f>
        <v>0</v>
      </c>
      <c r="CY122" s="9">
        <v>57.505000000000003</v>
      </c>
      <c r="CZ122" s="9">
        <v>234.06129999999999</v>
      </c>
      <c r="DA122" s="9">
        <v>24.3018</v>
      </c>
      <c r="DB122" s="24">
        <f>Table1[[#This Row],[TOTAL Assistance Net of Recapture Penalties Through FY12]]+Table1[[#This Row],[TOTAL Assistance Net of Recapture Penalties FY13 and After]]</f>
        <v>258.36309999999997</v>
      </c>
      <c r="DC122" s="9">
        <v>241.21360000000001</v>
      </c>
      <c r="DD122" s="9">
        <v>3498.0533</v>
      </c>
      <c r="DE122" s="9">
        <v>101.9378</v>
      </c>
      <c r="DF122" s="24">
        <f>Table1[[#This Row],[Company Direct Tax Revenue Before Assistance Through FY12]]+Table1[[#This Row],[Company Direct Tax Revenue Before Assistance FY13 and After]]</f>
        <v>3599.9911000000002</v>
      </c>
      <c r="DG122" s="9">
        <v>131.77799999999999</v>
      </c>
      <c r="DH122" s="9">
        <v>2318.5448000000001</v>
      </c>
      <c r="DI122" s="9">
        <v>55.689799999999998</v>
      </c>
      <c r="DJ122" s="24">
        <f>Table1[[#This Row],[Indirect and Induced Tax Revenues Through FY12]]+Table1[[#This Row],[Indirect and Induced Tax Revenues FY13 and After]]</f>
        <v>2374.2346000000002</v>
      </c>
      <c r="DK122" s="9">
        <v>372.99160000000001</v>
      </c>
      <c r="DL122" s="9">
        <v>5816.5981000000002</v>
      </c>
      <c r="DM122" s="9">
        <v>157.6276</v>
      </c>
      <c r="DN122" s="24">
        <f>Table1[[#This Row],[TOTAL Tax Revenues Before Assistance Through FY12]]+Table1[[#This Row],[TOTAL Tax Revenues Before Assistance FY13 and After]]</f>
        <v>5974.2257</v>
      </c>
      <c r="DO122" s="9">
        <v>315.48660000000001</v>
      </c>
      <c r="DP122" s="9">
        <v>5582.5367999999999</v>
      </c>
      <c r="DQ122" s="9">
        <v>133.32579999999999</v>
      </c>
      <c r="DR122" s="24">
        <f>Table1[[#This Row],[TOTAL Tax Revenues Net of Assistance Recapture and Penalty Through FY12]]+Table1[[#This Row],[TOTAL Tax Revenues Net of Assistance Recapture and Penalty FY13 and After]]</f>
        <v>5715.8625999999995</v>
      </c>
      <c r="DS122" s="9">
        <v>0</v>
      </c>
      <c r="DT122" s="9">
        <v>0</v>
      </c>
      <c r="DU122" s="9">
        <v>0</v>
      </c>
      <c r="DV122" s="9">
        <v>0</v>
      </c>
    </row>
    <row r="123" spans="1:126" x14ac:dyDescent="0.25">
      <c r="A123" s="10">
        <v>92536</v>
      </c>
      <c r="B123" s="10" t="s">
        <v>606</v>
      </c>
      <c r="C123" s="10" t="s">
        <v>608</v>
      </c>
      <c r="D123" s="10" t="s">
        <v>10</v>
      </c>
      <c r="E123" s="10">
        <v>17</v>
      </c>
      <c r="F123" s="10" t="s">
        <v>609</v>
      </c>
      <c r="G123" s="10" t="s">
        <v>454</v>
      </c>
      <c r="H123" s="13">
        <v>10000</v>
      </c>
      <c r="I123" s="13">
        <v>10000</v>
      </c>
      <c r="J123" s="10" t="s">
        <v>607</v>
      </c>
      <c r="K123" s="10" t="s">
        <v>5</v>
      </c>
      <c r="L123" s="8">
        <v>36878</v>
      </c>
      <c r="M123" s="8">
        <v>46203</v>
      </c>
      <c r="N123" s="9">
        <v>1550</v>
      </c>
      <c r="O123" s="10" t="s">
        <v>102</v>
      </c>
      <c r="P123" s="7">
        <v>0</v>
      </c>
      <c r="Q123" s="7">
        <v>0</v>
      </c>
      <c r="R123" s="7">
        <v>6</v>
      </c>
      <c r="S123" s="7">
        <v>2</v>
      </c>
      <c r="T123" s="7">
        <v>0</v>
      </c>
      <c r="U123" s="7">
        <v>8</v>
      </c>
      <c r="V123" s="7">
        <v>8</v>
      </c>
      <c r="W123" s="7">
        <v>0</v>
      </c>
      <c r="X123" s="7">
        <v>0</v>
      </c>
      <c r="Y123" s="7">
        <v>0</v>
      </c>
      <c r="Z123" s="7">
        <v>8</v>
      </c>
      <c r="AA123" s="7">
        <v>0</v>
      </c>
      <c r="AB123" s="16">
        <v>0</v>
      </c>
      <c r="AC123" s="16">
        <v>0</v>
      </c>
      <c r="AD123" s="16">
        <v>0</v>
      </c>
      <c r="AE123" s="16">
        <v>0</v>
      </c>
      <c r="AF123" s="15">
        <v>75</v>
      </c>
      <c r="AG123" s="10" t="s">
        <v>28</v>
      </c>
      <c r="AH123" s="10" t="s">
        <v>1966</v>
      </c>
      <c r="AI123" s="9">
        <v>4.7960000000000003</v>
      </c>
      <c r="AJ123" s="9">
        <v>41.151600000000002</v>
      </c>
      <c r="AK123" s="9">
        <v>22.132899999999999</v>
      </c>
      <c r="AL123" s="24">
        <f>Table1[[#This Row],[Company Direct Land Through FY12]]+Table1[[#This Row],[Company Direct Land FY13 and After]]</f>
        <v>63.284500000000001</v>
      </c>
      <c r="AM123" s="9">
        <v>24.780999999999999</v>
      </c>
      <c r="AN123" s="9">
        <v>114.4004</v>
      </c>
      <c r="AO123" s="9">
        <v>114.3613</v>
      </c>
      <c r="AP123" s="24">
        <f>Table1[[#This Row],[Company Direct Building Through FY12]]+Table1[[#This Row],[Company Direct Building FY13 and After]]</f>
        <v>228.76170000000002</v>
      </c>
      <c r="AQ123" s="9">
        <v>0</v>
      </c>
      <c r="AR123" s="9">
        <v>13.324999999999999</v>
      </c>
      <c r="AS123" s="9">
        <v>0</v>
      </c>
      <c r="AT123" s="24">
        <f>Table1[[#This Row],[Mortgage Recording Tax Through FY12]]+Table1[[#This Row],[Mortgage Recording Tax FY13 and After]]</f>
        <v>13.324999999999999</v>
      </c>
      <c r="AU123" s="9">
        <v>21.102</v>
      </c>
      <c r="AV123" s="9">
        <v>89.109499999999997</v>
      </c>
      <c r="AW123" s="9">
        <v>97.383300000000006</v>
      </c>
      <c r="AX123" s="24">
        <f>Table1[[#This Row],[Pilot Savings  Through FY12]]+Table1[[#This Row],[Pilot Savings FY13 and After]]</f>
        <v>186.49279999999999</v>
      </c>
      <c r="AY123" s="9">
        <v>0</v>
      </c>
      <c r="AZ123" s="9">
        <v>0</v>
      </c>
      <c r="BA123" s="9">
        <v>0</v>
      </c>
      <c r="BB123" s="24">
        <f>Table1[[#This Row],[Mortgage Recording Tax Exemption Through FY12]]+Table1[[#This Row],[Mortgage Recording Tax Exemption FY13 and After]]</f>
        <v>0</v>
      </c>
      <c r="BC123" s="9">
        <v>9.8109999999999999</v>
      </c>
      <c r="BD123" s="9">
        <v>149.82599999999999</v>
      </c>
      <c r="BE123" s="9">
        <v>45.276299999999999</v>
      </c>
      <c r="BF123" s="24">
        <f>Table1[[#This Row],[Indirect and Induced Land Through FY12]]+Table1[[#This Row],[Indirect and Induced Land FY13 and After]]</f>
        <v>195.10229999999999</v>
      </c>
      <c r="BG123" s="9">
        <v>18.220500000000001</v>
      </c>
      <c r="BH123" s="9">
        <v>278.2482</v>
      </c>
      <c r="BI123" s="9">
        <v>84.084900000000005</v>
      </c>
      <c r="BJ123" s="24">
        <f>Table1[[#This Row],[Indirect and Induced Building Through FY12]]+Table1[[#This Row],[Indirect and Induced Building FY13 and After]]</f>
        <v>362.3331</v>
      </c>
      <c r="BK123" s="9">
        <v>36.506500000000003</v>
      </c>
      <c r="BL123" s="9">
        <v>507.8417</v>
      </c>
      <c r="BM123" s="9">
        <v>168.47210000000001</v>
      </c>
      <c r="BN123" s="24">
        <f>Table1[[#This Row],[TOTAL Real Property Related Taxes Through FY12]]+Table1[[#This Row],[TOTAL Real Property Related Taxes FY13 and After]]</f>
        <v>676.31380000000001</v>
      </c>
      <c r="BO123" s="9">
        <v>107.0676</v>
      </c>
      <c r="BP123" s="9">
        <v>1453.8766000000001</v>
      </c>
      <c r="BQ123" s="9">
        <v>494.10419999999999</v>
      </c>
      <c r="BR123" s="24">
        <f>Table1[[#This Row],[Company Direct Through FY12]]+Table1[[#This Row],[Company Direct FY13 and After]]</f>
        <v>1947.9808</v>
      </c>
      <c r="BS123" s="9">
        <v>0</v>
      </c>
      <c r="BT123" s="9">
        <v>0</v>
      </c>
      <c r="BU123" s="9">
        <v>0</v>
      </c>
      <c r="BV123" s="24">
        <f>Table1[[#This Row],[Sales Tax Exemption Through FY12]]+Table1[[#This Row],[Sales Tax Exemption FY13 and After]]</f>
        <v>0</v>
      </c>
      <c r="BW123" s="9">
        <v>0</v>
      </c>
      <c r="BX123" s="9">
        <v>0</v>
      </c>
      <c r="BY123" s="9">
        <v>0</v>
      </c>
      <c r="BZ123" s="24">
        <f>Table1[[#This Row],[Energy Tax Savings Through FY12]]+Table1[[#This Row],[Energy Tax Savings FY13 and After]]</f>
        <v>0</v>
      </c>
      <c r="CA123" s="9">
        <v>0</v>
      </c>
      <c r="CB123" s="9">
        <v>0</v>
      </c>
      <c r="CC123" s="9">
        <v>0</v>
      </c>
      <c r="CD123" s="24">
        <f>Table1[[#This Row],[Tax Exempt Bond Savings Through FY12]]+Table1[[#This Row],[Tax Exempt Bond Savings FY13 and After]]</f>
        <v>0</v>
      </c>
      <c r="CE123" s="9">
        <v>32.887</v>
      </c>
      <c r="CF123" s="9">
        <v>576.64800000000002</v>
      </c>
      <c r="CG123" s="9">
        <v>151.76900000000001</v>
      </c>
      <c r="CH123" s="24">
        <f>Table1[[#This Row],[Indirect and Induced Through FY12]]+Table1[[#This Row],[Indirect and Induced FY13 and After]]</f>
        <v>728.41700000000003</v>
      </c>
      <c r="CI123" s="9">
        <v>139.9546</v>
      </c>
      <c r="CJ123" s="9">
        <v>2030.5246</v>
      </c>
      <c r="CK123" s="9">
        <v>645.8732</v>
      </c>
      <c r="CL123" s="24">
        <f>Table1[[#This Row],[TOTAL Income Consumption Use Taxes Through FY12]]+Table1[[#This Row],[TOTAL Income Consumption Use Taxes FY13 and After]]</f>
        <v>2676.3977999999997</v>
      </c>
      <c r="CM123" s="9">
        <v>21.102</v>
      </c>
      <c r="CN123" s="9">
        <v>89.109499999999997</v>
      </c>
      <c r="CO123" s="9">
        <v>97.383300000000006</v>
      </c>
      <c r="CP123" s="24">
        <f>Table1[[#This Row],[Assistance Provided Through FY12]]+Table1[[#This Row],[Assistance Provided FY13 and After]]</f>
        <v>186.49279999999999</v>
      </c>
      <c r="CQ123" s="9">
        <v>0</v>
      </c>
      <c r="CR123" s="9">
        <v>0</v>
      </c>
      <c r="CS123" s="9">
        <v>0</v>
      </c>
      <c r="CT123" s="24">
        <f>Table1[[#This Row],[Recapture Cancellation Reduction Amount Through FY12]]+Table1[[#This Row],[Recapture Cancellation Reduction Amount FY13 and After]]</f>
        <v>0</v>
      </c>
      <c r="CU123" s="9">
        <v>0</v>
      </c>
      <c r="CV123" s="9">
        <v>0</v>
      </c>
      <c r="CW123" s="9">
        <v>0</v>
      </c>
      <c r="CX123" s="24">
        <f>Table1[[#This Row],[Penalty Paid Through FY12]]+Table1[[#This Row],[Penalty Paid FY13 and After]]</f>
        <v>0</v>
      </c>
      <c r="CY123" s="9">
        <v>21.102</v>
      </c>
      <c r="CZ123" s="9">
        <v>89.109499999999997</v>
      </c>
      <c r="DA123" s="9">
        <v>97.383300000000006</v>
      </c>
      <c r="DB123" s="24">
        <f>Table1[[#This Row],[TOTAL Assistance Net of Recapture Penalties Through FY12]]+Table1[[#This Row],[TOTAL Assistance Net of Recapture Penalties FY13 and After]]</f>
        <v>186.49279999999999</v>
      </c>
      <c r="DC123" s="9">
        <v>136.6446</v>
      </c>
      <c r="DD123" s="9">
        <v>1622.7536</v>
      </c>
      <c r="DE123" s="9">
        <v>630.59839999999997</v>
      </c>
      <c r="DF123" s="24">
        <f>Table1[[#This Row],[Company Direct Tax Revenue Before Assistance Through FY12]]+Table1[[#This Row],[Company Direct Tax Revenue Before Assistance FY13 and After]]</f>
        <v>2253.3519999999999</v>
      </c>
      <c r="DG123" s="9">
        <v>60.918500000000002</v>
      </c>
      <c r="DH123" s="9">
        <v>1004.7222</v>
      </c>
      <c r="DI123" s="9">
        <v>281.1302</v>
      </c>
      <c r="DJ123" s="24">
        <f>Table1[[#This Row],[Indirect and Induced Tax Revenues Through FY12]]+Table1[[#This Row],[Indirect and Induced Tax Revenues FY13 and After]]</f>
        <v>1285.8524</v>
      </c>
      <c r="DK123" s="9">
        <v>197.56309999999999</v>
      </c>
      <c r="DL123" s="9">
        <v>2627.4758000000002</v>
      </c>
      <c r="DM123" s="9">
        <v>911.72860000000003</v>
      </c>
      <c r="DN123" s="24">
        <f>Table1[[#This Row],[TOTAL Tax Revenues Before Assistance Through FY12]]+Table1[[#This Row],[TOTAL Tax Revenues Before Assistance FY13 and After]]</f>
        <v>3539.2044000000001</v>
      </c>
      <c r="DO123" s="9">
        <v>176.46109999999999</v>
      </c>
      <c r="DP123" s="9">
        <v>2538.3663000000001</v>
      </c>
      <c r="DQ123" s="9">
        <v>814.34529999999995</v>
      </c>
      <c r="DR123" s="24">
        <f>Table1[[#This Row],[TOTAL Tax Revenues Net of Assistance Recapture and Penalty Through FY12]]+Table1[[#This Row],[TOTAL Tax Revenues Net of Assistance Recapture and Penalty FY13 and After]]</f>
        <v>3352.7116000000001</v>
      </c>
      <c r="DS123" s="9">
        <v>0</v>
      </c>
      <c r="DT123" s="9">
        <v>0</v>
      </c>
      <c r="DU123" s="9">
        <v>0</v>
      </c>
      <c r="DV123" s="9">
        <v>0</v>
      </c>
    </row>
    <row r="124" spans="1:126" x14ac:dyDescent="0.25">
      <c r="A124" s="10">
        <v>92540</v>
      </c>
      <c r="B124" s="10" t="s">
        <v>433</v>
      </c>
      <c r="C124" s="10" t="s">
        <v>436</v>
      </c>
      <c r="D124" s="10" t="s">
        <v>47</v>
      </c>
      <c r="E124" s="10">
        <v>3</v>
      </c>
      <c r="F124" s="10" t="s">
        <v>437</v>
      </c>
      <c r="G124" s="10" t="s">
        <v>39</v>
      </c>
      <c r="H124" s="13">
        <v>126635</v>
      </c>
      <c r="I124" s="13">
        <v>245635</v>
      </c>
      <c r="J124" s="10" t="s">
        <v>434</v>
      </c>
      <c r="K124" s="10" t="s">
        <v>42</v>
      </c>
      <c r="L124" s="8">
        <v>36951</v>
      </c>
      <c r="M124" s="8">
        <v>41455</v>
      </c>
      <c r="N124" s="9">
        <v>14900</v>
      </c>
      <c r="O124" s="10" t="s">
        <v>144</v>
      </c>
      <c r="P124" s="7">
        <v>0</v>
      </c>
      <c r="Q124" s="7">
        <v>0</v>
      </c>
      <c r="R124" s="7">
        <v>229</v>
      </c>
      <c r="S124" s="7">
        <v>0</v>
      </c>
      <c r="T124" s="7">
        <v>2</v>
      </c>
      <c r="U124" s="7">
        <v>231</v>
      </c>
      <c r="V124" s="7">
        <v>229</v>
      </c>
      <c r="W124" s="7">
        <v>0</v>
      </c>
      <c r="X124" s="7">
        <v>105</v>
      </c>
      <c r="Y124" s="7">
        <v>105</v>
      </c>
      <c r="Z124" s="7">
        <v>320</v>
      </c>
      <c r="AA124" s="7">
        <v>0</v>
      </c>
      <c r="AB124" s="16">
        <v>0</v>
      </c>
      <c r="AC124" s="16">
        <v>0</v>
      </c>
      <c r="AD124" s="16">
        <v>0</v>
      </c>
      <c r="AE124" s="16">
        <v>0</v>
      </c>
      <c r="AF124" s="15">
        <v>60.698689956331876</v>
      </c>
      <c r="AG124" s="10" t="s">
        <v>28</v>
      </c>
      <c r="AH124" s="10" t="s">
        <v>1966</v>
      </c>
      <c r="AI124" s="9">
        <v>222.66980000000001</v>
      </c>
      <c r="AJ124" s="9">
        <v>1218.6891000000001</v>
      </c>
      <c r="AK124" s="9">
        <v>94.100999999999999</v>
      </c>
      <c r="AL124" s="24">
        <f>Table1[[#This Row],[Company Direct Land Through FY12]]+Table1[[#This Row],[Company Direct Land FY13 and After]]</f>
        <v>1312.7901000000002</v>
      </c>
      <c r="AM124" s="9">
        <v>413.52969999999999</v>
      </c>
      <c r="AN124" s="9">
        <v>2263.2791000000002</v>
      </c>
      <c r="AO124" s="9">
        <v>174.75899999999999</v>
      </c>
      <c r="AP124" s="24">
        <f>Table1[[#This Row],[Company Direct Building Through FY12]]+Table1[[#This Row],[Company Direct Building FY13 and After]]</f>
        <v>2438.0381000000002</v>
      </c>
      <c r="AQ124" s="9">
        <v>0</v>
      </c>
      <c r="AR124" s="9">
        <v>117</v>
      </c>
      <c r="AS124" s="9">
        <v>0</v>
      </c>
      <c r="AT124" s="24">
        <f>Table1[[#This Row],[Mortgage Recording Tax Through FY12]]+Table1[[#This Row],[Mortgage Recording Tax FY13 and After]]</f>
        <v>117</v>
      </c>
      <c r="AU124" s="9">
        <v>0</v>
      </c>
      <c r="AV124" s="9">
        <v>0</v>
      </c>
      <c r="AW124" s="9">
        <v>0</v>
      </c>
      <c r="AX124" s="24">
        <f>Table1[[#This Row],[Pilot Savings  Through FY12]]+Table1[[#This Row],[Pilot Savings FY13 and After]]</f>
        <v>0</v>
      </c>
      <c r="AY124" s="9">
        <v>0</v>
      </c>
      <c r="AZ124" s="9">
        <v>0</v>
      </c>
      <c r="BA124" s="9">
        <v>0</v>
      </c>
      <c r="BB124" s="24">
        <f>Table1[[#This Row],[Mortgage Recording Tax Exemption Through FY12]]+Table1[[#This Row],[Mortgage Recording Tax Exemption FY13 and After]]</f>
        <v>0</v>
      </c>
      <c r="BC124" s="9">
        <v>133.2482</v>
      </c>
      <c r="BD124" s="9">
        <v>823.57479999999998</v>
      </c>
      <c r="BE124" s="9">
        <v>56.311100000000003</v>
      </c>
      <c r="BF124" s="24">
        <f>Table1[[#This Row],[Indirect and Induced Land Through FY12]]+Table1[[#This Row],[Indirect and Induced Land FY13 and After]]</f>
        <v>879.88589999999999</v>
      </c>
      <c r="BG124" s="9">
        <v>247.46100000000001</v>
      </c>
      <c r="BH124" s="9">
        <v>1529.4964</v>
      </c>
      <c r="BI124" s="9">
        <v>104.5778</v>
      </c>
      <c r="BJ124" s="24">
        <f>Table1[[#This Row],[Indirect and Induced Building Through FY12]]+Table1[[#This Row],[Indirect and Induced Building FY13 and After]]</f>
        <v>1634.0742</v>
      </c>
      <c r="BK124" s="9">
        <v>1016.9087</v>
      </c>
      <c r="BL124" s="9">
        <v>5952.0393999999997</v>
      </c>
      <c r="BM124" s="9">
        <v>429.74889999999999</v>
      </c>
      <c r="BN124" s="24">
        <f>Table1[[#This Row],[TOTAL Real Property Related Taxes Through FY12]]+Table1[[#This Row],[TOTAL Real Property Related Taxes FY13 and After]]</f>
        <v>6381.7882999999993</v>
      </c>
      <c r="BO124" s="9">
        <v>664.82349999999997</v>
      </c>
      <c r="BP124" s="9">
        <v>4198.6408000000001</v>
      </c>
      <c r="BQ124" s="9">
        <v>280.95670000000001</v>
      </c>
      <c r="BR124" s="24">
        <f>Table1[[#This Row],[Company Direct Through FY12]]+Table1[[#This Row],[Company Direct FY13 and After]]</f>
        <v>4479.5974999999999</v>
      </c>
      <c r="BS124" s="9">
        <v>11.1434</v>
      </c>
      <c r="BT124" s="9">
        <v>133.51859999999999</v>
      </c>
      <c r="BU124" s="9">
        <v>886.48140000000001</v>
      </c>
      <c r="BV124" s="24">
        <f>Table1[[#This Row],[Sales Tax Exemption Through FY12]]+Table1[[#This Row],[Sales Tax Exemption FY13 and After]]</f>
        <v>1020</v>
      </c>
      <c r="BW124" s="9">
        <v>3.3765999999999998</v>
      </c>
      <c r="BX124" s="9">
        <v>14.0047</v>
      </c>
      <c r="BY124" s="9">
        <v>1.427</v>
      </c>
      <c r="BZ124" s="24">
        <f>Table1[[#This Row],[Energy Tax Savings Through FY12]]+Table1[[#This Row],[Energy Tax Savings FY13 and After]]</f>
        <v>15.431699999999999</v>
      </c>
      <c r="CA124" s="9">
        <v>0</v>
      </c>
      <c r="CB124" s="9">
        <v>0</v>
      </c>
      <c r="CC124" s="9">
        <v>0</v>
      </c>
      <c r="CD124" s="24">
        <f>Table1[[#This Row],[Tax Exempt Bond Savings Through FY12]]+Table1[[#This Row],[Tax Exempt Bond Savings FY13 and After]]</f>
        <v>0</v>
      </c>
      <c r="CE124" s="9">
        <v>410.63240000000002</v>
      </c>
      <c r="CF124" s="9">
        <v>2852.9367000000002</v>
      </c>
      <c r="CG124" s="9">
        <v>173.53460000000001</v>
      </c>
      <c r="CH124" s="24">
        <f>Table1[[#This Row],[Indirect and Induced Through FY12]]+Table1[[#This Row],[Indirect and Induced FY13 and After]]</f>
        <v>3026.4713000000002</v>
      </c>
      <c r="CI124" s="9">
        <v>1060.9358999999999</v>
      </c>
      <c r="CJ124" s="9">
        <v>6904.0541999999996</v>
      </c>
      <c r="CK124" s="9">
        <v>-433.4171</v>
      </c>
      <c r="CL124" s="24">
        <f>Table1[[#This Row],[TOTAL Income Consumption Use Taxes Through FY12]]+Table1[[#This Row],[TOTAL Income Consumption Use Taxes FY13 and After]]</f>
        <v>6470.6370999999999</v>
      </c>
      <c r="CM124" s="9">
        <v>14.52</v>
      </c>
      <c r="CN124" s="9">
        <v>147.52330000000001</v>
      </c>
      <c r="CO124" s="9">
        <v>887.90840000000003</v>
      </c>
      <c r="CP124" s="24">
        <f>Table1[[#This Row],[Assistance Provided Through FY12]]+Table1[[#This Row],[Assistance Provided FY13 and After]]</f>
        <v>1035.4317000000001</v>
      </c>
      <c r="CQ124" s="9">
        <v>0</v>
      </c>
      <c r="CR124" s="9">
        <v>76.424599999999998</v>
      </c>
      <c r="CS124" s="9">
        <v>0</v>
      </c>
      <c r="CT124" s="24">
        <f>Table1[[#This Row],[Recapture Cancellation Reduction Amount Through FY12]]+Table1[[#This Row],[Recapture Cancellation Reduction Amount FY13 and After]]</f>
        <v>76.424599999999998</v>
      </c>
      <c r="CU124" s="9">
        <v>0</v>
      </c>
      <c r="CV124" s="9">
        <v>5.8529999999999998</v>
      </c>
      <c r="CW124" s="9">
        <v>0</v>
      </c>
      <c r="CX124" s="24">
        <f>Table1[[#This Row],[Penalty Paid Through FY12]]+Table1[[#This Row],[Penalty Paid FY13 and After]]</f>
        <v>5.8529999999999998</v>
      </c>
      <c r="CY124" s="9">
        <v>14.52</v>
      </c>
      <c r="CZ124" s="9">
        <v>65.245699999999999</v>
      </c>
      <c r="DA124" s="9">
        <v>887.90840000000003</v>
      </c>
      <c r="DB124" s="24">
        <f>Table1[[#This Row],[TOTAL Assistance Net of Recapture Penalties Through FY12]]+Table1[[#This Row],[TOTAL Assistance Net of Recapture Penalties FY13 and After]]</f>
        <v>953.15409999999997</v>
      </c>
      <c r="DC124" s="9">
        <v>1301.0229999999999</v>
      </c>
      <c r="DD124" s="9">
        <v>7797.6090000000004</v>
      </c>
      <c r="DE124" s="9">
        <v>549.81669999999997</v>
      </c>
      <c r="DF124" s="24">
        <f>Table1[[#This Row],[Company Direct Tax Revenue Before Assistance Through FY12]]+Table1[[#This Row],[Company Direct Tax Revenue Before Assistance FY13 and After]]</f>
        <v>8347.4256999999998</v>
      </c>
      <c r="DG124" s="9">
        <v>791.34159999999997</v>
      </c>
      <c r="DH124" s="9">
        <v>5206.0078999999996</v>
      </c>
      <c r="DI124" s="9">
        <v>334.42349999999999</v>
      </c>
      <c r="DJ124" s="24">
        <f>Table1[[#This Row],[Indirect and Induced Tax Revenues Through FY12]]+Table1[[#This Row],[Indirect and Induced Tax Revenues FY13 and After]]</f>
        <v>5540.4313999999995</v>
      </c>
      <c r="DK124" s="9">
        <v>2092.3645999999999</v>
      </c>
      <c r="DL124" s="9">
        <v>13003.616900000001</v>
      </c>
      <c r="DM124" s="9">
        <v>884.24019999999996</v>
      </c>
      <c r="DN124" s="24">
        <f>Table1[[#This Row],[TOTAL Tax Revenues Before Assistance Through FY12]]+Table1[[#This Row],[TOTAL Tax Revenues Before Assistance FY13 and After]]</f>
        <v>13887.857100000001</v>
      </c>
      <c r="DO124" s="9">
        <v>2077.8445999999999</v>
      </c>
      <c r="DP124" s="9">
        <v>12938.3712</v>
      </c>
      <c r="DQ124" s="9">
        <v>-3.6682000000000001</v>
      </c>
      <c r="DR124" s="24">
        <f>Table1[[#This Row],[TOTAL Tax Revenues Net of Assistance Recapture and Penalty Through FY12]]+Table1[[#This Row],[TOTAL Tax Revenues Net of Assistance Recapture and Penalty FY13 and After]]</f>
        <v>12934.703</v>
      </c>
      <c r="DS124" s="9">
        <v>0</v>
      </c>
      <c r="DT124" s="9">
        <v>48.634300000000003</v>
      </c>
      <c r="DU124" s="9">
        <v>0</v>
      </c>
      <c r="DV124" s="9">
        <v>0</v>
      </c>
    </row>
    <row r="125" spans="1:126" x14ac:dyDescent="0.25">
      <c r="A125" s="10">
        <v>92545</v>
      </c>
      <c r="B125" s="10" t="s">
        <v>760</v>
      </c>
      <c r="C125" s="10" t="s">
        <v>761</v>
      </c>
      <c r="D125" s="10" t="s">
        <v>10</v>
      </c>
      <c r="E125" s="10">
        <v>17</v>
      </c>
      <c r="F125" s="10" t="s">
        <v>762</v>
      </c>
      <c r="G125" s="10" t="s">
        <v>763</v>
      </c>
      <c r="H125" s="13">
        <v>17500</v>
      </c>
      <c r="I125" s="13">
        <v>17500</v>
      </c>
      <c r="J125" s="10" t="s">
        <v>318</v>
      </c>
      <c r="K125" s="10" t="s">
        <v>5</v>
      </c>
      <c r="L125" s="8">
        <v>36880</v>
      </c>
      <c r="M125" s="8">
        <v>46143</v>
      </c>
      <c r="N125" s="9">
        <v>2070</v>
      </c>
      <c r="O125" s="10" t="s">
        <v>11</v>
      </c>
      <c r="P125" s="7">
        <v>2</v>
      </c>
      <c r="Q125" s="7">
        <v>0</v>
      </c>
      <c r="R125" s="7">
        <v>94</v>
      </c>
      <c r="S125" s="7">
        <v>18</v>
      </c>
      <c r="T125" s="7">
        <v>0</v>
      </c>
      <c r="U125" s="7">
        <v>114</v>
      </c>
      <c r="V125" s="7">
        <v>113</v>
      </c>
      <c r="W125" s="7">
        <v>0</v>
      </c>
      <c r="X125" s="7">
        <v>0</v>
      </c>
      <c r="Y125" s="7">
        <v>0</v>
      </c>
      <c r="Z125" s="7">
        <v>15</v>
      </c>
      <c r="AA125" s="7">
        <v>0</v>
      </c>
      <c r="AB125" s="16">
        <v>0</v>
      </c>
      <c r="AC125" s="16">
        <v>0</v>
      </c>
      <c r="AD125" s="16">
        <v>0</v>
      </c>
      <c r="AE125" s="16">
        <v>0</v>
      </c>
      <c r="AF125" s="15">
        <v>96.491228070175438</v>
      </c>
      <c r="AG125" s="10" t="s">
        <v>28</v>
      </c>
      <c r="AH125" s="10" t="s">
        <v>1966</v>
      </c>
      <c r="AI125" s="9">
        <v>13.558999999999999</v>
      </c>
      <c r="AJ125" s="9">
        <v>82.675899999999999</v>
      </c>
      <c r="AK125" s="9">
        <v>62.573700000000002</v>
      </c>
      <c r="AL125" s="24">
        <f>Table1[[#This Row],[Company Direct Land Through FY12]]+Table1[[#This Row],[Company Direct Land FY13 and After]]</f>
        <v>145.24959999999999</v>
      </c>
      <c r="AM125" s="9">
        <v>23.609000000000002</v>
      </c>
      <c r="AN125" s="9">
        <v>141.26230000000001</v>
      </c>
      <c r="AO125" s="9">
        <v>108.9528</v>
      </c>
      <c r="AP125" s="24">
        <f>Table1[[#This Row],[Company Direct Building Through FY12]]+Table1[[#This Row],[Company Direct Building FY13 and After]]</f>
        <v>250.21510000000001</v>
      </c>
      <c r="AQ125" s="9">
        <v>0</v>
      </c>
      <c r="AR125" s="9">
        <v>36.318100000000001</v>
      </c>
      <c r="AS125" s="9">
        <v>0</v>
      </c>
      <c r="AT125" s="24">
        <f>Table1[[#This Row],[Mortgage Recording Tax Through FY12]]+Table1[[#This Row],[Mortgage Recording Tax FY13 and After]]</f>
        <v>36.318100000000001</v>
      </c>
      <c r="AU125" s="9">
        <v>26.619</v>
      </c>
      <c r="AV125" s="9">
        <v>134.6369</v>
      </c>
      <c r="AW125" s="9">
        <v>122.8437</v>
      </c>
      <c r="AX125" s="24">
        <f>Table1[[#This Row],[Pilot Savings  Through FY12]]+Table1[[#This Row],[Pilot Savings FY13 and After]]</f>
        <v>257.48059999999998</v>
      </c>
      <c r="AY125" s="9">
        <v>0</v>
      </c>
      <c r="AZ125" s="9">
        <v>36.318100000000001</v>
      </c>
      <c r="BA125" s="9">
        <v>0</v>
      </c>
      <c r="BB125" s="24">
        <f>Table1[[#This Row],[Mortgage Recording Tax Exemption Through FY12]]+Table1[[#This Row],[Mortgage Recording Tax Exemption FY13 and After]]</f>
        <v>36.318100000000001</v>
      </c>
      <c r="BC125" s="9">
        <v>138.5848</v>
      </c>
      <c r="BD125" s="9">
        <v>704.19960000000003</v>
      </c>
      <c r="BE125" s="9">
        <v>639.55190000000005</v>
      </c>
      <c r="BF125" s="24">
        <f>Table1[[#This Row],[Indirect and Induced Land Through FY12]]+Table1[[#This Row],[Indirect and Induced Land FY13 and After]]</f>
        <v>1343.7515000000001</v>
      </c>
      <c r="BG125" s="9">
        <v>257.37180000000001</v>
      </c>
      <c r="BH125" s="9">
        <v>1307.7994000000001</v>
      </c>
      <c r="BI125" s="9">
        <v>1187.7392</v>
      </c>
      <c r="BJ125" s="24">
        <f>Table1[[#This Row],[Indirect and Induced Building Through FY12]]+Table1[[#This Row],[Indirect and Induced Building FY13 and After]]</f>
        <v>2495.5385999999999</v>
      </c>
      <c r="BK125" s="9">
        <v>406.50560000000002</v>
      </c>
      <c r="BL125" s="9">
        <v>2101.3002999999999</v>
      </c>
      <c r="BM125" s="9">
        <v>1875.9739</v>
      </c>
      <c r="BN125" s="24">
        <f>Table1[[#This Row],[TOTAL Real Property Related Taxes Through FY12]]+Table1[[#This Row],[TOTAL Real Property Related Taxes FY13 and After]]</f>
        <v>3977.2741999999998</v>
      </c>
      <c r="BO125" s="9">
        <v>1512.33</v>
      </c>
      <c r="BP125" s="9">
        <v>7128.9857000000002</v>
      </c>
      <c r="BQ125" s="9">
        <v>6979.2196999999996</v>
      </c>
      <c r="BR125" s="24">
        <f>Table1[[#This Row],[Company Direct Through FY12]]+Table1[[#This Row],[Company Direct FY13 and After]]</f>
        <v>14108.205399999999</v>
      </c>
      <c r="BS125" s="9">
        <v>0</v>
      </c>
      <c r="BT125" s="9">
        <v>3.7911999999999999</v>
      </c>
      <c r="BU125" s="9">
        <v>0</v>
      </c>
      <c r="BV125" s="24">
        <f>Table1[[#This Row],[Sales Tax Exemption Through FY12]]+Table1[[#This Row],[Sales Tax Exemption FY13 and After]]</f>
        <v>3.7911999999999999</v>
      </c>
      <c r="BW125" s="9">
        <v>0</v>
      </c>
      <c r="BX125" s="9">
        <v>0</v>
      </c>
      <c r="BY125" s="9">
        <v>0</v>
      </c>
      <c r="BZ125" s="24">
        <f>Table1[[#This Row],[Energy Tax Savings Through FY12]]+Table1[[#This Row],[Energy Tax Savings FY13 and After]]</f>
        <v>0</v>
      </c>
      <c r="CA125" s="9">
        <v>1.0170999999999999</v>
      </c>
      <c r="CB125" s="9">
        <v>15.885300000000001</v>
      </c>
      <c r="CC125" s="9">
        <v>2.5960999999999999</v>
      </c>
      <c r="CD125" s="24">
        <f>Table1[[#This Row],[Tax Exempt Bond Savings Through FY12]]+Table1[[#This Row],[Tax Exempt Bond Savings FY13 and After]]</f>
        <v>18.481400000000001</v>
      </c>
      <c r="CE125" s="9">
        <v>464.5412</v>
      </c>
      <c r="CF125" s="9">
        <v>2658.4947999999999</v>
      </c>
      <c r="CG125" s="9">
        <v>2143.8009999999999</v>
      </c>
      <c r="CH125" s="24">
        <f>Table1[[#This Row],[Indirect and Induced Through FY12]]+Table1[[#This Row],[Indirect and Induced FY13 and After]]</f>
        <v>4802.2957999999999</v>
      </c>
      <c r="CI125" s="9">
        <v>1975.8541</v>
      </c>
      <c r="CJ125" s="9">
        <v>9767.8040000000001</v>
      </c>
      <c r="CK125" s="9">
        <v>9120.4246000000003</v>
      </c>
      <c r="CL125" s="24">
        <f>Table1[[#This Row],[TOTAL Income Consumption Use Taxes Through FY12]]+Table1[[#This Row],[TOTAL Income Consumption Use Taxes FY13 and After]]</f>
        <v>18888.228600000002</v>
      </c>
      <c r="CM125" s="9">
        <v>27.636099999999999</v>
      </c>
      <c r="CN125" s="9">
        <v>190.63149999999999</v>
      </c>
      <c r="CO125" s="9">
        <v>125.43980000000001</v>
      </c>
      <c r="CP125" s="24">
        <f>Table1[[#This Row],[Assistance Provided Through FY12]]+Table1[[#This Row],[Assistance Provided FY13 and After]]</f>
        <v>316.07130000000001</v>
      </c>
      <c r="CQ125" s="9">
        <v>0</v>
      </c>
      <c r="CR125" s="9">
        <v>0</v>
      </c>
      <c r="CS125" s="9">
        <v>0</v>
      </c>
      <c r="CT125" s="24">
        <f>Table1[[#This Row],[Recapture Cancellation Reduction Amount Through FY12]]+Table1[[#This Row],[Recapture Cancellation Reduction Amount FY13 and After]]</f>
        <v>0</v>
      </c>
      <c r="CU125" s="9">
        <v>0</v>
      </c>
      <c r="CV125" s="9">
        <v>0</v>
      </c>
      <c r="CW125" s="9">
        <v>0</v>
      </c>
      <c r="CX125" s="24">
        <f>Table1[[#This Row],[Penalty Paid Through FY12]]+Table1[[#This Row],[Penalty Paid FY13 and After]]</f>
        <v>0</v>
      </c>
      <c r="CY125" s="9">
        <v>27.636099999999999</v>
      </c>
      <c r="CZ125" s="9">
        <v>190.63149999999999</v>
      </c>
      <c r="DA125" s="9">
        <v>125.43980000000001</v>
      </c>
      <c r="DB125" s="24">
        <f>Table1[[#This Row],[TOTAL Assistance Net of Recapture Penalties Through FY12]]+Table1[[#This Row],[TOTAL Assistance Net of Recapture Penalties FY13 and After]]</f>
        <v>316.07130000000001</v>
      </c>
      <c r="DC125" s="9">
        <v>1549.498</v>
      </c>
      <c r="DD125" s="9">
        <v>7389.2420000000002</v>
      </c>
      <c r="DE125" s="9">
        <v>7150.7461999999996</v>
      </c>
      <c r="DF125" s="24">
        <f>Table1[[#This Row],[Company Direct Tax Revenue Before Assistance Through FY12]]+Table1[[#This Row],[Company Direct Tax Revenue Before Assistance FY13 and After]]</f>
        <v>14539.9882</v>
      </c>
      <c r="DG125" s="9">
        <v>860.49779999999998</v>
      </c>
      <c r="DH125" s="9">
        <v>4670.4938000000002</v>
      </c>
      <c r="DI125" s="9">
        <v>3971.0920999999998</v>
      </c>
      <c r="DJ125" s="24">
        <f>Table1[[#This Row],[Indirect and Induced Tax Revenues Through FY12]]+Table1[[#This Row],[Indirect and Induced Tax Revenues FY13 and After]]</f>
        <v>8641.5859</v>
      </c>
      <c r="DK125" s="9">
        <v>2409.9958000000001</v>
      </c>
      <c r="DL125" s="9">
        <v>12059.7358</v>
      </c>
      <c r="DM125" s="9">
        <v>11121.838299999999</v>
      </c>
      <c r="DN125" s="24">
        <f>Table1[[#This Row],[TOTAL Tax Revenues Before Assistance Through FY12]]+Table1[[#This Row],[TOTAL Tax Revenues Before Assistance FY13 and After]]</f>
        <v>23181.574099999998</v>
      </c>
      <c r="DO125" s="9">
        <v>2382.3597</v>
      </c>
      <c r="DP125" s="9">
        <v>11869.104300000001</v>
      </c>
      <c r="DQ125" s="9">
        <v>10996.398499999999</v>
      </c>
      <c r="DR125" s="24">
        <f>Table1[[#This Row],[TOTAL Tax Revenues Net of Assistance Recapture and Penalty Through FY12]]+Table1[[#This Row],[TOTAL Tax Revenues Net of Assistance Recapture and Penalty FY13 and After]]</f>
        <v>22865.502800000002</v>
      </c>
      <c r="DS125" s="9">
        <v>0</v>
      </c>
      <c r="DT125" s="9">
        <v>0</v>
      </c>
      <c r="DU125" s="9">
        <v>0</v>
      </c>
      <c r="DV125" s="9">
        <v>0</v>
      </c>
    </row>
    <row r="126" spans="1:126" x14ac:dyDescent="0.25">
      <c r="A126" s="10">
        <v>92547</v>
      </c>
      <c r="B126" s="10" t="s">
        <v>735</v>
      </c>
      <c r="C126" s="10" t="s">
        <v>736</v>
      </c>
      <c r="D126" s="10" t="s">
        <v>17</v>
      </c>
      <c r="E126" s="10">
        <v>46</v>
      </c>
      <c r="F126" s="10" t="s">
        <v>737</v>
      </c>
      <c r="G126" s="10" t="s">
        <v>203</v>
      </c>
      <c r="H126" s="13">
        <v>4000</v>
      </c>
      <c r="I126" s="13">
        <v>2462</v>
      </c>
      <c r="J126" s="10" t="s">
        <v>309</v>
      </c>
      <c r="K126" s="10" t="s">
        <v>491</v>
      </c>
      <c r="L126" s="8">
        <v>36754</v>
      </c>
      <c r="M126" s="8">
        <v>43647</v>
      </c>
      <c r="N126" s="9">
        <v>607</v>
      </c>
      <c r="O126" s="10" t="s">
        <v>74</v>
      </c>
      <c r="P126" s="7">
        <v>8</v>
      </c>
      <c r="Q126" s="7">
        <v>0</v>
      </c>
      <c r="R126" s="7">
        <v>7</v>
      </c>
      <c r="S126" s="7">
        <v>0</v>
      </c>
      <c r="T126" s="7">
        <v>0</v>
      </c>
      <c r="U126" s="7">
        <v>15</v>
      </c>
      <c r="V126" s="7">
        <v>11</v>
      </c>
      <c r="W126" s="7">
        <v>0</v>
      </c>
      <c r="X126" s="7">
        <v>0</v>
      </c>
      <c r="Y126" s="7">
        <v>10</v>
      </c>
      <c r="Z126" s="7">
        <v>0</v>
      </c>
      <c r="AA126" s="7">
        <v>0</v>
      </c>
      <c r="AB126" s="16">
        <v>0</v>
      </c>
      <c r="AC126" s="16">
        <v>0</v>
      </c>
      <c r="AD126" s="16">
        <v>0</v>
      </c>
      <c r="AE126" s="16">
        <v>0</v>
      </c>
      <c r="AF126" s="15">
        <v>100</v>
      </c>
      <c r="AG126" s="10" t="s">
        <v>28</v>
      </c>
      <c r="AH126" s="10" t="s">
        <v>1966</v>
      </c>
      <c r="AI126" s="9">
        <v>0</v>
      </c>
      <c r="AJ126" s="9">
        <v>0</v>
      </c>
      <c r="AK126" s="9">
        <v>0</v>
      </c>
      <c r="AL126" s="24">
        <f>Table1[[#This Row],[Company Direct Land Through FY12]]+Table1[[#This Row],[Company Direct Land FY13 and After]]</f>
        <v>0</v>
      </c>
      <c r="AM126" s="9">
        <v>0</v>
      </c>
      <c r="AN126" s="9">
        <v>0</v>
      </c>
      <c r="AO126" s="9">
        <v>0</v>
      </c>
      <c r="AP126" s="24">
        <f>Table1[[#This Row],[Company Direct Building Through FY12]]+Table1[[#This Row],[Company Direct Building FY13 and After]]</f>
        <v>0</v>
      </c>
      <c r="AQ126" s="9">
        <v>0</v>
      </c>
      <c r="AR126" s="9">
        <v>183.18729999999999</v>
      </c>
      <c r="AS126" s="9">
        <v>0</v>
      </c>
      <c r="AT126" s="24">
        <f>Table1[[#This Row],[Mortgage Recording Tax Through FY12]]+Table1[[#This Row],[Mortgage Recording Tax FY13 and After]]</f>
        <v>183.18729999999999</v>
      </c>
      <c r="AU126" s="9">
        <v>0</v>
      </c>
      <c r="AV126" s="9">
        <v>0</v>
      </c>
      <c r="AW126" s="9">
        <v>0</v>
      </c>
      <c r="AX126" s="24">
        <f>Table1[[#This Row],[Pilot Savings  Through FY12]]+Table1[[#This Row],[Pilot Savings FY13 and After]]</f>
        <v>0</v>
      </c>
      <c r="AY126" s="9">
        <v>0</v>
      </c>
      <c r="AZ126" s="9">
        <v>183.18729999999999</v>
      </c>
      <c r="BA126" s="9">
        <v>0</v>
      </c>
      <c r="BB126" s="24">
        <f>Table1[[#This Row],[Mortgage Recording Tax Exemption Through FY12]]+Table1[[#This Row],[Mortgage Recording Tax Exemption FY13 and After]]</f>
        <v>183.18729999999999</v>
      </c>
      <c r="BC126" s="9">
        <v>5.0636999999999999</v>
      </c>
      <c r="BD126" s="9">
        <v>26.986599999999999</v>
      </c>
      <c r="BE126" s="9">
        <v>14.9336</v>
      </c>
      <c r="BF126" s="24">
        <f>Table1[[#This Row],[Indirect and Induced Land Through FY12]]+Table1[[#This Row],[Indirect and Induced Land FY13 and After]]</f>
        <v>41.920200000000001</v>
      </c>
      <c r="BG126" s="9">
        <v>9.4039999999999999</v>
      </c>
      <c r="BH126" s="9">
        <v>50.117600000000003</v>
      </c>
      <c r="BI126" s="9">
        <v>27.733699999999999</v>
      </c>
      <c r="BJ126" s="24">
        <f>Table1[[#This Row],[Indirect and Induced Building Through FY12]]+Table1[[#This Row],[Indirect and Induced Building FY13 and After]]</f>
        <v>77.851300000000009</v>
      </c>
      <c r="BK126" s="9">
        <v>14.467700000000001</v>
      </c>
      <c r="BL126" s="9">
        <v>77.104200000000006</v>
      </c>
      <c r="BM126" s="9">
        <v>42.667299999999997</v>
      </c>
      <c r="BN126" s="24">
        <f>Table1[[#This Row],[TOTAL Real Property Related Taxes Through FY12]]+Table1[[#This Row],[TOTAL Real Property Related Taxes FY13 and After]]</f>
        <v>119.7715</v>
      </c>
      <c r="BO126" s="9">
        <v>14.4733</v>
      </c>
      <c r="BP126" s="9">
        <v>91.688999999999993</v>
      </c>
      <c r="BQ126" s="9">
        <v>42.684199999999997</v>
      </c>
      <c r="BR126" s="24">
        <f>Table1[[#This Row],[Company Direct Through FY12]]+Table1[[#This Row],[Company Direct FY13 and After]]</f>
        <v>134.3732</v>
      </c>
      <c r="BS126" s="9">
        <v>0</v>
      </c>
      <c r="BT126" s="9">
        <v>0</v>
      </c>
      <c r="BU126" s="9">
        <v>0</v>
      </c>
      <c r="BV126" s="24">
        <f>Table1[[#This Row],[Sales Tax Exemption Through FY12]]+Table1[[#This Row],[Sales Tax Exemption FY13 and After]]</f>
        <v>0</v>
      </c>
      <c r="BW126" s="9">
        <v>0</v>
      </c>
      <c r="BX126" s="9">
        <v>0</v>
      </c>
      <c r="BY126" s="9">
        <v>0</v>
      </c>
      <c r="BZ126" s="24">
        <f>Table1[[#This Row],[Energy Tax Savings Through FY12]]+Table1[[#This Row],[Energy Tax Savings FY13 and After]]</f>
        <v>0</v>
      </c>
      <c r="CA126" s="9">
        <v>0.26700000000000002</v>
      </c>
      <c r="CB126" s="9">
        <v>3.1775000000000002</v>
      </c>
      <c r="CC126" s="9">
        <v>0.68159999999999998</v>
      </c>
      <c r="CD126" s="24">
        <f>Table1[[#This Row],[Tax Exempt Bond Savings Through FY12]]+Table1[[#This Row],[Tax Exempt Bond Savings FY13 and After]]</f>
        <v>3.8591000000000002</v>
      </c>
      <c r="CE126" s="9">
        <v>18.784800000000001</v>
      </c>
      <c r="CF126" s="9">
        <v>114.30200000000001</v>
      </c>
      <c r="CG126" s="9">
        <v>55.399500000000003</v>
      </c>
      <c r="CH126" s="24">
        <f>Table1[[#This Row],[Indirect and Induced Through FY12]]+Table1[[#This Row],[Indirect and Induced FY13 and After]]</f>
        <v>169.70150000000001</v>
      </c>
      <c r="CI126" s="9">
        <v>32.991100000000003</v>
      </c>
      <c r="CJ126" s="9">
        <v>202.8135</v>
      </c>
      <c r="CK126" s="9">
        <v>97.402100000000004</v>
      </c>
      <c r="CL126" s="24">
        <f>Table1[[#This Row],[TOTAL Income Consumption Use Taxes Through FY12]]+Table1[[#This Row],[TOTAL Income Consumption Use Taxes FY13 and After]]</f>
        <v>300.21559999999999</v>
      </c>
      <c r="CM126" s="9">
        <v>0.26700000000000002</v>
      </c>
      <c r="CN126" s="9">
        <v>186.3648</v>
      </c>
      <c r="CO126" s="9">
        <v>0.68159999999999998</v>
      </c>
      <c r="CP126" s="24">
        <f>Table1[[#This Row],[Assistance Provided Through FY12]]+Table1[[#This Row],[Assistance Provided FY13 and After]]</f>
        <v>187.04640000000001</v>
      </c>
      <c r="CQ126" s="9">
        <v>0</v>
      </c>
      <c r="CR126" s="9">
        <v>0</v>
      </c>
      <c r="CS126" s="9">
        <v>0</v>
      </c>
      <c r="CT126" s="24">
        <f>Table1[[#This Row],[Recapture Cancellation Reduction Amount Through FY12]]+Table1[[#This Row],[Recapture Cancellation Reduction Amount FY13 and After]]</f>
        <v>0</v>
      </c>
      <c r="CU126" s="9">
        <v>0</v>
      </c>
      <c r="CV126" s="9">
        <v>0</v>
      </c>
      <c r="CW126" s="9">
        <v>0</v>
      </c>
      <c r="CX126" s="24">
        <f>Table1[[#This Row],[Penalty Paid Through FY12]]+Table1[[#This Row],[Penalty Paid FY13 and After]]</f>
        <v>0</v>
      </c>
      <c r="CY126" s="9">
        <v>0.26700000000000002</v>
      </c>
      <c r="CZ126" s="9">
        <v>186.3648</v>
      </c>
      <c r="DA126" s="9">
        <v>0.68159999999999998</v>
      </c>
      <c r="DB126" s="24">
        <f>Table1[[#This Row],[TOTAL Assistance Net of Recapture Penalties Through FY12]]+Table1[[#This Row],[TOTAL Assistance Net of Recapture Penalties FY13 and After]]</f>
        <v>187.04640000000001</v>
      </c>
      <c r="DC126" s="9">
        <v>14.4733</v>
      </c>
      <c r="DD126" s="9">
        <v>274.87630000000001</v>
      </c>
      <c r="DE126" s="9">
        <v>42.684199999999997</v>
      </c>
      <c r="DF126" s="24">
        <f>Table1[[#This Row],[Company Direct Tax Revenue Before Assistance Through FY12]]+Table1[[#This Row],[Company Direct Tax Revenue Before Assistance FY13 and After]]</f>
        <v>317.56049999999999</v>
      </c>
      <c r="DG126" s="9">
        <v>33.252499999999998</v>
      </c>
      <c r="DH126" s="9">
        <v>191.40620000000001</v>
      </c>
      <c r="DI126" s="9">
        <v>98.066800000000001</v>
      </c>
      <c r="DJ126" s="24">
        <f>Table1[[#This Row],[Indirect and Induced Tax Revenues Through FY12]]+Table1[[#This Row],[Indirect and Induced Tax Revenues FY13 and After]]</f>
        <v>289.47300000000001</v>
      </c>
      <c r="DK126" s="9">
        <v>47.7258</v>
      </c>
      <c r="DL126" s="9">
        <v>466.28250000000003</v>
      </c>
      <c r="DM126" s="9">
        <v>140.751</v>
      </c>
      <c r="DN126" s="24">
        <f>Table1[[#This Row],[TOTAL Tax Revenues Before Assistance Through FY12]]+Table1[[#This Row],[TOTAL Tax Revenues Before Assistance FY13 and After]]</f>
        <v>607.0335</v>
      </c>
      <c r="DO126" s="9">
        <v>47.458799999999997</v>
      </c>
      <c r="DP126" s="9">
        <v>279.91770000000002</v>
      </c>
      <c r="DQ126" s="9">
        <v>140.0694</v>
      </c>
      <c r="DR126" s="24">
        <f>Table1[[#This Row],[TOTAL Tax Revenues Net of Assistance Recapture and Penalty Through FY12]]+Table1[[#This Row],[TOTAL Tax Revenues Net of Assistance Recapture and Penalty FY13 and After]]</f>
        <v>419.98710000000005</v>
      </c>
      <c r="DS126" s="9">
        <v>0</v>
      </c>
      <c r="DT126" s="9">
        <v>0</v>
      </c>
      <c r="DU126" s="9">
        <v>0</v>
      </c>
      <c r="DV126" s="9">
        <v>0</v>
      </c>
    </row>
    <row r="127" spans="1:126" x14ac:dyDescent="0.25">
      <c r="A127" s="10">
        <v>92551</v>
      </c>
      <c r="B127" s="10" t="s">
        <v>741</v>
      </c>
      <c r="C127" s="10" t="s">
        <v>742</v>
      </c>
      <c r="D127" s="10" t="s">
        <v>24</v>
      </c>
      <c r="E127" s="10">
        <v>22</v>
      </c>
      <c r="F127" s="10" t="s">
        <v>743</v>
      </c>
      <c r="G127" s="10" t="s">
        <v>383</v>
      </c>
      <c r="H127" s="13">
        <v>6500</v>
      </c>
      <c r="I127" s="13">
        <v>16744</v>
      </c>
      <c r="J127" s="10" t="s">
        <v>309</v>
      </c>
      <c r="K127" s="10" t="s">
        <v>491</v>
      </c>
      <c r="L127" s="8">
        <v>36754</v>
      </c>
      <c r="M127" s="8">
        <v>43647</v>
      </c>
      <c r="N127" s="9">
        <v>1787</v>
      </c>
      <c r="O127" s="10" t="s">
        <v>74</v>
      </c>
      <c r="P127" s="7">
        <v>48</v>
      </c>
      <c r="Q127" s="7">
        <v>0</v>
      </c>
      <c r="R127" s="7">
        <v>68</v>
      </c>
      <c r="S127" s="7">
        <v>0</v>
      </c>
      <c r="T127" s="7">
        <v>2</v>
      </c>
      <c r="U127" s="7">
        <v>118</v>
      </c>
      <c r="V127" s="7">
        <v>92</v>
      </c>
      <c r="W127" s="7">
        <v>0</v>
      </c>
      <c r="X127" s="7">
        <v>0</v>
      </c>
      <c r="Y127" s="7">
        <v>45</v>
      </c>
      <c r="Z127" s="7">
        <v>0</v>
      </c>
      <c r="AA127" s="7">
        <v>0</v>
      </c>
      <c r="AB127" s="16">
        <v>0</v>
      </c>
      <c r="AC127" s="16">
        <v>0</v>
      </c>
      <c r="AD127" s="16">
        <v>0</v>
      </c>
      <c r="AE127" s="16">
        <v>0</v>
      </c>
      <c r="AF127" s="15">
        <v>95.689655172413794</v>
      </c>
      <c r="AG127" s="10" t="s">
        <v>28</v>
      </c>
      <c r="AH127" s="10" t="s">
        <v>1966</v>
      </c>
      <c r="AI127" s="9">
        <v>0</v>
      </c>
      <c r="AJ127" s="9">
        <v>0</v>
      </c>
      <c r="AK127" s="9">
        <v>0</v>
      </c>
      <c r="AL127" s="24">
        <f>Table1[[#This Row],[Company Direct Land Through FY12]]+Table1[[#This Row],[Company Direct Land FY13 and After]]</f>
        <v>0</v>
      </c>
      <c r="AM127" s="9">
        <v>0</v>
      </c>
      <c r="AN127" s="9">
        <v>0</v>
      </c>
      <c r="AO127" s="9">
        <v>0</v>
      </c>
      <c r="AP127" s="24">
        <f>Table1[[#This Row],[Company Direct Building Through FY12]]+Table1[[#This Row],[Company Direct Building FY13 and After]]</f>
        <v>0</v>
      </c>
      <c r="AQ127" s="9">
        <v>0</v>
      </c>
      <c r="AR127" s="9">
        <v>31.352599999999999</v>
      </c>
      <c r="AS127" s="9">
        <v>0</v>
      </c>
      <c r="AT127" s="24">
        <f>Table1[[#This Row],[Mortgage Recording Tax Through FY12]]+Table1[[#This Row],[Mortgage Recording Tax FY13 and After]]</f>
        <v>31.352599999999999</v>
      </c>
      <c r="AU127" s="9">
        <v>0</v>
      </c>
      <c r="AV127" s="9">
        <v>0</v>
      </c>
      <c r="AW127" s="9">
        <v>0</v>
      </c>
      <c r="AX127" s="24">
        <f>Table1[[#This Row],[Pilot Savings  Through FY12]]+Table1[[#This Row],[Pilot Savings FY13 and After]]</f>
        <v>0</v>
      </c>
      <c r="AY127" s="9">
        <v>0</v>
      </c>
      <c r="AZ127" s="9">
        <v>31.352599999999999</v>
      </c>
      <c r="BA127" s="9">
        <v>0</v>
      </c>
      <c r="BB127" s="24">
        <f>Table1[[#This Row],[Mortgage Recording Tax Exemption Through FY12]]+Table1[[#This Row],[Mortgage Recording Tax Exemption FY13 and After]]</f>
        <v>31.352599999999999</v>
      </c>
      <c r="BC127" s="9">
        <v>42.3553</v>
      </c>
      <c r="BD127" s="9">
        <v>166.63319999999999</v>
      </c>
      <c r="BE127" s="9">
        <v>124.91240000000001</v>
      </c>
      <c r="BF127" s="24">
        <f>Table1[[#This Row],[Indirect and Induced Land Through FY12]]+Table1[[#This Row],[Indirect and Induced Land FY13 and After]]</f>
        <v>291.54559999999998</v>
      </c>
      <c r="BG127" s="9">
        <v>78.659899999999993</v>
      </c>
      <c r="BH127" s="9">
        <v>309.46109999999999</v>
      </c>
      <c r="BI127" s="9">
        <v>231.98070000000001</v>
      </c>
      <c r="BJ127" s="24">
        <f>Table1[[#This Row],[Indirect and Induced Building Through FY12]]+Table1[[#This Row],[Indirect and Induced Building FY13 and After]]</f>
        <v>541.44180000000006</v>
      </c>
      <c r="BK127" s="9">
        <v>121.01519999999999</v>
      </c>
      <c r="BL127" s="9">
        <v>476.09429999999998</v>
      </c>
      <c r="BM127" s="9">
        <v>356.8931</v>
      </c>
      <c r="BN127" s="24">
        <f>Table1[[#This Row],[TOTAL Real Property Related Taxes Through FY12]]+Table1[[#This Row],[TOTAL Real Property Related Taxes FY13 and After]]</f>
        <v>832.98739999999998</v>
      </c>
      <c r="BO127" s="9">
        <v>111.4143</v>
      </c>
      <c r="BP127" s="9">
        <v>511.89749999999998</v>
      </c>
      <c r="BQ127" s="9">
        <v>328.57850000000002</v>
      </c>
      <c r="BR127" s="24">
        <f>Table1[[#This Row],[Company Direct Through FY12]]+Table1[[#This Row],[Company Direct FY13 and After]]</f>
        <v>840.476</v>
      </c>
      <c r="BS127" s="9">
        <v>0</v>
      </c>
      <c r="BT127" s="9">
        <v>0</v>
      </c>
      <c r="BU127" s="9">
        <v>0</v>
      </c>
      <c r="BV127" s="24">
        <f>Table1[[#This Row],[Sales Tax Exemption Through FY12]]+Table1[[#This Row],[Sales Tax Exemption FY13 and After]]</f>
        <v>0</v>
      </c>
      <c r="BW127" s="9">
        <v>0</v>
      </c>
      <c r="BX127" s="9">
        <v>0</v>
      </c>
      <c r="BY127" s="9">
        <v>0</v>
      </c>
      <c r="BZ127" s="24">
        <f>Table1[[#This Row],[Energy Tax Savings Through FY12]]+Table1[[#This Row],[Energy Tax Savings FY13 and After]]</f>
        <v>0</v>
      </c>
      <c r="CA127" s="9">
        <v>0.76670000000000005</v>
      </c>
      <c r="CB127" s="9">
        <v>9.7215000000000007</v>
      </c>
      <c r="CC127" s="9">
        <v>1.9568000000000001</v>
      </c>
      <c r="CD127" s="24">
        <f>Table1[[#This Row],[Tax Exempt Bond Savings Through FY12]]+Table1[[#This Row],[Tax Exempt Bond Savings FY13 and After]]</f>
        <v>11.6783</v>
      </c>
      <c r="CE127" s="9">
        <v>144.61869999999999</v>
      </c>
      <c r="CF127" s="9">
        <v>643.59630000000004</v>
      </c>
      <c r="CG127" s="9">
        <v>426.50380000000001</v>
      </c>
      <c r="CH127" s="24">
        <f>Table1[[#This Row],[Indirect and Induced Through FY12]]+Table1[[#This Row],[Indirect and Induced FY13 and After]]</f>
        <v>1070.1001000000001</v>
      </c>
      <c r="CI127" s="9">
        <v>255.2663</v>
      </c>
      <c r="CJ127" s="9">
        <v>1145.7723000000001</v>
      </c>
      <c r="CK127" s="9">
        <v>753.12549999999999</v>
      </c>
      <c r="CL127" s="24">
        <f>Table1[[#This Row],[TOTAL Income Consumption Use Taxes Through FY12]]+Table1[[#This Row],[TOTAL Income Consumption Use Taxes FY13 and After]]</f>
        <v>1898.8978000000002</v>
      </c>
      <c r="CM127" s="9">
        <v>0.76670000000000005</v>
      </c>
      <c r="CN127" s="9">
        <v>41.074100000000001</v>
      </c>
      <c r="CO127" s="9">
        <v>1.9568000000000001</v>
      </c>
      <c r="CP127" s="24">
        <f>Table1[[#This Row],[Assistance Provided Through FY12]]+Table1[[#This Row],[Assistance Provided FY13 and After]]</f>
        <v>43.030900000000003</v>
      </c>
      <c r="CQ127" s="9">
        <v>0</v>
      </c>
      <c r="CR127" s="9">
        <v>0</v>
      </c>
      <c r="CS127" s="9">
        <v>0</v>
      </c>
      <c r="CT127" s="24">
        <f>Table1[[#This Row],[Recapture Cancellation Reduction Amount Through FY12]]+Table1[[#This Row],[Recapture Cancellation Reduction Amount FY13 and After]]</f>
        <v>0</v>
      </c>
      <c r="CU127" s="9">
        <v>0</v>
      </c>
      <c r="CV127" s="9">
        <v>0</v>
      </c>
      <c r="CW127" s="9">
        <v>0</v>
      </c>
      <c r="CX127" s="24">
        <f>Table1[[#This Row],[Penalty Paid Through FY12]]+Table1[[#This Row],[Penalty Paid FY13 and After]]</f>
        <v>0</v>
      </c>
      <c r="CY127" s="9">
        <v>0.76670000000000005</v>
      </c>
      <c r="CZ127" s="9">
        <v>41.074100000000001</v>
      </c>
      <c r="DA127" s="9">
        <v>1.9568000000000001</v>
      </c>
      <c r="DB127" s="24">
        <f>Table1[[#This Row],[TOTAL Assistance Net of Recapture Penalties Through FY12]]+Table1[[#This Row],[TOTAL Assistance Net of Recapture Penalties FY13 and After]]</f>
        <v>43.030900000000003</v>
      </c>
      <c r="DC127" s="9">
        <v>111.4143</v>
      </c>
      <c r="DD127" s="9">
        <v>543.25009999999997</v>
      </c>
      <c r="DE127" s="9">
        <v>328.57850000000002</v>
      </c>
      <c r="DF127" s="24">
        <f>Table1[[#This Row],[Company Direct Tax Revenue Before Assistance Through FY12]]+Table1[[#This Row],[Company Direct Tax Revenue Before Assistance FY13 and After]]</f>
        <v>871.82860000000005</v>
      </c>
      <c r="DG127" s="9">
        <v>265.63389999999998</v>
      </c>
      <c r="DH127" s="9">
        <v>1119.6905999999999</v>
      </c>
      <c r="DI127" s="9">
        <v>783.39689999999996</v>
      </c>
      <c r="DJ127" s="24">
        <f>Table1[[#This Row],[Indirect and Induced Tax Revenues Through FY12]]+Table1[[#This Row],[Indirect and Induced Tax Revenues FY13 and After]]</f>
        <v>1903.0874999999999</v>
      </c>
      <c r="DK127" s="9">
        <v>377.04820000000001</v>
      </c>
      <c r="DL127" s="9">
        <v>1662.9407000000001</v>
      </c>
      <c r="DM127" s="9">
        <v>1111.9754</v>
      </c>
      <c r="DN127" s="24">
        <f>Table1[[#This Row],[TOTAL Tax Revenues Before Assistance Through FY12]]+Table1[[#This Row],[TOTAL Tax Revenues Before Assistance FY13 and After]]</f>
        <v>2774.9161000000004</v>
      </c>
      <c r="DO127" s="9">
        <v>376.28149999999999</v>
      </c>
      <c r="DP127" s="9">
        <v>1621.8666000000001</v>
      </c>
      <c r="DQ127" s="9">
        <v>1110.0186000000001</v>
      </c>
      <c r="DR127" s="24">
        <f>Table1[[#This Row],[TOTAL Tax Revenues Net of Assistance Recapture and Penalty Through FY12]]+Table1[[#This Row],[TOTAL Tax Revenues Net of Assistance Recapture and Penalty FY13 and After]]</f>
        <v>2731.8852000000002</v>
      </c>
      <c r="DS127" s="9">
        <v>0</v>
      </c>
      <c r="DT127" s="9">
        <v>0</v>
      </c>
      <c r="DU127" s="9">
        <v>0</v>
      </c>
      <c r="DV127" s="9">
        <v>0</v>
      </c>
    </row>
    <row r="128" spans="1:126" x14ac:dyDescent="0.25">
      <c r="A128" s="10">
        <v>92553</v>
      </c>
      <c r="B128" s="10" t="s">
        <v>613</v>
      </c>
      <c r="C128" s="10" t="s">
        <v>615</v>
      </c>
      <c r="D128" s="10" t="s">
        <v>10</v>
      </c>
      <c r="E128" s="10">
        <v>17</v>
      </c>
      <c r="F128" s="10" t="s">
        <v>616</v>
      </c>
      <c r="G128" s="10" t="s">
        <v>255</v>
      </c>
      <c r="H128" s="13">
        <v>0</v>
      </c>
      <c r="I128" s="13">
        <v>20000</v>
      </c>
      <c r="J128" s="10" t="s">
        <v>614</v>
      </c>
      <c r="K128" s="10" t="s">
        <v>27</v>
      </c>
      <c r="L128" s="8">
        <v>36873</v>
      </c>
      <c r="M128" s="8">
        <v>46203</v>
      </c>
      <c r="N128" s="9">
        <v>900</v>
      </c>
      <c r="O128" s="10" t="s">
        <v>617</v>
      </c>
      <c r="P128" s="7">
        <v>0</v>
      </c>
      <c r="Q128" s="7">
        <v>0</v>
      </c>
      <c r="R128" s="7">
        <v>4</v>
      </c>
      <c r="S128" s="7">
        <v>0</v>
      </c>
      <c r="T128" s="7">
        <v>0</v>
      </c>
      <c r="U128" s="7">
        <v>4</v>
      </c>
      <c r="V128" s="7">
        <v>4</v>
      </c>
      <c r="W128" s="7">
        <v>0</v>
      </c>
      <c r="X128" s="7">
        <v>0</v>
      </c>
      <c r="Y128" s="7">
        <v>134</v>
      </c>
      <c r="Z128" s="7">
        <v>26</v>
      </c>
      <c r="AA128" s="7">
        <v>0</v>
      </c>
      <c r="AB128" s="16">
        <v>0</v>
      </c>
      <c r="AC128" s="16">
        <v>0</v>
      </c>
      <c r="AD128" s="16">
        <v>0</v>
      </c>
      <c r="AE128" s="16">
        <v>0</v>
      </c>
      <c r="AF128" s="15">
        <v>100</v>
      </c>
      <c r="AG128" s="10" t="s">
        <v>28</v>
      </c>
      <c r="AH128" s="10" t="s">
        <v>58</v>
      </c>
      <c r="AI128" s="9">
        <v>3.6894999999999998</v>
      </c>
      <c r="AJ128" s="9">
        <v>205.0316</v>
      </c>
      <c r="AK128" s="9">
        <v>17.026499999999999</v>
      </c>
      <c r="AL128" s="24">
        <f>Table1[[#This Row],[Company Direct Land Through FY12]]+Table1[[#This Row],[Company Direct Land FY13 and After]]</f>
        <v>222.0581</v>
      </c>
      <c r="AM128" s="9">
        <v>6.8518999999999997</v>
      </c>
      <c r="AN128" s="9">
        <v>773.99699999999996</v>
      </c>
      <c r="AO128" s="9">
        <v>31.6206</v>
      </c>
      <c r="AP128" s="24">
        <f>Table1[[#This Row],[Company Direct Building Through FY12]]+Table1[[#This Row],[Company Direct Building FY13 and After]]</f>
        <v>805.61759999999992</v>
      </c>
      <c r="AQ128" s="9">
        <v>0</v>
      </c>
      <c r="AR128" s="9">
        <v>15.7905</v>
      </c>
      <c r="AS128" s="9">
        <v>0</v>
      </c>
      <c r="AT128" s="24">
        <f>Table1[[#This Row],[Mortgage Recording Tax Through FY12]]+Table1[[#This Row],[Mortgage Recording Tax FY13 and After]]</f>
        <v>15.7905</v>
      </c>
      <c r="AU128" s="9">
        <v>0</v>
      </c>
      <c r="AV128" s="9">
        <v>650.80150000000003</v>
      </c>
      <c r="AW128" s="9">
        <v>0</v>
      </c>
      <c r="AX128" s="24">
        <f>Table1[[#This Row],[Pilot Savings  Through FY12]]+Table1[[#This Row],[Pilot Savings FY13 and After]]</f>
        <v>650.80150000000003</v>
      </c>
      <c r="AY128" s="9">
        <v>0</v>
      </c>
      <c r="AZ128" s="9">
        <v>15.7905</v>
      </c>
      <c r="BA128" s="9">
        <v>0</v>
      </c>
      <c r="BB128" s="24">
        <f>Table1[[#This Row],[Mortgage Recording Tax Exemption Through FY12]]+Table1[[#This Row],[Mortgage Recording Tax Exemption FY13 and After]]</f>
        <v>15.7905</v>
      </c>
      <c r="BC128" s="9">
        <v>6.9701000000000004</v>
      </c>
      <c r="BD128" s="9">
        <v>864.16579999999999</v>
      </c>
      <c r="BE128" s="9">
        <v>32.1661</v>
      </c>
      <c r="BF128" s="24">
        <f>Table1[[#This Row],[Indirect and Induced Land Through FY12]]+Table1[[#This Row],[Indirect and Induced Land FY13 and After]]</f>
        <v>896.33190000000002</v>
      </c>
      <c r="BG128" s="9">
        <v>12.9444</v>
      </c>
      <c r="BH128" s="9">
        <v>1604.8797</v>
      </c>
      <c r="BI128" s="9">
        <v>59.736699999999999</v>
      </c>
      <c r="BJ128" s="24">
        <f>Table1[[#This Row],[Indirect and Induced Building Through FY12]]+Table1[[#This Row],[Indirect and Induced Building FY13 and After]]</f>
        <v>1664.6163999999999</v>
      </c>
      <c r="BK128" s="9">
        <v>30.4559</v>
      </c>
      <c r="BL128" s="9">
        <v>2797.2725999999998</v>
      </c>
      <c r="BM128" s="9">
        <v>140.54990000000001</v>
      </c>
      <c r="BN128" s="24">
        <f>Table1[[#This Row],[TOTAL Real Property Related Taxes Through FY12]]+Table1[[#This Row],[TOTAL Real Property Related Taxes FY13 and After]]</f>
        <v>2937.8224999999998</v>
      </c>
      <c r="BO128" s="9">
        <v>43.220500000000001</v>
      </c>
      <c r="BP128" s="9">
        <v>5940.2040999999999</v>
      </c>
      <c r="BQ128" s="9">
        <v>199.45760000000001</v>
      </c>
      <c r="BR128" s="24">
        <f>Table1[[#This Row],[Company Direct Through FY12]]+Table1[[#This Row],[Company Direct FY13 and After]]</f>
        <v>6139.6616999999997</v>
      </c>
      <c r="BS128" s="9">
        <v>0</v>
      </c>
      <c r="BT128" s="9">
        <v>3.9335</v>
      </c>
      <c r="BU128" s="9">
        <v>0</v>
      </c>
      <c r="BV128" s="24">
        <f>Table1[[#This Row],[Sales Tax Exemption Through FY12]]+Table1[[#This Row],[Sales Tax Exemption FY13 and After]]</f>
        <v>3.9335</v>
      </c>
      <c r="BW128" s="9">
        <v>0</v>
      </c>
      <c r="BX128" s="9">
        <v>5.3860000000000001</v>
      </c>
      <c r="BY128" s="9">
        <v>0</v>
      </c>
      <c r="BZ128" s="24">
        <f>Table1[[#This Row],[Energy Tax Savings Through FY12]]+Table1[[#This Row],[Energy Tax Savings FY13 and After]]</f>
        <v>5.3860000000000001</v>
      </c>
      <c r="CA128" s="9">
        <v>0.17369999999999999</v>
      </c>
      <c r="CB128" s="9">
        <v>2.5148000000000001</v>
      </c>
      <c r="CC128" s="9">
        <v>0.44330000000000003</v>
      </c>
      <c r="CD128" s="24">
        <f>Table1[[#This Row],[Tax Exempt Bond Savings Through FY12]]+Table1[[#This Row],[Tax Exempt Bond Savings FY13 and After]]</f>
        <v>2.9581</v>
      </c>
      <c r="CE128" s="9">
        <v>23.363900000000001</v>
      </c>
      <c r="CF128" s="9">
        <v>3344.6660000000002</v>
      </c>
      <c r="CG128" s="9">
        <v>107.8214</v>
      </c>
      <c r="CH128" s="24">
        <f>Table1[[#This Row],[Indirect and Induced Through FY12]]+Table1[[#This Row],[Indirect and Induced FY13 and After]]</f>
        <v>3452.4874</v>
      </c>
      <c r="CI128" s="9">
        <v>66.410700000000006</v>
      </c>
      <c r="CJ128" s="9">
        <v>9273.0357999999997</v>
      </c>
      <c r="CK128" s="9">
        <v>306.83569999999997</v>
      </c>
      <c r="CL128" s="24">
        <f>Table1[[#This Row],[TOTAL Income Consumption Use Taxes Through FY12]]+Table1[[#This Row],[TOTAL Income Consumption Use Taxes FY13 and After]]</f>
        <v>9579.8714999999993</v>
      </c>
      <c r="CM128" s="9">
        <v>0.17369999999999999</v>
      </c>
      <c r="CN128" s="9">
        <v>678.42629999999997</v>
      </c>
      <c r="CO128" s="9">
        <v>0.44330000000000003</v>
      </c>
      <c r="CP128" s="24">
        <f>Table1[[#This Row],[Assistance Provided Through FY12]]+Table1[[#This Row],[Assistance Provided FY13 and After]]</f>
        <v>678.86959999999999</v>
      </c>
      <c r="CQ128" s="9">
        <v>347.3639</v>
      </c>
      <c r="CR128" s="9">
        <v>152.82509999999999</v>
      </c>
      <c r="CS128" s="9">
        <v>0</v>
      </c>
      <c r="CT128" s="24">
        <f>Table1[[#This Row],[Recapture Cancellation Reduction Amount Through FY12]]+Table1[[#This Row],[Recapture Cancellation Reduction Amount FY13 and After]]</f>
        <v>152.82509999999999</v>
      </c>
      <c r="CU128" s="9">
        <v>0</v>
      </c>
      <c r="CV128" s="9">
        <v>0</v>
      </c>
      <c r="CW128" s="9">
        <v>0</v>
      </c>
      <c r="CX128" s="24">
        <f>Table1[[#This Row],[Penalty Paid Through FY12]]+Table1[[#This Row],[Penalty Paid FY13 and After]]</f>
        <v>0</v>
      </c>
      <c r="CY128" s="9">
        <v>-347.1902</v>
      </c>
      <c r="CZ128" s="9">
        <v>525.60119999999995</v>
      </c>
      <c r="DA128" s="9">
        <v>0.44330000000000003</v>
      </c>
      <c r="DB128" s="24">
        <f>Table1[[#This Row],[TOTAL Assistance Net of Recapture Penalties Through FY12]]+Table1[[#This Row],[TOTAL Assistance Net of Recapture Penalties FY13 and After]]</f>
        <v>526.04449999999997</v>
      </c>
      <c r="DC128" s="9">
        <v>53.761899999999997</v>
      </c>
      <c r="DD128" s="9">
        <v>6935.0231999999996</v>
      </c>
      <c r="DE128" s="9">
        <v>248.10470000000001</v>
      </c>
      <c r="DF128" s="24">
        <f>Table1[[#This Row],[Company Direct Tax Revenue Before Assistance Through FY12]]+Table1[[#This Row],[Company Direct Tax Revenue Before Assistance FY13 and After]]</f>
        <v>7183.1278999999995</v>
      </c>
      <c r="DG128" s="9">
        <v>43.278399999999998</v>
      </c>
      <c r="DH128" s="9">
        <v>5813.7115000000003</v>
      </c>
      <c r="DI128" s="9">
        <v>199.7242</v>
      </c>
      <c r="DJ128" s="24">
        <f>Table1[[#This Row],[Indirect and Induced Tax Revenues Through FY12]]+Table1[[#This Row],[Indirect and Induced Tax Revenues FY13 and After]]</f>
        <v>6013.4357</v>
      </c>
      <c r="DK128" s="9">
        <v>97.040300000000002</v>
      </c>
      <c r="DL128" s="9">
        <v>12748.734700000001</v>
      </c>
      <c r="DM128" s="9">
        <v>447.82889999999998</v>
      </c>
      <c r="DN128" s="24">
        <f>Table1[[#This Row],[TOTAL Tax Revenues Before Assistance Through FY12]]+Table1[[#This Row],[TOTAL Tax Revenues Before Assistance FY13 and After]]</f>
        <v>13196.563600000001</v>
      </c>
      <c r="DO128" s="9">
        <v>444.23050000000001</v>
      </c>
      <c r="DP128" s="9">
        <v>12223.1335</v>
      </c>
      <c r="DQ128" s="9">
        <v>447.38560000000001</v>
      </c>
      <c r="DR128" s="24">
        <f>Table1[[#This Row],[TOTAL Tax Revenues Net of Assistance Recapture and Penalty Through FY12]]+Table1[[#This Row],[TOTAL Tax Revenues Net of Assistance Recapture and Penalty FY13 and After]]</f>
        <v>12670.5191</v>
      </c>
      <c r="DS128" s="9">
        <v>0</v>
      </c>
      <c r="DT128" s="9">
        <v>0</v>
      </c>
      <c r="DU128" s="9">
        <v>0</v>
      </c>
      <c r="DV128" s="9">
        <v>0</v>
      </c>
    </row>
    <row r="129" spans="1:126" x14ac:dyDescent="0.25">
      <c r="A129" s="10">
        <v>92554</v>
      </c>
      <c r="B129" s="10" t="s">
        <v>684</v>
      </c>
      <c r="C129" s="10" t="s">
        <v>686</v>
      </c>
      <c r="D129" s="10" t="s">
        <v>24</v>
      </c>
      <c r="E129" s="10">
        <v>26</v>
      </c>
      <c r="F129" s="10" t="s">
        <v>687</v>
      </c>
      <c r="G129" s="10" t="s">
        <v>480</v>
      </c>
      <c r="H129" s="13">
        <v>5000</v>
      </c>
      <c r="I129" s="13">
        <v>10000</v>
      </c>
      <c r="J129" s="10" t="s">
        <v>685</v>
      </c>
      <c r="K129" s="10" t="s">
        <v>5</v>
      </c>
      <c r="L129" s="8">
        <v>36878</v>
      </c>
      <c r="M129" s="8">
        <v>46203</v>
      </c>
      <c r="N129" s="9">
        <v>630</v>
      </c>
      <c r="O129" s="10" t="s">
        <v>11</v>
      </c>
      <c r="P129" s="7">
        <v>0</v>
      </c>
      <c r="Q129" s="7">
        <v>0</v>
      </c>
      <c r="R129" s="7">
        <v>26</v>
      </c>
      <c r="S129" s="7">
        <v>0</v>
      </c>
      <c r="T129" s="7">
        <v>25</v>
      </c>
      <c r="U129" s="7">
        <v>51</v>
      </c>
      <c r="V129" s="7">
        <v>51</v>
      </c>
      <c r="W129" s="7">
        <v>0</v>
      </c>
      <c r="X129" s="7">
        <v>0</v>
      </c>
      <c r="Y129" s="7">
        <v>0</v>
      </c>
      <c r="Z129" s="7">
        <v>3</v>
      </c>
      <c r="AA129" s="7">
        <v>0</v>
      </c>
      <c r="AB129" s="16">
        <v>0</v>
      </c>
      <c r="AC129" s="16">
        <v>0</v>
      </c>
      <c r="AD129" s="16">
        <v>0</v>
      </c>
      <c r="AE129" s="16">
        <v>0</v>
      </c>
      <c r="AF129" s="15">
        <v>0</v>
      </c>
      <c r="AG129" s="10" t="s">
        <v>58</v>
      </c>
      <c r="AH129" s="10" t="s">
        <v>58</v>
      </c>
      <c r="AI129" s="9">
        <v>9.4642999999999997</v>
      </c>
      <c r="AJ129" s="9">
        <v>68.886399999999995</v>
      </c>
      <c r="AK129" s="9">
        <v>43.676699999999997</v>
      </c>
      <c r="AL129" s="24">
        <f>Table1[[#This Row],[Company Direct Land Through FY12]]+Table1[[#This Row],[Company Direct Land FY13 and After]]</f>
        <v>112.56309999999999</v>
      </c>
      <c r="AM129" s="9">
        <v>17.576599999999999</v>
      </c>
      <c r="AN129" s="9">
        <v>73.603399999999993</v>
      </c>
      <c r="AO129" s="9">
        <v>81.113600000000005</v>
      </c>
      <c r="AP129" s="24">
        <f>Table1[[#This Row],[Company Direct Building Through FY12]]+Table1[[#This Row],[Company Direct Building FY13 and After]]</f>
        <v>154.71699999999998</v>
      </c>
      <c r="AQ129" s="9">
        <v>0</v>
      </c>
      <c r="AR129" s="9">
        <v>6.5793999999999997</v>
      </c>
      <c r="AS129" s="9">
        <v>0</v>
      </c>
      <c r="AT129" s="24">
        <f>Table1[[#This Row],[Mortgage Recording Tax Through FY12]]+Table1[[#This Row],[Mortgage Recording Tax FY13 and After]]</f>
        <v>6.5793999999999997</v>
      </c>
      <c r="AU129" s="9">
        <v>0</v>
      </c>
      <c r="AV129" s="9">
        <v>77.171899999999994</v>
      </c>
      <c r="AW129" s="9">
        <v>0</v>
      </c>
      <c r="AX129" s="24">
        <f>Table1[[#This Row],[Pilot Savings  Through FY12]]+Table1[[#This Row],[Pilot Savings FY13 and After]]</f>
        <v>77.171899999999994</v>
      </c>
      <c r="AY129" s="9">
        <v>0</v>
      </c>
      <c r="AZ129" s="9">
        <v>6.5793999999999997</v>
      </c>
      <c r="BA129" s="9">
        <v>0</v>
      </c>
      <c r="BB129" s="24">
        <f>Table1[[#This Row],[Mortgage Recording Tax Exemption Through FY12]]+Table1[[#This Row],[Mortgage Recording Tax Exemption FY13 and After]]</f>
        <v>6.5793999999999997</v>
      </c>
      <c r="BC129" s="9">
        <v>29.6752</v>
      </c>
      <c r="BD129" s="9">
        <v>96.496300000000005</v>
      </c>
      <c r="BE129" s="9">
        <v>136.94710000000001</v>
      </c>
      <c r="BF129" s="24">
        <f>Table1[[#This Row],[Indirect and Induced Land Through FY12]]+Table1[[#This Row],[Indirect and Induced Land FY13 and After]]</f>
        <v>233.4434</v>
      </c>
      <c r="BG129" s="9">
        <v>55.1111</v>
      </c>
      <c r="BH129" s="9">
        <v>179.2079</v>
      </c>
      <c r="BI129" s="9">
        <v>254.33109999999999</v>
      </c>
      <c r="BJ129" s="24">
        <f>Table1[[#This Row],[Indirect and Induced Building Through FY12]]+Table1[[#This Row],[Indirect and Induced Building FY13 and After]]</f>
        <v>433.53899999999999</v>
      </c>
      <c r="BK129" s="9">
        <v>111.8272</v>
      </c>
      <c r="BL129" s="9">
        <v>341.02210000000002</v>
      </c>
      <c r="BM129" s="9">
        <v>516.06849999999997</v>
      </c>
      <c r="BN129" s="24">
        <f>Table1[[#This Row],[TOTAL Real Property Related Taxes Through FY12]]+Table1[[#This Row],[TOTAL Real Property Related Taxes FY13 and After]]</f>
        <v>857.09059999999999</v>
      </c>
      <c r="BO129" s="9">
        <v>164.0461</v>
      </c>
      <c r="BP129" s="9">
        <v>545.07309999999995</v>
      </c>
      <c r="BQ129" s="9">
        <v>757.05269999999996</v>
      </c>
      <c r="BR129" s="24">
        <f>Table1[[#This Row],[Company Direct Through FY12]]+Table1[[#This Row],[Company Direct FY13 and After]]</f>
        <v>1302.1257999999998</v>
      </c>
      <c r="BS129" s="9">
        <v>0</v>
      </c>
      <c r="BT129" s="9">
        <v>0</v>
      </c>
      <c r="BU129" s="9">
        <v>0</v>
      </c>
      <c r="BV129" s="24">
        <f>Table1[[#This Row],[Sales Tax Exemption Through FY12]]+Table1[[#This Row],[Sales Tax Exemption FY13 and After]]</f>
        <v>0</v>
      </c>
      <c r="BW129" s="9">
        <v>0</v>
      </c>
      <c r="BX129" s="9">
        <v>0</v>
      </c>
      <c r="BY129" s="9">
        <v>0</v>
      </c>
      <c r="BZ129" s="24">
        <f>Table1[[#This Row],[Energy Tax Savings Through FY12]]+Table1[[#This Row],[Energy Tax Savings FY13 and After]]</f>
        <v>0</v>
      </c>
      <c r="CA129" s="9">
        <v>0</v>
      </c>
      <c r="CB129" s="9">
        <v>0</v>
      </c>
      <c r="CC129" s="9">
        <v>0</v>
      </c>
      <c r="CD129" s="24">
        <f>Table1[[#This Row],[Tax Exempt Bond Savings Through FY12]]+Table1[[#This Row],[Tax Exempt Bond Savings FY13 and After]]</f>
        <v>0</v>
      </c>
      <c r="CE129" s="9">
        <v>101.3235</v>
      </c>
      <c r="CF129" s="9">
        <v>367.45409999999998</v>
      </c>
      <c r="CG129" s="9">
        <v>467.59519999999998</v>
      </c>
      <c r="CH129" s="24">
        <f>Table1[[#This Row],[Indirect and Induced Through FY12]]+Table1[[#This Row],[Indirect and Induced FY13 and After]]</f>
        <v>835.0492999999999</v>
      </c>
      <c r="CI129" s="9">
        <v>265.36959999999999</v>
      </c>
      <c r="CJ129" s="9">
        <v>912.52719999999999</v>
      </c>
      <c r="CK129" s="9">
        <v>1224.6478999999999</v>
      </c>
      <c r="CL129" s="24">
        <f>Table1[[#This Row],[TOTAL Income Consumption Use Taxes Through FY12]]+Table1[[#This Row],[TOTAL Income Consumption Use Taxes FY13 and After]]</f>
        <v>2137.1750999999999</v>
      </c>
      <c r="CM129" s="9">
        <v>0</v>
      </c>
      <c r="CN129" s="9">
        <v>83.751300000000001</v>
      </c>
      <c r="CO129" s="9">
        <v>0</v>
      </c>
      <c r="CP129" s="24">
        <f>Table1[[#This Row],[Assistance Provided Through FY12]]+Table1[[#This Row],[Assistance Provided FY13 and After]]</f>
        <v>83.751300000000001</v>
      </c>
      <c r="CQ129" s="9">
        <v>28.5457</v>
      </c>
      <c r="CR129" s="9">
        <v>12.5589</v>
      </c>
      <c r="CS129" s="9">
        <v>0</v>
      </c>
      <c r="CT129" s="24">
        <f>Table1[[#This Row],[Recapture Cancellation Reduction Amount Through FY12]]+Table1[[#This Row],[Recapture Cancellation Reduction Amount FY13 and After]]</f>
        <v>12.5589</v>
      </c>
      <c r="CU129" s="9">
        <v>0</v>
      </c>
      <c r="CV129" s="9">
        <v>0</v>
      </c>
      <c r="CW129" s="9">
        <v>0</v>
      </c>
      <c r="CX129" s="24">
        <f>Table1[[#This Row],[Penalty Paid Through FY12]]+Table1[[#This Row],[Penalty Paid FY13 and After]]</f>
        <v>0</v>
      </c>
      <c r="CY129" s="9">
        <v>-28.5457</v>
      </c>
      <c r="CZ129" s="9">
        <v>71.192400000000006</v>
      </c>
      <c r="DA129" s="9">
        <v>0</v>
      </c>
      <c r="DB129" s="24">
        <f>Table1[[#This Row],[TOTAL Assistance Net of Recapture Penalties Through FY12]]+Table1[[#This Row],[TOTAL Assistance Net of Recapture Penalties FY13 and After]]</f>
        <v>71.192400000000006</v>
      </c>
      <c r="DC129" s="9">
        <v>191.08699999999999</v>
      </c>
      <c r="DD129" s="9">
        <v>694.14229999999998</v>
      </c>
      <c r="DE129" s="9">
        <v>881.84299999999996</v>
      </c>
      <c r="DF129" s="24">
        <f>Table1[[#This Row],[Company Direct Tax Revenue Before Assistance Through FY12]]+Table1[[#This Row],[Company Direct Tax Revenue Before Assistance FY13 and After]]</f>
        <v>1575.9852999999998</v>
      </c>
      <c r="DG129" s="9">
        <v>186.10980000000001</v>
      </c>
      <c r="DH129" s="9">
        <v>643.15830000000005</v>
      </c>
      <c r="DI129" s="9">
        <v>858.87339999999995</v>
      </c>
      <c r="DJ129" s="24">
        <f>Table1[[#This Row],[Indirect and Induced Tax Revenues Through FY12]]+Table1[[#This Row],[Indirect and Induced Tax Revenues FY13 and After]]</f>
        <v>1502.0317</v>
      </c>
      <c r="DK129" s="9">
        <v>377.1968</v>
      </c>
      <c r="DL129" s="9">
        <v>1337.3006</v>
      </c>
      <c r="DM129" s="9">
        <v>1740.7164</v>
      </c>
      <c r="DN129" s="24">
        <f>Table1[[#This Row],[TOTAL Tax Revenues Before Assistance Through FY12]]+Table1[[#This Row],[TOTAL Tax Revenues Before Assistance FY13 and After]]</f>
        <v>3078.0169999999998</v>
      </c>
      <c r="DO129" s="9">
        <v>405.74250000000001</v>
      </c>
      <c r="DP129" s="9">
        <v>1266.1081999999999</v>
      </c>
      <c r="DQ129" s="9">
        <v>1740.7164</v>
      </c>
      <c r="DR129" s="24">
        <f>Table1[[#This Row],[TOTAL Tax Revenues Net of Assistance Recapture and Penalty Through FY12]]+Table1[[#This Row],[TOTAL Tax Revenues Net of Assistance Recapture and Penalty FY13 and After]]</f>
        <v>3006.8245999999999</v>
      </c>
      <c r="DS129" s="9">
        <v>0</v>
      </c>
      <c r="DT129" s="9">
        <v>0</v>
      </c>
      <c r="DU129" s="9">
        <v>0</v>
      </c>
      <c r="DV129" s="9">
        <v>0</v>
      </c>
    </row>
    <row r="130" spans="1:126" x14ac:dyDescent="0.25">
      <c r="A130" s="10">
        <v>92556</v>
      </c>
      <c r="B130" s="10" t="s">
        <v>779</v>
      </c>
      <c r="C130" s="10" t="s">
        <v>780</v>
      </c>
      <c r="D130" s="10" t="s">
        <v>17</v>
      </c>
      <c r="E130" s="10">
        <v>38</v>
      </c>
      <c r="F130" s="10" t="s">
        <v>781</v>
      </c>
      <c r="G130" s="10" t="s">
        <v>782</v>
      </c>
      <c r="H130" s="13">
        <v>86205</v>
      </c>
      <c r="I130" s="13">
        <v>93000</v>
      </c>
      <c r="J130" s="10" t="s">
        <v>697</v>
      </c>
      <c r="K130" s="10" t="s">
        <v>5</v>
      </c>
      <c r="L130" s="8">
        <v>36986</v>
      </c>
      <c r="M130" s="8">
        <v>46568</v>
      </c>
      <c r="N130" s="9">
        <v>4865</v>
      </c>
      <c r="O130" s="10" t="s">
        <v>783</v>
      </c>
      <c r="P130" s="7">
        <v>0</v>
      </c>
      <c r="Q130" s="7">
        <v>0</v>
      </c>
      <c r="R130" s="7">
        <v>167</v>
      </c>
      <c r="S130" s="7">
        <v>0</v>
      </c>
      <c r="T130" s="7">
        <v>0</v>
      </c>
      <c r="U130" s="7">
        <v>167</v>
      </c>
      <c r="V130" s="7">
        <v>167</v>
      </c>
      <c r="W130" s="7">
        <v>0</v>
      </c>
      <c r="X130" s="7">
        <v>0</v>
      </c>
      <c r="Y130" s="7">
        <v>0</v>
      </c>
      <c r="Z130" s="7">
        <v>14</v>
      </c>
      <c r="AA130" s="7">
        <v>0</v>
      </c>
      <c r="AB130" s="16">
        <v>0</v>
      </c>
      <c r="AC130" s="16">
        <v>0</v>
      </c>
      <c r="AD130" s="16">
        <v>0</v>
      </c>
      <c r="AE130" s="16">
        <v>0</v>
      </c>
      <c r="AF130" s="15">
        <v>89.795918367346943</v>
      </c>
      <c r="AG130" s="10" t="s">
        <v>1966</v>
      </c>
      <c r="AH130" s="10" t="s">
        <v>1966</v>
      </c>
      <c r="AI130" s="9">
        <v>111.742</v>
      </c>
      <c r="AJ130" s="9">
        <v>375.96980000000002</v>
      </c>
      <c r="AK130" s="9">
        <v>542.55899999999997</v>
      </c>
      <c r="AL130" s="24">
        <f>Table1[[#This Row],[Company Direct Land Through FY12]]+Table1[[#This Row],[Company Direct Land FY13 and After]]</f>
        <v>918.52880000000005</v>
      </c>
      <c r="AM130" s="9">
        <v>147.74100000000001</v>
      </c>
      <c r="AN130" s="9">
        <v>565.59159999999997</v>
      </c>
      <c r="AO130" s="9">
        <v>717.34979999999996</v>
      </c>
      <c r="AP130" s="24">
        <f>Table1[[#This Row],[Company Direct Building Through FY12]]+Table1[[#This Row],[Company Direct Building FY13 and After]]</f>
        <v>1282.9413999999999</v>
      </c>
      <c r="AQ130" s="9">
        <v>0</v>
      </c>
      <c r="AR130" s="9">
        <v>47.371499999999997</v>
      </c>
      <c r="AS130" s="9">
        <v>0</v>
      </c>
      <c r="AT130" s="24">
        <f>Table1[[#This Row],[Mortgage Recording Tax Through FY12]]+Table1[[#This Row],[Mortgage Recording Tax FY13 and After]]</f>
        <v>47.371499999999997</v>
      </c>
      <c r="AU130" s="9">
        <v>161.614</v>
      </c>
      <c r="AV130" s="9">
        <v>582.46410000000003</v>
      </c>
      <c r="AW130" s="9">
        <v>784.70989999999995</v>
      </c>
      <c r="AX130" s="24">
        <f>Table1[[#This Row],[Pilot Savings  Through FY12]]+Table1[[#This Row],[Pilot Savings FY13 and After]]</f>
        <v>1367.174</v>
      </c>
      <c r="AY130" s="9">
        <v>0</v>
      </c>
      <c r="AZ130" s="9">
        <v>47.371499999999997</v>
      </c>
      <c r="BA130" s="9">
        <v>0</v>
      </c>
      <c r="BB130" s="24">
        <f>Table1[[#This Row],[Mortgage Recording Tax Exemption Through FY12]]+Table1[[#This Row],[Mortgage Recording Tax Exemption FY13 and After]]</f>
        <v>47.371499999999997</v>
      </c>
      <c r="BC130" s="9">
        <v>290.98469999999998</v>
      </c>
      <c r="BD130" s="9">
        <v>988.47670000000005</v>
      </c>
      <c r="BE130" s="9">
        <v>1412.8638000000001</v>
      </c>
      <c r="BF130" s="24">
        <f>Table1[[#This Row],[Indirect and Induced Land Through FY12]]+Table1[[#This Row],[Indirect and Induced Land FY13 and After]]</f>
        <v>2401.3405000000002</v>
      </c>
      <c r="BG130" s="9">
        <v>540.40009999999995</v>
      </c>
      <c r="BH130" s="9">
        <v>1835.7421999999999</v>
      </c>
      <c r="BI130" s="9">
        <v>2623.8892000000001</v>
      </c>
      <c r="BJ130" s="24">
        <f>Table1[[#This Row],[Indirect and Induced Building Through FY12]]+Table1[[#This Row],[Indirect and Induced Building FY13 and After]]</f>
        <v>4459.6314000000002</v>
      </c>
      <c r="BK130" s="9">
        <v>929.25379999999996</v>
      </c>
      <c r="BL130" s="9">
        <v>3183.3162000000002</v>
      </c>
      <c r="BM130" s="9">
        <v>4511.9519</v>
      </c>
      <c r="BN130" s="24">
        <f>Table1[[#This Row],[TOTAL Real Property Related Taxes Through FY12]]+Table1[[#This Row],[TOTAL Real Property Related Taxes FY13 and After]]</f>
        <v>7695.2681000000002</v>
      </c>
      <c r="BO130" s="9">
        <v>1996.9918</v>
      </c>
      <c r="BP130" s="9">
        <v>7543.9344000000001</v>
      </c>
      <c r="BQ130" s="9">
        <v>9696.3068000000003</v>
      </c>
      <c r="BR130" s="24">
        <f>Table1[[#This Row],[Company Direct Through FY12]]+Table1[[#This Row],[Company Direct FY13 and After]]</f>
        <v>17240.2412</v>
      </c>
      <c r="BS130" s="9">
        <v>0</v>
      </c>
      <c r="BT130" s="9">
        <v>4.2455999999999996</v>
      </c>
      <c r="BU130" s="9">
        <v>0</v>
      </c>
      <c r="BV130" s="24">
        <f>Table1[[#This Row],[Sales Tax Exemption Through FY12]]+Table1[[#This Row],[Sales Tax Exemption FY13 and After]]</f>
        <v>4.2455999999999996</v>
      </c>
      <c r="BW130" s="9">
        <v>0</v>
      </c>
      <c r="BX130" s="9">
        <v>0</v>
      </c>
      <c r="BY130" s="9">
        <v>0</v>
      </c>
      <c r="BZ130" s="24">
        <f>Table1[[#This Row],[Energy Tax Savings Through FY12]]+Table1[[#This Row],[Energy Tax Savings FY13 and After]]</f>
        <v>0</v>
      </c>
      <c r="CA130" s="9">
        <v>0</v>
      </c>
      <c r="CB130" s="9">
        <v>0</v>
      </c>
      <c r="CC130" s="9">
        <v>0</v>
      </c>
      <c r="CD130" s="24">
        <f>Table1[[#This Row],[Tax Exempt Bond Savings Through FY12]]+Table1[[#This Row],[Tax Exempt Bond Savings FY13 and After]]</f>
        <v>0</v>
      </c>
      <c r="CE130" s="9">
        <v>1079.4648999999999</v>
      </c>
      <c r="CF130" s="9">
        <v>4173.7637000000004</v>
      </c>
      <c r="CG130" s="9">
        <v>5241.2948999999999</v>
      </c>
      <c r="CH130" s="24">
        <f>Table1[[#This Row],[Indirect and Induced Through FY12]]+Table1[[#This Row],[Indirect and Induced FY13 and After]]</f>
        <v>9415.0586000000003</v>
      </c>
      <c r="CI130" s="9">
        <v>3076.4567000000002</v>
      </c>
      <c r="CJ130" s="9">
        <v>11713.452499999999</v>
      </c>
      <c r="CK130" s="9">
        <v>14937.601699999999</v>
      </c>
      <c r="CL130" s="24">
        <f>Table1[[#This Row],[TOTAL Income Consumption Use Taxes Through FY12]]+Table1[[#This Row],[TOTAL Income Consumption Use Taxes FY13 and After]]</f>
        <v>26651.054199999999</v>
      </c>
      <c r="CM130" s="9">
        <v>161.614</v>
      </c>
      <c r="CN130" s="9">
        <v>634.08119999999997</v>
      </c>
      <c r="CO130" s="9">
        <v>784.70989999999995</v>
      </c>
      <c r="CP130" s="24">
        <f>Table1[[#This Row],[Assistance Provided Through FY12]]+Table1[[#This Row],[Assistance Provided FY13 and After]]</f>
        <v>1418.7910999999999</v>
      </c>
      <c r="CQ130" s="9">
        <v>0</v>
      </c>
      <c r="CR130" s="9">
        <v>0</v>
      </c>
      <c r="CS130" s="9">
        <v>0</v>
      </c>
      <c r="CT130" s="24">
        <f>Table1[[#This Row],[Recapture Cancellation Reduction Amount Through FY12]]+Table1[[#This Row],[Recapture Cancellation Reduction Amount FY13 and After]]</f>
        <v>0</v>
      </c>
      <c r="CU130" s="9">
        <v>0</v>
      </c>
      <c r="CV130" s="9">
        <v>0</v>
      </c>
      <c r="CW130" s="9">
        <v>0</v>
      </c>
      <c r="CX130" s="24">
        <f>Table1[[#This Row],[Penalty Paid Through FY12]]+Table1[[#This Row],[Penalty Paid FY13 and After]]</f>
        <v>0</v>
      </c>
      <c r="CY130" s="9">
        <v>161.614</v>
      </c>
      <c r="CZ130" s="9">
        <v>634.08119999999997</v>
      </c>
      <c r="DA130" s="9">
        <v>784.70989999999995</v>
      </c>
      <c r="DB130" s="24">
        <f>Table1[[#This Row],[TOTAL Assistance Net of Recapture Penalties Through FY12]]+Table1[[#This Row],[TOTAL Assistance Net of Recapture Penalties FY13 and After]]</f>
        <v>1418.7910999999999</v>
      </c>
      <c r="DC130" s="9">
        <v>2256.4748</v>
      </c>
      <c r="DD130" s="9">
        <v>8532.8672999999999</v>
      </c>
      <c r="DE130" s="9">
        <v>10956.2156</v>
      </c>
      <c r="DF130" s="24">
        <f>Table1[[#This Row],[Company Direct Tax Revenue Before Assistance Through FY12]]+Table1[[#This Row],[Company Direct Tax Revenue Before Assistance FY13 and After]]</f>
        <v>19489.082900000001</v>
      </c>
      <c r="DG130" s="9">
        <v>1910.8497</v>
      </c>
      <c r="DH130" s="9">
        <v>6997.9826000000003</v>
      </c>
      <c r="DI130" s="9">
        <v>9278.0478999999996</v>
      </c>
      <c r="DJ130" s="24">
        <f>Table1[[#This Row],[Indirect and Induced Tax Revenues Through FY12]]+Table1[[#This Row],[Indirect and Induced Tax Revenues FY13 and After]]</f>
        <v>16276.030500000001</v>
      </c>
      <c r="DK130" s="9">
        <v>4167.3244999999997</v>
      </c>
      <c r="DL130" s="9">
        <v>15530.849899999999</v>
      </c>
      <c r="DM130" s="9">
        <v>20234.263500000001</v>
      </c>
      <c r="DN130" s="24">
        <f>Table1[[#This Row],[TOTAL Tax Revenues Before Assistance Through FY12]]+Table1[[#This Row],[TOTAL Tax Revenues Before Assistance FY13 and After]]</f>
        <v>35765.113400000002</v>
      </c>
      <c r="DO130" s="9">
        <v>4005.7105000000001</v>
      </c>
      <c r="DP130" s="9">
        <v>14896.768700000001</v>
      </c>
      <c r="DQ130" s="9">
        <v>19449.553599999999</v>
      </c>
      <c r="DR130" s="24">
        <f>Table1[[#This Row],[TOTAL Tax Revenues Net of Assistance Recapture and Penalty Through FY12]]+Table1[[#This Row],[TOTAL Tax Revenues Net of Assistance Recapture and Penalty FY13 and After]]</f>
        <v>34346.3223</v>
      </c>
      <c r="DS130" s="9">
        <v>0</v>
      </c>
      <c r="DT130" s="9">
        <v>0</v>
      </c>
      <c r="DU130" s="9">
        <v>0</v>
      </c>
      <c r="DV130" s="9">
        <v>0</v>
      </c>
    </row>
    <row r="131" spans="1:126" x14ac:dyDescent="0.25">
      <c r="A131" s="10">
        <v>92560</v>
      </c>
      <c r="B131" s="10" t="s">
        <v>703</v>
      </c>
      <c r="C131" s="10" t="s">
        <v>704</v>
      </c>
      <c r="D131" s="10" t="s">
        <v>17</v>
      </c>
      <c r="E131" s="10">
        <v>41</v>
      </c>
      <c r="F131" s="10" t="s">
        <v>705</v>
      </c>
      <c r="G131" s="10" t="s">
        <v>112</v>
      </c>
      <c r="H131" s="13">
        <v>368531</v>
      </c>
      <c r="I131" s="13">
        <v>226491</v>
      </c>
      <c r="J131" s="10" t="s">
        <v>368</v>
      </c>
      <c r="K131" s="10" t="s">
        <v>50</v>
      </c>
      <c r="L131" s="8">
        <v>36768</v>
      </c>
      <c r="M131" s="8">
        <v>45839</v>
      </c>
      <c r="N131" s="9">
        <v>15820</v>
      </c>
      <c r="O131" s="10" t="s">
        <v>74</v>
      </c>
      <c r="P131" s="7">
        <v>339</v>
      </c>
      <c r="Q131" s="7">
        <v>9</v>
      </c>
      <c r="R131" s="7">
        <v>1365</v>
      </c>
      <c r="S131" s="7">
        <v>10</v>
      </c>
      <c r="T131" s="7">
        <v>51</v>
      </c>
      <c r="U131" s="7">
        <v>1774</v>
      </c>
      <c r="V131" s="7">
        <v>1548</v>
      </c>
      <c r="W131" s="7">
        <v>0</v>
      </c>
      <c r="X131" s="7">
        <v>0</v>
      </c>
      <c r="Y131" s="7">
        <v>1881</v>
      </c>
      <c r="Z131" s="7">
        <v>0</v>
      </c>
      <c r="AA131" s="7">
        <v>39.183673469387756</v>
      </c>
      <c r="AB131" s="16">
        <v>8.5714285714285712</v>
      </c>
      <c r="AC131" s="16">
        <v>37.492711370262391</v>
      </c>
      <c r="AD131" s="16">
        <v>10.612244897959183</v>
      </c>
      <c r="AE131" s="16">
        <v>4.1399416909620994</v>
      </c>
      <c r="AF131" s="15">
        <v>73.70262390670554</v>
      </c>
      <c r="AG131" s="10" t="s">
        <v>28</v>
      </c>
      <c r="AH131" s="10" t="s">
        <v>28</v>
      </c>
      <c r="AI131" s="9">
        <v>0</v>
      </c>
      <c r="AJ131" s="9">
        <v>0</v>
      </c>
      <c r="AK131" s="9">
        <v>0</v>
      </c>
      <c r="AL131" s="24">
        <f>Table1[[#This Row],[Company Direct Land Through FY12]]+Table1[[#This Row],[Company Direct Land FY13 and After]]</f>
        <v>0</v>
      </c>
      <c r="AM131" s="9">
        <v>0</v>
      </c>
      <c r="AN131" s="9">
        <v>0</v>
      </c>
      <c r="AO131" s="9">
        <v>0</v>
      </c>
      <c r="AP131" s="24">
        <f>Table1[[#This Row],[Company Direct Building Through FY12]]+Table1[[#This Row],[Company Direct Building FY13 and After]]</f>
        <v>0</v>
      </c>
      <c r="AQ131" s="9">
        <v>0</v>
      </c>
      <c r="AR131" s="9">
        <v>277.56189999999998</v>
      </c>
      <c r="AS131" s="9">
        <v>0</v>
      </c>
      <c r="AT131" s="24">
        <f>Table1[[#This Row],[Mortgage Recording Tax Through FY12]]+Table1[[#This Row],[Mortgage Recording Tax FY13 and After]]</f>
        <v>277.56189999999998</v>
      </c>
      <c r="AU131" s="9">
        <v>0</v>
      </c>
      <c r="AV131" s="9">
        <v>0</v>
      </c>
      <c r="AW131" s="9">
        <v>0</v>
      </c>
      <c r="AX131" s="24">
        <f>Table1[[#This Row],[Pilot Savings  Through FY12]]+Table1[[#This Row],[Pilot Savings FY13 and After]]</f>
        <v>0</v>
      </c>
      <c r="AY131" s="9">
        <v>0</v>
      </c>
      <c r="AZ131" s="9">
        <v>277.56189999999998</v>
      </c>
      <c r="BA131" s="9">
        <v>0</v>
      </c>
      <c r="BB131" s="24">
        <f>Table1[[#This Row],[Mortgage Recording Tax Exemption Through FY12]]+Table1[[#This Row],[Mortgage Recording Tax Exemption FY13 and After]]</f>
        <v>277.56189999999998</v>
      </c>
      <c r="BC131" s="9">
        <v>734.86509999999998</v>
      </c>
      <c r="BD131" s="9">
        <v>7549.5334000000003</v>
      </c>
      <c r="BE131" s="9">
        <v>3391.3130000000001</v>
      </c>
      <c r="BF131" s="24">
        <f>Table1[[#This Row],[Indirect and Induced Land Through FY12]]+Table1[[#This Row],[Indirect and Induced Land FY13 and After]]</f>
        <v>10940.8464</v>
      </c>
      <c r="BG131" s="9">
        <v>1364.7494999999999</v>
      </c>
      <c r="BH131" s="9">
        <v>14020.562400000001</v>
      </c>
      <c r="BI131" s="9">
        <v>6298.1529</v>
      </c>
      <c r="BJ131" s="24">
        <f>Table1[[#This Row],[Indirect and Induced Building Through FY12]]+Table1[[#This Row],[Indirect and Induced Building FY13 and After]]</f>
        <v>20318.7153</v>
      </c>
      <c r="BK131" s="9">
        <v>2099.6145999999999</v>
      </c>
      <c r="BL131" s="9">
        <v>21570.095799999999</v>
      </c>
      <c r="BM131" s="9">
        <v>9689.4658999999992</v>
      </c>
      <c r="BN131" s="24">
        <f>Table1[[#This Row],[TOTAL Real Property Related Taxes Through FY12]]+Table1[[#This Row],[TOTAL Real Property Related Taxes FY13 and After]]</f>
        <v>31259.561699999998</v>
      </c>
      <c r="BO131" s="9">
        <v>2363.1078000000002</v>
      </c>
      <c r="BP131" s="9">
        <v>28357.725399999999</v>
      </c>
      <c r="BQ131" s="9">
        <v>10905.455599999999</v>
      </c>
      <c r="BR131" s="24">
        <f>Table1[[#This Row],[Company Direct Through FY12]]+Table1[[#This Row],[Company Direct FY13 and After]]</f>
        <v>39263.180999999997</v>
      </c>
      <c r="BS131" s="9">
        <v>0</v>
      </c>
      <c r="BT131" s="9">
        <v>0</v>
      </c>
      <c r="BU131" s="9">
        <v>0</v>
      </c>
      <c r="BV131" s="24">
        <f>Table1[[#This Row],[Sales Tax Exemption Through FY12]]+Table1[[#This Row],[Sales Tax Exemption FY13 and After]]</f>
        <v>0</v>
      </c>
      <c r="BW131" s="9">
        <v>0</v>
      </c>
      <c r="BX131" s="9">
        <v>0</v>
      </c>
      <c r="BY131" s="9">
        <v>0</v>
      </c>
      <c r="BZ131" s="24">
        <f>Table1[[#This Row],[Energy Tax Savings Through FY12]]+Table1[[#This Row],[Energy Tax Savings FY13 and After]]</f>
        <v>0</v>
      </c>
      <c r="CA131" s="9">
        <v>4.1000000000000003E-3</v>
      </c>
      <c r="CB131" s="9">
        <v>15.732900000000001</v>
      </c>
      <c r="CC131" s="9">
        <v>1.0500000000000001E-2</v>
      </c>
      <c r="CD131" s="24">
        <f>Table1[[#This Row],[Tax Exempt Bond Savings Through FY12]]+Table1[[#This Row],[Tax Exempt Bond Savings FY13 and After]]</f>
        <v>15.743400000000001</v>
      </c>
      <c r="CE131" s="9">
        <v>2726.1266000000001</v>
      </c>
      <c r="CF131" s="9">
        <v>32206.258000000002</v>
      </c>
      <c r="CG131" s="9">
        <v>12580.7428</v>
      </c>
      <c r="CH131" s="24">
        <f>Table1[[#This Row],[Indirect and Induced Through FY12]]+Table1[[#This Row],[Indirect and Induced FY13 and After]]</f>
        <v>44787.000800000002</v>
      </c>
      <c r="CI131" s="9">
        <v>5089.2303000000002</v>
      </c>
      <c r="CJ131" s="9">
        <v>60548.250500000002</v>
      </c>
      <c r="CK131" s="9">
        <v>23486.187900000001</v>
      </c>
      <c r="CL131" s="24">
        <f>Table1[[#This Row],[TOTAL Income Consumption Use Taxes Through FY12]]+Table1[[#This Row],[TOTAL Income Consumption Use Taxes FY13 and After]]</f>
        <v>84034.438399999999</v>
      </c>
      <c r="CM131" s="9">
        <v>4.1000000000000003E-3</v>
      </c>
      <c r="CN131" s="9">
        <v>293.29480000000001</v>
      </c>
      <c r="CO131" s="9">
        <v>1.0500000000000001E-2</v>
      </c>
      <c r="CP131" s="24">
        <f>Table1[[#This Row],[Assistance Provided Through FY12]]+Table1[[#This Row],[Assistance Provided FY13 and After]]</f>
        <v>293.30529999999999</v>
      </c>
      <c r="CQ131" s="9">
        <v>0</v>
      </c>
      <c r="CR131" s="9">
        <v>0</v>
      </c>
      <c r="CS131" s="9">
        <v>0</v>
      </c>
      <c r="CT131" s="24">
        <f>Table1[[#This Row],[Recapture Cancellation Reduction Amount Through FY12]]+Table1[[#This Row],[Recapture Cancellation Reduction Amount FY13 and After]]</f>
        <v>0</v>
      </c>
      <c r="CU131" s="9">
        <v>0</v>
      </c>
      <c r="CV131" s="9">
        <v>0</v>
      </c>
      <c r="CW131" s="9">
        <v>0</v>
      </c>
      <c r="CX131" s="24">
        <f>Table1[[#This Row],[Penalty Paid Through FY12]]+Table1[[#This Row],[Penalty Paid FY13 and After]]</f>
        <v>0</v>
      </c>
      <c r="CY131" s="9">
        <v>4.1000000000000003E-3</v>
      </c>
      <c r="CZ131" s="9">
        <v>293.29480000000001</v>
      </c>
      <c r="DA131" s="9">
        <v>1.0500000000000001E-2</v>
      </c>
      <c r="DB131" s="24">
        <f>Table1[[#This Row],[TOTAL Assistance Net of Recapture Penalties Through FY12]]+Table1[[#This Row],[TOTAL Assistance Net of Recapture Penalties FY13 and After]]</f>
        <v>293.30529999999999</v>
      </c>
      <c r="DC131" s="9">
        <v>2363.1078000000002</v>
      </c>
      <c r="DD131" s="9">
        <v>28635.2873</v>
      </c>
      <c r="DE131" s="9">
        <v>10905.455599999999</v>
      </c>
      <c r="DF131" s="24">
        <f>Table1[[#This Row],[Company Direct Tax Revenue Before Assistance Through FY12]]+Table1[[#This Row],[Company Direct Tax Revenue Before Assistance FY13 and After]]</f>
        <v>39540.742899999997</v>
      </c>
      <c r="DG131" s="9">
        <v>4825.7412000000004</v>
      </c>
      <c r="DH131" s="9">
        <v>53776.353799999997</v>
      </c>
      <c r="DI131" s="9">
        <v>22270.208699999999</v>
      </c>
      <c r="DJ131" s="24">
        <f>Table1[[#This Row],[Indirect and Induced Tax Revenues Through FY12]]+Table1[[#This Row],[Indirect and Induced Tax Revenues FY13 and After]]</f>
        <v>76046.5625</v>
      </c>
      <c r="DK131" s="9">
        <v>7188.8490000000002</v>
      </c>
      <c r="DL131" s="9">
        <v>82411.641099999993</v>
      </c>
      <c r="DM131" s="9">
        <v>33175.664299999997</v>
      </c>
      <c r="DN131" s="24">
        <f>Table1[[#This Row],[TOTAL Tax Revenues Before Assistance Through FY12]]+Table1[[#This Row],[TOTAL Tax Revenues Before Assistance FY13 and After]]</f>
        <v>115587.30539999998</v>
      </c>
      <c r="DO131" s="9">
        <v>7188.8449000000001</v>
      </c>
      <c r="DP131" s="9">
        <v>82118.346300000005</v>
      </c>
      <c r="DQ131" s="9">
        <v>33175.6538</v>
      </c>
      <c r="DR131" s="24">
        <f>Table1[[#This Row],[TOTAL Tax Revenues Net of Assistance Recapture and Penalty Through FY12]]+Table1[[#This Row],[TOTAL Tax Revenues Net of Assistance Recapture and Penalty FY13 and After]]</f>
        <v>115294.0001</v>
      </c>
      <c r="DS131" s="9">
        <v>0</v>
      </c>
      <c r="DT131" s="9">
        <v>0</v>
      </c>
      <c r="DU131" s="9">
        <v>0</v>
      </c>
      <c r="DV131" s="9">
        <v>0</v>
      </c>
    </row>
    <row r="132" spans="1:126" x14ac:dyDescent="0.25">
      <c r="A132" s="10">
        <v>92561</v>
      </c>
      <c r="B132" s="10" t="s">
        <v>713</v>
      </c>
      <c r="C132" s="10" t="s">
        <v>715</v>
      </c>
      <c r="D132" s="10" t="s">
        <v>24</v>
      </c>
      <c r="E132" s="10">
        <v>26</v>
      </c>
      <c r="F132" s="10" t="s">
        <v>716</v>
      </c>
      <c r="G132" s="10" t="s">
        <v>362</v>
      </c>
      <c r="H132" s="13">
        <v>35000</v>
      </c>
      <c r="I132" s="13">
        <v>36000</v>
      </c>
      <c r="J132" s="10" t="s">
        <v>714</v>
      </c>
      <c r="K132" s="10" t="s">
        <v>27</v>
      </c>
      <c r="L132" s="8">
        <v>36880</v>
      </c>
      <c r="M132" s="8">
        <v>46203</v>
      </c>
      <c r="N132" s="9">
        <v>3000</v>
      </c>
      <c r="O132" s="10" t="s">
        <v>242</v>
      </c>
      <c r="P132" s="7">
        <v>0</v>
      </c>
      <c r="Q132" s="7">
        <v>0</v>
      </c>
      <c r="R132" s="7">
        <v>26</v>
      </c>
      <c r="S132" s="7">
        <v>0</v>
      </c>
      <c r="T132" s="7">
        <v>0</v>
      </c>
      <c r="U132" s="7">
        <v>26</v>
      </c>
      <c r="V132" s="7">
        <v>26</v>
      </c>
      <c r="W132" s="7">
        <v>0</v>
      </c>
      <c r="X132" s="7">
        <v>0</v>
      </c>
      <c r="Y132" s="7">
        <v>0</v>
      </c>
      <c r="Z132" s="7">
        <v>9</v>
      </c>
      <c r="AA132" s="7">
        <v>0</v>
      </c>
      <c r="AB132" s="16">
        <v>0</v>
      </c>
      <c r="AC132" s="16">
        <v>0</v>
      </c>
      <c r="AD132" s="16">
        <v>0</v>
      </c>
      <c r="AE132" s="16">
        <v>0</v>
      </c>
      <c r="AF132" s="15">
        <v>73.076923076923066</v>
      </c>
      <c r="AG132" s="10" t="s">
        <v>28</v>
      </c>
      <c r="AH132" s="10" t="s">
        <v>1966</v>
      </c>
      <c r="AI132" s="9">
        <v>79.671999999999997</v>
      </c>
      <c r="AJ132" s="9">
        <v>383.4228</v>
      </c>
      <c r="AK132" s="9">
        <v>367.67649999999998</v>
      </c>
      <c r="AL132" s="24">
        <f>Table1[[#This Row],[Company Direct Land Through FY12]]+Table1[[#This Row],[Company Direct Land FY13 and After]]</f>
        <v>751.09929999999997</v>
      </c>
      <c r="AM132" s="9">
        <v>48.186999999999998</v>
      </c>
      <c r="AN132" s="9">
        <v>266.44159999999999</v>
      </c>
      <c r="AO132" s="9">
        <v>222.37719999999999</v>
      </c>
      <c r="AP132" s="24">
        <f>Table1[[#This Row],[Company Direct Building Through FY12]]+Table1[[#This Row],[Company Direct Building FY13 and After]]</f>
        <v>488.81880000000001</v>
      </c>
      <c r="AQ132" s="9">
        <v>0</v>
      </c>
      <c r="AR132" s="9">
        <v>52.634999999999998</v>
      </c>
      <c r="AS132" s="9">
        <v>0</v>
      </c>
      <c r="AT132" s="24">
        <f>Table1[[#This Row],[Mortgage Recording Tax Through FY12]]+Table1[[#This Row],[Mortgage Recording Tax FY13 and After]]</f>
        <v>52.634999999999998</v>
      </c>
      <c r="AU132" s="9">
        <v>41.906999999999996</v>
      </c>
      <c r="AV132" s="9">
        <v>187.4941</v>
      </c>
      <c r="AW132" s="9">
        <v>193.3955</v>
      </c>
      <c r="AX132" s="24">
        <f>Table1[[#This Row],[Pilot Savings  Through FY12]]+Table1[[#This Row],[Pilot Savings FY13 and After]]</f>
        <v>380.88959999999997</v>
      </c>
      <c r="AY132" s="9">
        <v>0</v>
      </c>
      <c r="AZ132" s="9">
        <v>52.634999999999998</v>
      </c>
      <c r="BA132" s="9">
        <v>0</v>
      </c>
      <c r="BB132" s="24">
        <f>Table1[[#This Row],[Mortgage Recording Tax Exemption Through FY12]]+Table1[[#This Row],[Mortgage Recording Tax Exemption FY13 and After]]</f>
        <v>52.634999999999998</v>
      </c>
      <c r="BC132" s="9">
        <v>44.0976</v>
      </c>
      <c r="BD132" s="9">
        <v>279.65249999999997</v>
      </c>
      <c r="BE132" s="9">
        <v>203.50460000000001</v>
      </c>
      <c r="BF132" s="24">
        <f>Table1[[#This Row],[Indirect and Induced Land Through FY12]]+Table1[[#This Row],[Indirect and Induced Land FY13 and After]]</f>
        <v>483.15710000000001</v>
      </c>
      <c r="BG132" s="9">
        <v>81.895499999999998</v>
      </c>
      <c r="BH132" s="9">
        <v>519.35440000000006</v>
      </c>
      <c r="BI132" s="9">
        <v>377.93770000000001</v>
      </c>
      <c r="BJ132" s="24">
        <f>Table1[[#This Row],[Indirect and Induced Building Through FY12]]+Table1[[#This Row],[Indirect and Induced Building FY13 and After]]</f>
        <v>897.29210000000012</v>
      </c>
      <c r="BK132" s="9">
        <v>211.9451</v>
      </c>
      <c r="BL132" s="9">
        <v>1261.3771999999999</v>
      </c>
      <c r="BM132" s="9">
        <v>978.10050000000001</v>
      </c>
      <c r="BN132" s="24">
        <f>Table1[[#This Row],[TOTAL Real Property Related Taxes Through FY12]]+Table1[[#This Row],[TOTAL Real Property Related Taxes FY13 and After]]</f>
        <v>2239.4776999999999</v>
      </c>
      <c r="BO132" s="9">
        <v>336.9658</v>
      </c>
      <c r="BP132" s="9">
        <v>2400.4223999999999</v>
      </c>
      <c r="BQ132" s="9">
        <v>1555.0562</v>
      </c>
      <c r="BR132" s="24">
        <f>Table1[[#This Row],[Company Direct Through FY12]]+Table1[[#This Row],[Company Direct FY13 and After]]</f>
        <v>3955.4785999999999</v>
      </c>
      <c r="BS132" s="9">
        <v>0</v>
      </c>
      <c r="BT132" s="9">
        <v>0</v>
      </c>
      <c r="BU132" s="9">
        <v>0</v>
      </c>
      <c r="BV132" s="24">
        <f>Table1[[#This Row],[Sales Tax Exemption Through FY12]]+Table1[[#This Row],[Sales Tax Exemption FY13 and After]]</f>
        <v>0</v>
      </c>
      <c r="BW132" s="9">
        <v>0</v>
      </c>
      <c r="BX132" s="9">
        <v>0</v>
      </c>
      <c r="BY132" s="9">
        <v>0</v>
      </c>
      <c r="BZ132" s="24">
        <f>Table1[[#This Row],[Energy Tax Savings Through FY12]]+Table1[[#This Row],[Energy Tax Savings FY13 and After]]</f>
        <v>0</v>
      </c>
      <c r="CA132" s="9">
        <v>1.0868</v>
      </c>
      <c r="CB132" s="9">
        <v>13.7401</v>
      </c>
      <c r="CC132" s="9">
        <v>2.774</v>
      </c>
      <c r="CD132" s="24">
        <f>Table1[[#This Row],[Tax Exempt Bond Savings Through FY12]]+Table1[[#This Row],[Tax Exempt Bond Savings FY13 and After]]</f>
        <v>16.514099999999999</v>
      </c>
      <c r="CE132" s="9">
        <v>150.5676</v>
      </c>
      <c r="CF132" s="9">
        <v>1073.4176</v>
      </c>
      <c r="CG132" s="9">
        <v>694.85130000000004</v>
      </c>
      <c r="CH132" s="24">
        <f>Table1[[#This Row],[Indirect and Induced Through FY12]]+Table1[[#This Row],[Indirect and Induced FY13 and After]]</f>
        <v>1768.2689</v>
      </c>
      <c r="CI132" s="9">
        <v>486.44659999999999</v>
      </c>
      <c r="CJ132" s="9">
        <v>3460.0999000000002</v>
      </c>
      <c r="CK132" s="9">
        <v>2247.1334999999999</v>
      </c>
      <c r="CL132" s="24">
        <f>Table1[[#This Row],[TOTAL Income Consumption Use Taxes Through FY12]]+Table1[[#This Row],[TOTAL Income Consumption Use Taxes FY13 and After]]</f>
        <v>5707.2334000000001</v>
      </c>
      <c r="CM132" s="9">
        <v>42.9938</v>
      </c>
      <c r="CN132" s="9">
        <v>253.86920000000001</v>
      </c>
      <c r="CO132" s="9">
        <v>196.1695</v>
      </c>
      <c r="CP132" s="24">
        <f>Table1[[#This Row],[Assistance Provided Through FY12]]+Table1[[#This Row],[Assistance Provided FY13 and After]]</f>
        <v>450.03870000000001</v>
      </c>
      <c r="CQ132" s="9">
        <v>0</v>
      </c>
      <c r="CR132" s="9">
        <v>0</v>
      </c>
      <c r="CS132" s="9">
        <v>0</v>
      </c>
      <c r="CT132" s="24">
        <f>Table1[[#This Row],[Recapture Cancellation Reduction Amount Through FY12]]+Table1[[#This Row],[Recapture Cancellation Reduction Amount FY13 and After]]</f>
        <v>0</v>
      </c>
      <c r="CU132" s="9">
        <v>0</v>
      </c>
      <c r="CV132" s="9">
        <v>0</v>
      </c>
      <c r="CW132" s="9">
        <v>0</v>
      </c>
      <c r="CX132" s="24">
        <f>Table1[[#This Row],[Penalty Paid Through FY12]]+Table1[[#This Row],[Penalty Paid FY13 and After]]</f>
        <v>0</v>
      </c>
      <c r="CY132" s="9">
        <v>42.9938</v>
      </c>
      <c r="CZ132" s="9">
        <v>253.86920000000001</v>
      </c>
      <c r="DA132" s="9">
        <v>196.1695</v>
      </c>
      <c r="DB132" s="24">
        <f>Table1[[#This Row],[TOTAL Assistance Net of Recapture Penalties Through FY12]]+Table1[[#This Row],[TOTAL Assistance Net of Recapture Penalties FY13 and After]]</f>
        <v>450.03870000000001</v>
      </c>
      <c r="DC132" s="9">
        <v>464.82479999999998</v>
      </c>
      <c r="DD132" s="9">
        <v>3102.9218000000001</v>
      </c>
      <c r="DE132" s="9">
        <v>2145.1098999999999</v>
      </c>
      <c r="DF132" s="24">
        <f>Table1[[#This Row],[Company Direct Tax Revenue Before Assistance Through FY12]]+Table1[[#This Row],[Company Direct Tax Revenue Before Assistance FY13 and After]]</f>
        <v>5248.0316999999995</v>
      </c>
      <c r="DG132" s="9">
        <v>276.5607</v>
      </c>
      <c r="DH132" s="9">
        <v>1872.4245000000001</v>
      </c>
      <c r="DI132" s="9">
        <v>1276.2936</v>
      </c>
      <c r="DJ132" s="24">
        <f>Table1[[#This Row],[Indirect and Induced Tax Revenues Through FY12]]+Table1[[#This Row],[Indirect and Induced Tax Revenues FY13 and After]]</f>
        <v>3148.7181</v>
      </c>
      <c r="DK132" s="9">
        <v>741.38549999999998</v>
      </c>
      <c r="DL132" s="9">
        <v>4975.3463000000002</v>
      </c>
      <c r="DM132" s="9">
        <v>3421.4034999999999</v>
      </c>
      <c r="DN132" s="24">
        <f>Table1[[#This Row],[TOTAL Tax Revenues Before Assistance Through FY12]]+Table1[[#This Row],[TOTAL Tax Revenues Before Assistance FY13 and After]]</f>
        <v>8396.7497999999996</v>
      </c>
      <c r="DO132" s="9">
        <v>698.39170000000001</v>
      </c>
      <c r="DP132" s="9">
        <v>4721.4771000000001</v>
      </c>
      <c r="DQ132" s="9">
        <v>3225.2339999999999</v>
      </c>
      <c r="DR132" s="24">
        <f>Table1[[#This Row],[TOTAL Tax Revenues Net of Assistance Recapture and Penalty Through FY12]]+Table1[[#This Row],[TOTAL Tax Revenues Net of Assistance Recapture and Penalty FY13 and After]]</f>
        <v>7946.7111000000004</v>
      </c>
      <c r="DS132" s="9">
        <v>0</v>
      </c>
      <c r="DT132" s="9">
        <v>0</v>
      </c>
      <c r="DU132" s="9">
        <v>0</v>
      </c>
      <c r="DV132" s="9">
        <v>0</v>
      </c>
    </row>
    <row r="133" spans="1:126" x14ac:dyDescent="0.25">
      <c r="A133" s="10">
        <v>92562</v>
      </c>
      <c r="B133" s="10" t="s">
        <v>748</v>
      </c>
      <c r="C133" s="10" t="s">
        <v>749</v>
      </c>
      <c r="D133" s="10" t="s">
        <v>24</v>
      </c>
      <c r="E133" s="10">
        <v>31</v>
      </c>
      <c r="F133" s="10" t="s">
        <v>750</v>
      </c>
      <c r="G133" s="10" t="s">
        <v>264</v>
      </c>
      <c r="H133" s="13">
        <v>8694</v>
      </c>
      <c r="I133" s="13">
        <v>2650</v>
      </c>
      <c r="J133" s="10" t="s">
        <v>511</v>
      </c>
      <c r="K133" s="10" t="s">
        <v>491</v>
      </c>
      <c r="L133" s="8">
        <v>36754</v>
      </c>
      <c r="M133" s="8">
        <v>43647</v>
      </c>
      <c r="N133" s="9">
        <v>533</v>
      </c>
      <c r="O133" s="10" t="s">
        <v>74</v>
      </c>
      <c r="P133" s="7">
        <v>10</v>
      </c>
      <c r="Q133" s="7">
        <v>0</v>
      </c>
      <c r="R133" s="7">
        <v>6</v>
      </c>
      <c r="S133" s="7">
        <v>0</v>
      </c>
      <c r="T133" s="7">
        <v>0</v>
      </c>
      <c r="U133" s="7">
        <v>16</v>
      </c>
      <c r="V133" s="7">
        <v>11</v>
      </c>
      <c r="W133" s="7">
        <v>0</v>
      </c>
      <c r="X133" s="7">
        <v>0</v>
      </c>
      <c r="Y133" s="7">
        <v>11</v>
      </c>
      <c r="Z133" s="7">
        <v>0</v>
      </c>
      <c r="AA133" s="7">
        <v>0</v>
      </c>
      <c r="AB133" s="16">
        <v>0</v>
      </c>
      <c r="AC133" s="16">
        <v>0</v>
      </c>
      <c r="AD133" s="16">
        <v>0</v>
      </c>
      <c r="AE133" s="16">
        <v>0</v>
      </c>
      <c r="AF133" s="15">
        <v>100</v>
      </c>
      <c r="AG133" s="10" t="s">
        <v>28</v>
      </c>
      <c r="AH133" s="10" t="s">
        <v>1966</v>
      </c>
      <c r="AI133" s="9">
        <v>0</v>
      </c>
      <c r="AJ133" s="9">
        <v>0</v>
      </c>
      <c r="AK133" s="9">
        <v>0</v>
      </c>
      <c r="AL133" s="24">
        <f>Table1[[#This Row],[Company Direct Land Through FY12]]+Table1[[#This Row],[Company Direct Land FY13 and After]]</f>
        <v>0</v>
      </c>
      <c r="AM133" s="9">
        <v>0</v>
      </c>
      <c r="AN133" s="9">
        <v>0</v>
      </c>
      <c r="AO133" s="9">
        <v>0</v>
      </c>
      <c r="AP133" s="24">
        <f>Table1[[#This Row],[Company Direct Building Through FY12]]+Table1[[#This Row],[Company Direct Building FY13 and After]]</f>
        <v>0</v>
      </c>
      <c r="AQ133" s="9">
        <v>0</v>
      </c>
      <c r="AR133" s="9">
        <v>9.3514999999999997</v>
      </c>
      <c r="AS133" s="9">
        <v>0</v>
      </c>
      <c r="AT133" s="24">
        <f>Table1[[#This Row],[Mortgage Recording Tax Through FY12]]+Table1[[#This Row],[Mortgage Recording Tax FY13 and After]]</f>
        <v>9.3514999999999997</v>
      </c>
      <c r="AU133" s="9">
        <v>0</v>
      </c>
      <c r="AV133" s="9">
        <v>0</v>
      </c>
      <c r="AW133" s="9">
        <v>0</v>
      </c>
      <c r="AX133" s="24">
        <f>Table1[[#This Row],[Pilot Savings  Through FY12]]+Table1[[#This Row],[Pilot Savings FY13 and After]]</f>
        <v>0</v>
      </c>
      <c r="AY133" s="9">
        <v>0</v>
      </c>
      <c r="AZ133" s="9">
        <v>9.3514999999999997</v>
      </c>
      <c r="BA133" s="9">
        <v>0</v>
      </c>
      <c r="BB133" s="24">
        <f>Table1[[#This Row],[Mortgage Recording Tax Exemption Through FY12]]+Table1[[#This Row],[Mortgage Recording Tax Exemption FY13 and After]]</f>
        <v>9.3514999999999997</v>
      </c>
      <c r="BC133" s="9">
        <v>5.2214</v>
      </c>
      <c r="BD133" s="9">
        <v>42.405099999999997</v>
      </c>
      <c r="BE133" s="9">
        <v>2.2065999999999999</v>
      </c>
      <c r="BF133" s="24">
        <f>Table1[[#This Row],[Indirect and Induced Land Through FY12]]+Table1[[#This Row],[Indirect and Induced Land FY13 and After]]</f>
        <v>44.611699999999999</v>
      </c>
      <c r="BG133" s="9">
        <v>9.6969999999999992</v>
      </c>
      <c r="BH133" s="9">
        <v>78.752600000000001</v>
      </c>
      <c r="BI133" s="9">
        <v>4.0979999999999999</v>
      </c>
      <c r="BJ133" s="24">
        <f>Table1[[#This Row],[Indirect and Induced Building Through FY12]]+Table1[[#This Row],[Indirect and Induced Building FY13 and After]]</f>
        <v>82.8506</v>
      </c>
      <c r="BK133" s="9">
        <v>14.9184</v>
      </c>
      <c r="BL133" s="9">
        <v>121.15770000000001</v>
      </c>
      <c r="BM133" s="9">
        <v>6.3045999999999998</v>
      </c>
      <c r="BN133" s="24">
        <f>Table1[[#This Row],[TOTAL Real Property Related Taxes Through FY12]]+Table1[[#This Row],[TOTAL Real Property Related Taxes FY13 and After]]</f>
        <v>127.4623</v>
      </c>
      <c r="BO133" s="9">
        <v>15.455500000000001</v>
      </c>
      <c r="BP133" s="9">
        <v>143.76009999999999</v>
      </c>
      <c r="BQ133" s="9">
        <v>6.5315000000000003</v>
      </c>
      <c r="BR133" s="24">
        <f>Table1[[#This Row],[Company Direct Through FY12]]+Table1[[#This Row],[Company Direct FY13 and After]]</f>
        <v>150.29159999999999</v>
      </c>
      <c r="BS133" s="9">
        <v>0</v>
      </c>
      <c r="BT133" s="9">
        <v>0</v>
      </c>
      <c r="BU133" s="9">
        <v>0</v>
      </c>
      <c r="BV133" s="24">
        <f>Table1[[#This Row],[Sales Tax Exemption Through FY12]]+Table1[[#This Row],[Sales Tax Exemption FY13 and After]]</f>
        <v>0</v>
      </c>
      <c r="BW133" s="9">
        <v>0</v>
      </c>
      <c r="BX133" s="9">
        <v>0</v>
      </c>
      <c r="BY133" s="9">
        <v>0</v>
      </c>
      <c r="BZ133" s="24">
        <f>Table1[[#This Row],[Energy Tax Savings Through FY12]]+Table1[[#This Row],[Energy Tax Savings FY13 and After]]</f>
        <v>0</v>
      </c>
      <c r="CA133" s="9">
        <v>0.2601</v>
      </c>
      <c r="CB133" s="9">
        <v>2.5385</v>
      </c>
      <c r="CC133" s="9">
        <v>0.1062</v>
      </c>
      <c r="CD133" s="24">
        <f>Table1[[#This Row],[Tax Exempt Bond Savings Through FY12]]+Table1[[#This Row],[Tax Exempt Bond Savings FY13 and After]]</f>
        <v>2.6446999999999998</v>
      </c>
      <c r="CE133" s="9">
        <v>17.828199999999999</v>
      </c>
      <c r="CF133" s="9">
        <v>163.18860000000001</v>
      </c>
      <c r="CG133" s="9">
        <v>7.5343</v>
      </c>
      <c r="CH133" s="24">
        <f>Table1[[#This Row],[Indirect and Induced Through FY12]]+Table1[[#This Row],[Indirect and Induced FY13 and After]]</f>
        <v>170.72290000000001</v>
      </c>
      <c r="CI133" s="9">
        <v>33.023600000000002</v>
      </c>
      <c r="CJ133" s="9">
        <v>304.41019999999997</v>
      </c>
      <c r="CK133" s="9">
        <v>13.9596</v>
      </c>
      <c r="CL133" s="24">
        <f>Table1[[#This Row],[TOTAL Income Consumption Use Taxes Through FY12]]+Table1[[#This Row],[TOTAL Income Consumption Use Taxes FY13 and After]]</f>
        <v>318.3698</v>
      </c>
      <c r="CM133" s="9">
        <v>0.2601</v>
      </c>
      <c r="CN133" s="9">
        <v>11.89</v>
      </c>
      <c r="CO133" s="9">
        <v>0.1062</v>
      </c>
      <c r="CP133" s="24">
        <f>Table1[[#This Row],[Assistance Provided Through FY12]]+Table1[[#This Row],[Assistance Provided FY13 and After]]</f>
        <v>11.9962</v>
      </c>
      <c r="CQ133" s="9">
        <v>0</v>
      </c>
      <c r="CR133" s="9">
        <v>0</v>
      </c>
      <c r="CS133" s="9">
        <v>0</v>
      </c>
      <c r="CT133" s="24">
        <f>Table1[[#This Row],[Recapture Cancellation Reduction Amount Through FY12]]+Table1[[#This Row],[Recapture Cancellation Reduction Amount FY13 and After]]</f>
        <v>0</v>
      </c>
      <c r="CU133" s="9">
        <v>0</v>
      </c>
      <c r="CV133" s="9">
        <v>0</v>
      </c>
      <c r="CW133" s="9">
        <v>0</v>
      </c>
      <c r="CX133" s="24">
        <f>Table1[[#This Row],[Penalty Paid Through FY12]]+Table1[[#This Row],[Penalty Paid FY13 and After]]</f>
        <v>0</v>
      </c>
      <c r="CY133" s="9">
        <v>0.2601</v>
      </c>
      <c r="CZ133" s="9">
        <v>11.89</v>
      </c>
      <c r="DA133" s="9">
        <v>0.1062</v>
      </c>
      <c r="DB133" s="24">
        <f>Table1[[#This Row],[TOTAL Assistance Net of Recapture Penalties Through FY12]]+Table1[[#This Row],[TOTAL Assistance Net of Recapture Penalties FY13 and After]]</f>
        <v>11.9962</v>
      </c>
      <c r="DC133" s="9">
        <v>15.455500000000001</v>
      </c>
      <c r="DD133" s="9">
        <v>153.11160000000001</v>
      </c>
      <c r="DE133" s="9">
        <v>6.5315000000000003</v>
      </c>
      <c r="DF133" s="24">
        <f>Table1[[#This Row],[Company Direct Tax Revenue Before Assistance Through FY12]]+Table1[[#This Row],[Company Direct Tax Revenue Before Assistance FY13 and After]]</f>
        <v>159.6431</v>
      </c>
      <c r="DG133" s="9">
        <v>32.746600000000001</v>
      </c>
      <c r="DH133" s="9">
        <v>284.34629999999999</v>
      </c>
      <c r="DI133" s="9">
        <v>13.838900000000001</v>
      </c>
      <c r="DJ133" s="24">
        <f>Table1[[#This Row],[Indirect and Induced Tax Revenues Through FY12]]+Table1[[#This Row],[Indirect and Induced Tax Revenues FY13 and After]]</f>
        <v>298.18520000000001</v>
      </c>
      <c r="DK133" s="9">
        <v>48.202100000000002</v>
      </c>
      <c r="DL133" s="9">
        <v>437.4579</v>
      </c>
      <c r="DM133" s="9">
        <v>20.3704</v>
      </c>
      <c r="DN133" s="24">
        <f>Table1[[#This Row],[TOTAL Tax Revenues Before Assistance Through FY12]]+Table1[[#This Row],[TOTAL Tax Revenues Before Assistance FY13 and After]]</f>
        <v>457.82830000000001</v>
      </c>
      <c r="DO133" s="9">
        <v>47.942</v>
      </c>
      <c r="DP133" s="9">
        <v>425.56790000000001</v>
      </c>
      <c r="DQ133" s="9">
        <v>20.264199999999999</v>
      </c>
      <c r="DR133" s="24">
        <f>Table1[[#This Row],[TOTAL Tax Revenues Net of Assistance Recapture and Penalty Through FY12]]+Table1[[#This Row],[TOTAL Tax Revenues Net of Assistance Recapture and Penalty FY13 and After]]</f>
        <v>445.83210000000003</v>
      </c>
      <c r="DS133" s="9">
        <v>0</v>
      </c>
      <c r="DT133" s="9">
        <v>0</v>
      </c>
      <c r="DU133" s="9">
        <v>0</v>
      </c>
      <c r="DV133" s="9">
        <v>0</v>
      </c>
    </row>
    <row r="134" spans="1:126" x14ac:dyDescent="0.25">
      <c r="A134" s="10">
        <v>92564</v>
      </c>
      <c r="B134" s="10" t="s">
        <v>817</v>
      </c>
      <c r="C134" s="10" t="s">
        <v>819</v>
      </c>
      <c r="D134" s="10" t="s">
        <v>10</v>
      </c>
      <c r="E134" s="10">
        <v>17</v>
      </c>
      <c r="F134" s="10" t="s">
        <v>820</v>
      </c>
      <c r="G134" s="10" t="s">
        <v>73</v>
      </c>
      <c r="H134" s="13">
        <v>32000</v>
      </c>
      <c r="I134" s="13">
        <v>30000</v>
      </c>
      <c r="J134" s="10" t="s">
        <v>818</v>
      </c>
      <c r="K134" s="10" t="s">
        <v>81</v>
      </c>
      <c r="L134" s="8">
        <v>37071</v>
      </c>
      <c r="M134" s="8">
        <v>46569</v>
      </c>
      <c r="N134" s="9">
        <v>2470</v>
      </c>
      <c r="O134" s="10" t="s">
        <v>242</v>
      </c>
      <c r="P134" s="7">
        <v>0</v>
      </c>
      <c r="Q134" s="7">
        <v>0</v>
      </c>
      <c r="R134" s="7">
        <v>70</v>
      </c>
      <c r="S134" s="7">
        <v>0</v>
      </c>
      <c r="T134" s="7">
        <v>0</v>
      </c>
      <c r="U134" s="7">
        <v>70</v>
      </c>
      <c r="V134" s="7">
        <v>70</v>
      </c>
      <c r="W134" s="7">
        <v>0</v>
      </c>
      <c r="X134" s="7">
        <v>0</v>
      </c>
      <c r="Y134" s="7">
        <v>0</v>
      </c>
      <c r="Z134" s="7">
        <v>3</v>
      </c>
      <c r="AA134" s="7">
        <v>0</v>
      </c>
      <c r="AB134" s="16">
        <v>0</v>
      </c>
      <c r="AC134" s="16">
        <v>0</v>
      </c>
      <c r="AD134" s="16">
        <v>0</v>
      </c>
      <c r="AE134" s="16">
        <v>0</v>
      </c>
      <c r="AF134" s="15">
        <v>84.285714285714292</v>
      </c>
      <c r="AG134" s="10" t="s">
        <v>28</v>
      </c>
      <c r="AH134" s="10" t="s">
        <v>1966</v>
      </c>
      <c r="AI134" s="9">
        <v>25.053000000000001</v>
      </c>
      <c r="AJ134" s="9">
        <v>143.00819999999999</v>
      </c>
      <c r="AK134" s="9">
        <v>127.4333</v>
      </c>
      <c r="AL134" s="24">
        <f>Table1[[#This Row],[Company Direct Land Through FY12]]+Table1[[#This Row],[Company Direct Land FY13 and After]]</f>
        <v>270.44150000000002</v>
      </c>
      <c r="AM134" s="9">
        <v>31.43</v>
      </c>
      <c r="AN134" s="9">
        <v>231.81899999999999</v>
      </c>
      <c r="AO134" s="9">
        <v>159.87029999999999</v>
      </c>
      <c r="AP134" s="24">
        <f>Table1[[#This Row],[Company Direct Building Through FY12]]+Table1[[#This Row],[Company Direct Building FY13 and After]]</f>
        <v>391.6893</v>
      </c>
      <c r="AQ134" s="9">
        <v>0</v>
      </c>
      <c r="AR134" s="9">
        <v>43.336100000000002</v>
      </c>
      <c r="AS134" s="9">
        <v>0</v>
      </c>
      <c r="AT134" s="24">
        <f>Table1[[#This Row],[Mortgage Recording Tax Through FY12]]+Table1[[#This Row],[Mortgage Recording Tax FY13 and After]]</f>
        <v>43.336100000000002</v>
      </c>
      <c r="AU134" s="9">
        <v>35.517000000000003</v>
      </c>
      <c r="AV134" s="9">
        <v>201.37520000000001</v>
      </c>
      <c r="AW134" s="9">
        <v>180.6585</v>
      </c>
      <c r="AX134" s="24">
        <f>Table1[[#This Row],[Pilot Savings  Through FY12]]+Table1[[#This Row],[Pilot Savings FY13 and After]]</f>
        <v>382.03370000000001</v>
      </c>
      <c r="AY134" s="9">
        <v>0</v>
      </c>
      <c r="AZ134" s="9">
        <v>43.336100000000002</v>
      </c>
      <c r="BA134" s="9">
        <v>0</v>
      </c>
      <c r="BB134" s="24">
        <f>Table1[[#This Row],[Mortgage Recording Tax Exemption Through FY12]]+Table1[[#This Row],[Mortgage Recording Tax Exemption FY13 and After]]</f>
        <v>43.336100000000002</v>
      </c>
      <c r="BC134" s="9">
        <v>98.091499999999996</v>
      </c>
      <c r="BD134" s="9">
        <v>628.00220000000002</v>
      </c>
      <c r="BE134" s="9">
        <v>498.94720000000001</v>
      </c>
      <c r="BF134" s="24">
        <f>Table1[[#This Row],[Indirect and Induced Land Through FY12]]+Table1[[#This Row],[Indirect and Induced Land FY13 and After]]</f>
        <v>1126.9494</v>
      </c>
      <c r="BG134" s="9">
        <v>182.16990000000001</v>
      </c>
      <c r="BH134" s="9">
        <v>1166.2898</v>
      </c>
      <c r="BI134" s="9">
        <v>926.61509999999998</v>
      </c>
      <c r="BJ134" s="24">
        <f>Table1[[#This Row],[Indirect and Induced Building Through FY12]]+Table1[[#This Row],[Indirect and Induced Building FY13 and After]]</f>
        <v>2092.9049</v>
      </c>
      <c r="BK134" s="9">
        <v>301.22739999999999</v>
      </c>
      <c r="BL134" s="9">
        <v>1967.7439999999999</v>
      </c>
      <c r="BM134" s="9">
        <v>1532.2074</v>
      </c>
      <c r="BN134" s="24">
        <f>Table1[[#This Row],[TOTAL Real Property Related Taxes Through FY12]]+Table1[[#This Row],[TOTAL Real Property Related Taxes FY13 and After]]</f>
        <v>3499.9513999999999</v>
      </c>
      <c r="BO134" s="9">
        <v>700.43920000000003</v>
      </c>
      <c r="BP134" s="9">
        <v>5363.7389000000003</v>
      </c>
      <c r="BQ134" s="9">
        <v>3562.8161</v>
      </c>
      <c r="BR134" s="24">
        <f>Table1[[#This Row],[Company Direct Through FY12]]+Table1[[#This Row],[Company Direct FY13 and After]]</f>
        <v>8926.5550000000003</v>
      </c>
      <c r="BS134" s="9">
        <v>0</v>
      </c>
      <c r="BT134" s="9">
        <v>17.657499999999999</v>
      </c>
      <c r="BU134" s="9">
        <v>0</v>
      </c>
      <c r="BV134" s="24">
        <f>Table1[[#This Row],[Sales Tax Exemption Through FY12]]+Table1[[#This Row],[Sales Tax Exemption FY13 and After]]</f>
        <v>17.657499999999999</v>
      </c>
      <c r="BW134" s="9">
        <v>0</v>
      </c>
      <c r="BX134" s="9">
        <v>0</v>
      </c>
      <c r="BY134" s="9">
        <v>0</v>
      </c>
      <c r="BZ134" s="24">
        <f>Table1[[#This Row],[Energy Tax Savings Through FY12]]+Table1[[#This Row],[Energy Tax Savings FY13 and After]]</f>
        <v>0</v>
      </c>
      <c r="CA134" s="9">
        <v>1.2722</v>
      </c>
      <c r="CB134" s="9">
        <v>19.4282</v>
      </c>
      <c r="CC134" s="9">
        <v>3.2473000000000001</v>
      </c>
      <c r="CD134" s="24">
        <f>Table1[[#This Row],[Tax Exempt Bond Savings Through FY12]]+Table1[[#This Row],[Tax Exempt Bond Savings FY13 and After]]</f>
        <v>22.6755</v>
      </c>
      <c r="CE134" s="9">
        <v>328.80599999999998</v>
      </c>
      <c r="CF134" s="9">
        <v>2357.3620000000001</v>
      </c>
      <c r="CG134" s="9">
        <v>1672.4865</v>
      </c>
      <c r="CH134" s="24">
        <f>Table1[[#This Row],[Indirect and Induced Through FY12]]+Table1[[#This Row],[Indirect and Induced FY13 and After]]</f>
        <v>4029.8485000000001</v>
      </c>
      <c r="CI134" s="9">
        <v>1027.973</v>
      </c>
      <c r="CJ134" s="9">
        <v>7684.0151999999998</v>
      </c>
      <c r="CK134" s="9">
        <v>5232.0553</v>
      </c>
      <c r="CL134" s="24">
        <f>Table1[[#This Row],[TOTAL Income Consumption Use Taxes Through FY12]]+Table1[[#This Row],[TOTAL Income Consumption Use Taxes FY13 and After]]</f>
        <v>12916.0705</v>
      </c>
      <c r="CM134" s="9">
        <v>36.789200000000001</v>
      </c>
      <c r="CN134" s="9">
        <v>281.79700000000003</v>
      </c>
      <c r="CO134" s="9">
        <v>183.9058</v>
      </c>
      <c r="CP134" s="24">
        <f>Table1[[#This Row],[Assistance Provided Through FY12]]+Table1[[#This Row],[Assistance Provided FY13 and After]]</f>
        <v>465.70280000000002</v>
      </c>
      <c r="CQ134" s="9">
        <v>0</v>
      </c>
      <c r="CR134" s="9">
        <v>0</v>
      </c>
      <c r="CS134" s="9">
        <v>0</v>
      </c>
      <c r="CT134" s="24">
        <f>Table1[[#This Row],[Recapture Cancellation Reduction Amount Through FY12]]+Table1[[#This Row],[Recapture Cancellation Reduction Amount FY13 and After]]</f>
        <v>0</v>
      </c>
      <c r="CU134" s="9">
        <v>0</v>
      </c>
      <c r="CV134" s="9">
        <v>0</v>
      </c>
      <c r="CW134" s="9">
        <v>0</v>
      </c>
      <c r="CX134" s="24">
        <f>Table1[[#This Row],[Penalty Paid Through FY12]]+Table1[[#This Row],[Penalty Paid FY13 and After]]</f>
        <v>0</v>
      </c>
      <c r="CY134" s="9">
        <v>36.789200000000001</v>
      </c>
      <c r="CZ134" s="9">
        <v>281.79700000000003</v>
      </c>
      <c r="DA134" s="9">
        <v>183.9058</v>
      </c>
      <c r="DB134" s="24">
        <f>Table1[[#This Row],[TOTAL Assistance Net of Recapture Penalties Through FY12]]+Table1[[#This Row],[TOTAL Assistance Net of Recapture Penalties FY13 and After]]</f>
        <v>465.70280000000002</v>
      </c>
      <c r="DC134" s="9">
        <v>756.92219999999998</v>
      </c>
      <c r="DD134" s="9">
        <v>5781.9022000000004</v>
      </c>
      <c r="DE134" s="9">
        <v>3850.1197000000002</v>
      </c>
      <c r="DF134" s="24">
        <f>Table1[[#This Row],[Company Direct Tax Revenue Before Assistance Through FY12]]+Table1[[#This Row],[Company Direct Tax Revenue Before Assistance FY13 and After]]</f>
        <v>9632.0218999999997</v>
      </c>
      <c r="DG134" s="9">
        <v>609.06740000000002</v>
      </c>
      <c r="DH134" s="9">
        <v>4151.6540000000005</v>
      </c>
      <c r="DI134" s="9">
        <v>3098.0488</v>
      </c>
      <c r="DJ134" s="24">
        <f>Table1[[#This Row],[Indirect and Induced Tax Revenues Through FY12]]+Table1[[#This Row],[Indirect and Induced Tax Revenues FY13 and After]]</f>
        <v>7249.7028000000009</v>
      </c>
      <c r="DK134" s="9">
        <v>1365.9896000000001</v>
      </c>
      <c r="DL134" s="9">
        <v>9933.5562000000009</v>
      </c>
      <c r="DM134" s="9">
        <v>6948.1684999999998</v>
      </c>
      <c r="DN134" s="24">
        <f>Table1[[#This Row],[TOTAL Tax Revenues Before Assistance Through FY12]]+Table1[[#This Row],[TOTAL Tax Revenues Before Assistance FY13 and After]]</f>
        <v>16881.724699999999</v>
      </c>
      <c r="DO134" s="9">
        <v>1329.2003999999999</v>
      </c>
      <c r="DP134" s="9">
        <v>9651.7592000000004</v>
      </c>
      <c r="DQ134" s="9">
        <v>6764.2627000000002</v>
      </c>
      <c r="DR134" s="24">
        <f>Table1[[#This Row],[TOTAL Tax Revenues Net of Assistance Recapture and Penalty Through FY12]]+Table1[[#This Row],[TOTAL Tax Revenues Net of Assistance Recapture and Penalty FY13 and After]]</f>
        <v>16416.0219</v>
      </c>
      <c r="DS134" s="9">
        <v>0</v>
      </c>
      <c r="DT134" s="9">
        <v>0</v>
      </c>
      <c r="DU134" s="9">
        <v>0</v>
      </c>
      <c r="DV134" s="9">
        <v>0</v>
      </c>
    </row>
    <row r="135" spans="1:126" x14ac:dyDescent="0.25">
      <c r="A135" s="10">
        <v>92565</v>
      </c>
      <c r="B135" s="10" t="s">
        <v>784</v>
      </c>
      <c r="C135" s="10" t="s">
        <v>785</v>
      </c>
      <c r="D135" s="10" t="s">
        <v>10</v>
      </c>
      <c r="E135" s="10">
        <v>13</v>
      </c>
      <c r="F135" s="10" t="s">
        <v>786</v>
      </c>
      <c r="G135" s="10" t="s">
        <v>23</v>
      </c>
      <c r="H135" s="13">
        <v>38000</v>
      </c>
      <c r="I135" s="13">
        <v>156000</v>
      </c>
      <c r="J135" s="10" t="s">
        <v>228</v>
      </c>
      <c r="K135" s="10" t="s">
        <v>50</v>
      </c>
      <c r="L135" s="8">
        <v>36895</v>
      </c>
      <c r="M135" s="8">
        <v>42309</v>
      </c>
      <c r="N135" s="9">
        <v>11760</v>
      </c>
      <c r="O135" s="10" t="s">
        <v>74</v>
      </c>
      <c r="P135" s="7">
        <v>0</v>
      </c>
      <c r="Q135" s="7">
        <v>0</v>
      </c>
      <c r="R135" s="7">
        <v>0</v>
      </c>
      <c r="S135" s="7">
        <v>0</v>
      </c>
      <c r="T135" s="7">
        <v>0</v>
      </c>
      <c r="U135" s="7">
        <v>0</v>
      </c>
      <c r="V135" s="7">
        <v>593</v>
      </c>
      <c r="W135" s="7">
        <v>0</v>
      </c>
      <c r="X135" s="7">
        <v>0</v>
      </c>
      <c r="Y135" s="7">
        <v>575</v>
      </c>
      <c r="Z135" s="7">
        <v>4</v>
      </c>
      <c r="AA135" s="7">
        <v>0</v>
      </c>
      <c r="AB135" s="16">
        <v>0</v>
      </c>
      <c r="AC135" s="16">
        <v>0</v>
      </c>
      <c r="AD135" s="16">
        <v>0</v>
      </c>
      <c r="AE135" s="16">
        <v>0</v>
      </c>
      <c r="AF135" s="15">
        <v>0</v>
      </c>
      <c r="AG135" s="10" t="s">
        <v>58</v>
      </c>
      <c r="AH135" s="10" t="s">
        <v>58</v>
      </c>
      <c r="AI135" s="9">
        <v>0</v>
      </c>
      <c r="AJ135" s="9">
        <v>0</v>
      </c>
      <c r="AK135" s="9">
        <v>0</v>
      </c>
      <c r="AL135" s="24">
        <f>Table1[[#This Row],[Company Direct Land Through FY12]]+Table1[[#This Row],[Company Direct Land FY13 and After]]</f>
        <v>0</v>
      </c>
      <c r="AM135" s="9">
        <v>0</v>
      </c>
      <c r="AN135" s="9">
        <v>0</v>
      </c>
      <c r="AO135" s="9">
        <v>0</v>
      </c>
      <c r="AP135" s="24">
        <f>Table1[[#This Row],[Company Direct Building Through FY12]]+Table1[[#This Row],[Company Direct Building FY13 and After]]</f>
        <v>0</v>
      </c>
      <c r="AQ135" s="9">
        <v>0</v>
      </c>
      <c r="AR135" s="9">
        <v>206.32919999999999</v>
      </c>
      <c r="AS135" s="9">
        <v>0</v>
      </c>
      <c r="AT135" s="24">
        <f>Table1[[#This Row],[Mortgage Recording Tax Through FY12]]+Table1[[#This Row],[Mortgage Recording Tax FY13 and After]]</f>
        <v>206.32919999999999</v>
      </c>
      <c r="AU135" s="9">
        <v>0</v>
      </c>
      <c r="AV135" s="9">
        <v>0</v>
      </c>
      <c r="AW135" s="9">
        <v>0</v>
      </c>
      <c r="AX135" s="24">
        <f>Table1[[#This Row],[Pilot Savings  Through FY12]]+Table1[[#This Row],[Pilot Savings FY13 and After]]</f>
        <v>0</v>
      </c>
      <c r="AY135" s="9">
        <v>0</v>
      </c>
      <c r="AZ135" s="9">
        <v>206.32919999999999</v>
      </c>
      <c r="BA135" s="9">
        <v>0</v>
      </c>
      <c r="BB135" s="24">
        <f>Table1[[#This Row],[Mortgage Recording Tax Exemption Through FY12]]+Table1[[#This Row],[Mortgage Recording Tax Exemption FY13 and After]]</f>
        <v>206.32919999999999</v>
      </c>
      <c r="BC135" s="9">
        <v>711.71849999999995</v>
      </c>
      <c r="BD135" s="9">
        <v>3493.8379</v>
      </c>
      <c r="BE135" s="9">
        <v>1133.7709</v>
      </c>
      <c r="BF135" s="24">
        <f>Table1[[#This Row],[Indirect and Induced Land Through FY12]]+Table1[[#This Row],[Indirect and Induced Land FY13 and After]]</f>
        <v>4627.6088</v>
      </c>
      <c r="BG135" s="9">
        <v>1321.7629999999999</v>
      </c>
      <c r="BH135" s="9">
        <v>6488.5560999999998</v>
      </c>
      <c r="BI135" s="9">
        <v>2105.5749000000001</v>
      </c>
      <c r="BJ135" s="24">
        <f>Table1[[#This Row],[Indirect and Induced Building Through FY12]]+Table1[[#This Row],[Indirect and Induced Building FY13 and After]]</f>
        <v>8594.1309999999994</v>
      </c>
      <c r="BK135" s="9">
        <v>2033.4815000000001</v>
      </c>
      <c r="BL135" s="9">
        <v>9982.3940000000002</v>
      </c>
      <c r="BM135" s="9">
        <v>3239.3458000000001</v>
      </c>
      <c r="BN135" s="24">
        <f>Table1[[#This Row],[TOTAL Real Property Related Taxes Through FY12]]+Table1[[#This Row],[TOTAL Real Property Related Taxes FY13 and After]]</f>
        <v>13221.739799999999</v>
      </c>
      <c r="BO135" s="9">
        <v>2088.4942000000001</v>
      </c>
      <c r="BP135" s="9">
        <v>11640.154</v>
      </c>
      <c r="BQ135" s="9">
        <v>3326.9812999999999</v>
      </c>
      <c r="BR135" s="24">
        <f>Table1[[#This Row],[Company Direct Through FY12]]+Table1[[#This Row],[Company Direct FY13 and After]]</f>
        <v>14967.1353</v>
      </c>
      <c r="BS135" s="9">
        <v>0</v>
      </c>
      <c r="BT135" s="9">
        <v>0</v>
      </c>
      <c r="BU135" s="9">
        <v>0</v>
      </c>
      <c r="BV135" s="24">
        <f>Table1[[#This Row],[Sales Tax Exemption Through FY12]]+Table1[[#This Row],[Sales Tax Exemption FY13 and After]]</f>
        <v>0</v>
      </c>
      <c r="BW135" s="9">
        <v>0</v>
      </c>
      <c r="BX135" s="9">
        <v>0</v>
      </c>
      <c r="BY135" s="9">
        <v>0</v>
      </c>
      <c r="BZ135" s="24">
        <f>Table1[[#This Row],[Energy Tax Savings Through FY12]]+Table1[[#This Row],[Energy Tax Savings FY13 and After]]</f>
        <v>0</v>
      </c>
      <c r="CA135" s="9">
        <v>12.4527</v>
      </c>
      <c r="CB135" s="9">
        <v>109.95820000000001</v>
      </c>
      <c r="CC135" s="9">
        <v>18.247499999999999</v>
      </c>
      <c r="CD135" s="24">
        <f>Table1[[#This Row],[Tax Exempt Bond Savings Through FY12]]+Table1[[#This Row],[Tax Exempt Bond Savings FY13 and After]]</f>
        <v>128.20570000000001</v>
      </c>
      <c r="CE135" s="9">
        <v>2385.7055999999998</v>
      </c>
      <c r="CF135" s="9">
        <v>13293.381600000001</v>
      </c>
      <c r="CG135" s="9">
        <v>3800.4403000000002</v>
      </c>
      <c r="CH135" s="24">
        <f>Table1[[#This Row],[Indirect and Induced Through FY12]]+Table1[[#This Row],[Indirect and Induced FY13 and After]]</f>
        <v>17093.821900000003</v>
      </c>
      <c r="CI135" s="9">
        <v>4461.7470999999996</v>
      </c>
      <c r="CJ135" s="9">
        <v>24823.577399999998</v>
      </c>
      <c r="CK135" s="9">
        <v>7109.1741000000002</v>
      </c>
      <c r="CL135" s="24">
        <f>Table1[[#This Row],[TOTAL Income Consumption Use Taxes Through FY12]]+Table1[[#This Row],[TOTAL Income Consumption Use Taxes FY13 and After]]</f>
        <v>31932.751499999998</v>
      </c>
      <c r="CM135" s="9">
        <v>12.4527</v>
      </c>
      <c r="CN135" s="9">
        <v>316.28739999999999</v>
      </c>
      <c r="CO135" s="9">
        <v>18.247499999999999</v>
      </c>
      <c r="CP135" s="24">
        <f>Table1[[#This Row],[Assistance Provided Through FY12]]+Table1[[#This Row],[Assistance Provided FY13 and After]]</f>
        <v>334.53489999999999</v>
      </c>
      <c r="CQ135" s="9">
        <v>0</v>
      </c>
      <c r="CR135" s="9">
        <v>0</v>
      </c>
      <c r="CS135" s="9">
        <v>0</v>
      </c>
      <c r="CT135" s="24">
        <f>Table1[[#This Row],[Recapture Cancellation Reduction Amount Through FY12]]+Table1[[#This Row],[Recapture Cancellation Reduction Amount FY13 and After]]</f>
        <v>0</v>
      </c>
      <c r="CU135" s="9">
        <v>0</v>
      </c>
      <c r="CV135" s="9">
        <v>0</v>
      </c>
      <c r="CW135" s="9">
        <v>0</v>
      </c>
      <c r="CX135" s="24">
        <f>Table1[[#This Row],[Penalty Paid Through FY12]]+Table1[[#This Row],[Penalty Paid FY13 and After]]</f>
        <v>0</v>
      </c>
      <c r="CY135" s="9">
        <v>12.4527</v>
      </c>
      <c r="CZ135" s="9">
        <v>316.28739999999999</v>
      </c>
      <c r="DA135" s="9">
        <v>18.247499999999999</v>
      </c>
      <c r="DB135" s="24">
        <f>Table1[[#This Row],[TOTAL Assistance Net of Recapture Penalties Through FY12]]+Table1[[#This Row],[TOTAL Assistance Net of Recapture Penalties FY13 and After]]</f>
        <v>334.53489999999999</v>
      </c>
      <c r="DC135" s="9">
        <v>2088.4942000000001</v>
      </c>
      <c r="DD135" s="9">
        <v>11846.483200000001</v>
      </c>
      <c r="DE135" s="9">
        <v>3326.9812999999999</v>
      </c>
      <c r="DF135" s="24">
        <f>Table1[[#This Row],[Company Direct Tax Revenue Before Assistance Through FY12]]+Table1[[#This Row],[Company Direct Tax Revenue Before Assistance FY13 and After]]</f>
        <v>15173.4645</v>
      </c>
      <c r="DG135" s="9">
        <v>4419.1871000000001</v>
      </c>
      <c r="DH135" s="9">
        <v>23275.775600000001</v>
      </c>
      <c r="DI135" s="9">
        <v>7039.7861000000003</v>
      </c>
      <c r="DJ135" s="24">
        <f>Table1[[#This Row],[Indirect and Induced Tax Revenues Through FY12]]+Table1[[#This Row],[Indirect and Induced Tax Revenues FY13 and After]]</f>
        <v>30315.561700000002</v>
      </c>
      <c r="DK135" s="9">
        <v>6507.6813000000002</v>
      </c>
      <c r="DL135" s="9">
        <v>35122.258800000003</v>
      </c>
      <c r="DM135" s="9">
        <v>10366.767400000001</v>
      </c>
      <c r="DN135" s="24">
        <f>Table1[[#This Row],[TOTAL Tax Revenues Before Assistance Through FY12]]+Table1[[#This Row],[TOTAL Tax Revenues Before Assistance FY13 and After]]</f>
        <v>45489.026200000008</v>
      </c>
      <c r="DO135" s="9">
        <v>6495.2286000000004</v>
      </c>
      <c r="DP135" s="9">
        <v>34805.971400000002</v>
      </c>
      <c r="DQ135" s="9">
        <v>10348.519899999999</v>
      </c>
      <c r="DR135" s="24">
        <f>Table1[[#This Row],[TOTAL Tax Revenues Net of Assistance Recapture and Penalty Through FY12]]+Table1[[#This Row],[TOTAL Tax Revenues Net of Assistance Recapture and Penalty FY13 and After]]</f>
        <v>45154.491300000002</v>
      </c>
      <c r="DS135" s="9">
        <v>0</v>
      </c>
      <c r="DT135" s="9">
        <v>0</v>
      </c>
      <c r="DU135" s="9">
        <v>0</v>
      </c>
      <c r="DV135" s="9">
        <v>0</v>
      </c>
    </row>
    <row r="136" spans="1:126" x14ac:dyDescent="0.25">
      <c r="A136" s="10">
        <v>92566</v>
      </c>
      <c r="B136" s="10" t="s">
        <v>681</v>
      </c>
      <c r="C136" s="10" t="s">
        <v>682</v>
      </c>
      <c r="D136" s="10" t="s">
        <v>17</v>
      </c>
      <c r="E136" s="10">
        <v>42</v>
      </c>
      <c r="F136" s="10" t="s">
        <v>683</v>
      </c>
      <c r="G136" s="10" t="s">
        <v>23</v>
      </c>
      <c r="H136" s="13">
        <v>36000</v>
      </c>
      <c r="I136" s="13">
        <v>36000</v>
      </c>
      <c r="J136" s="10" t="s">
        <v>477</v>
      </c>
      <c r="K136" s="10" t="s">
        <v>5</v>
      </c>
      <c r="L136" s="8">
        <v>36864</v>
      </c>
      <c r="M136" s="8">
        <v>46203</v>
      </c>
      <c r="N136" s="9">
        <v>1500</v>
      </c>
      <c r="O136" s="10" t="s">
        <v>11</v>
      </c>
      <c r="P136" s="7">
        <v>0</v>
      </c>
      <c r="Q136" s="7">
        <v>0</v>
      </c>
      <c r="R136" s="7">
        <v>40</v>
      </c>
      <c r="S136" s="7">
        <v>0</v>
      </c>
      <c r="T136" s="7">
        <v>0</v>
      </c>
      <c r="U136" s="7">
        <v>40</v>
      </c>
      <c r="V136" s="7">
        <v>40</v>
      </c>
      <c r="W136" s="7">
        <v>0</v>
      </c>
      <c r="X136" s="7">
        <v>0</v>
      </c>
      <c r="Y136" s="7">
        <v>0</v>
      </c>
      <c r="Z136" s="7">
        <v>5</v>
      </c>
      <c r="AA136" s="7">
        <v>0</v>
      </c>
      <c r="AB136" s="16">
        <v>0</v>
      </c>
      <c r="AC136" s="16">
        <v>0</v>
      </c>
      <c r="AD136" s="16">
        <v>0</v>
      </c>
      <c r="AE136" s="16">
        <v>0</v>
      </c>
      <c r="AF136" s="15">
        <v>55.000000000000007</v>
      </c>
      <c r="AG136" s="10" t="s">
        <v>28</v>
      </c>
      <c r="AH136" s="10" t="s">
        <v>1966</v>
      </c>
      <c r="AI136" s="9">
        <v>24.669</v>
      </c>
      <c r="AJ136" s="9">
        <v>158.0616</v>
      </c>
      <c r="AK136" s="9">
        <v>113.8445</v>
      </c>
      <c r="AL136" s="24">
        <f>Table1[[#This Row],[Company Direct Land Through FY12]]+Table1[[#This Row],[Company Direct Land FY13 and After]]</f>
        <v>271.90609999999998</v>
      </c>
      <c r="AM136" s="9">
        <v>49.886000000000003</v>
      </c>
      <c r="AN136" s="9">
        <v>182.17660000000001</v>
      </c>
      <c r="AO136" s="9">
        <v>230.2176</v>
      </c>
      <c r="AP136" s="24">
        <f>Table1[[#This Row],[Company Direct Building Through FY12]]+Table1[[#This Row],[Company Direct Building FY13 and After]]</f>
        <v>412.39420000000001</v>
      </c>
      <c r="AQ136" s="9">
        <v>0</v>
      </c>
      <c r="AR136" s="9">
        <v>22.369900000000001</v>
      </c>
      <c r="AS136" s="9">
        <v>0</v>
      </c>
      <c r="AT136" s="24">
        <f>Table1[[#This Row],[Mortgage Recording Tax Through FY12]]+Table1[[#This Row],[Mortgage Recording Tax FY13 and After]]</f>
        <v>22.369900000000001</v>
      </c>
      <c r="AU136" s="9">
        <v>63.127000000000002</v>
      </c>
      <c r="AV136" s="9">
        <v>239.58420000000001</v>
      </c>
      <c r="AW136" s="9">
        <v>291.32339999999999</v>
      </c>
      <c r="AX136" s="24">
        <f>Table1[[#This Row],[Pilot Savings  Through FY12]]+Table1[[#This Row],[Pilot Savings FY13 and After]]</f>
        <v>530.9076</v>
      </c>
      <c r="AY136" s="9">
        <v>0</v>
      </c>
      <c r="AZ136" s="9">
        <v>22.369900000000001</v>
      </c>
      <c r="BA136" s="9">
        <v>0</v>
      </c>
      <c r="BB136" s="24">
        <f>Table1[[#This Row],[Mortgage Recording Tax Exemption Through FY12]]+Table1[[#This Row],[Mortgage Recording Tax Exemption FY13 and After]]</f>
        <v>22.369900000000001</v>
      </c>
      <c r="BC136" s="9">
        <v>23.2744</v>
      </c>
      <c r="BD136" s="9">
        <v>177.333</v>
      </c>
      <c r="BE136" s="9">
        <v>107.4085</v>
      </c>
      <c r="BF136" s="24">
        <f>Table1[[#This Row],[Indirect and Induced Land Through FY12]]+Table1[[#This Row],[Indirect and Induced Land FY13 and After]]</f>
        <v>284.74149999999997</v>
      </c>
      <c r="BG136" s="9">
        <v>43.2239</v>
      </c>
      <c r="BH136" s="9">
        <v>329.33280000000002</v>
      </c>
      <c r="BI136" s="9">
        <v>199.47300000000001</v>
      </c>
      <c r="BJ136" s="24">
        <f>Table1[[#This Row],[Indirect and Induced Building Through FY12]]+Table1[[#This Row],[Indirect and Induced Building FY13 and After]]</f>
        <v>528.80580000000009</v>
      </c>
      <c r="BK136" s="9">
        <v>77.926299999999998</v>
      </c>
      <c r="BL136" s="9">
        <v>607.31979999999999</v>
      </c>
      <c r="BM136" s="9">
        <v>359.62020000000001</v>
      </c>
      <c r="BN136" s="24">
        <f>Table1[[#This Row],[TOTAL Real Property Related Taxes Through FY12]]+Table1[[#This Row],[TOTAL Real Property Related Taxes FY13 and After]]</f>
        <v>966.94</v>
      </c>
      <c r="BO136" s="9">
        <v>139.79050000000001</v>
      </c>
      <c r="BP136" s="9">
        <v>1091.4284</v>
      </c>
      <c r="BQ136" s="9">
        <v>645.11599999999999</v>
      </c>
      <c r="BR136" s="24">
        <f>Table1[[#This Row],[Company Direct Through FY12]]+Table1[[#This Row],[Company Direct FY13 and After]]</f>
        <v>1736.5444</v>
      </c>
      <c r="BS136" s="9">
        <v>0</v>
      </c>
      <c r="BT136" s="9">
        <v>1.3625</v>
      </c>
      <c r="BU136" s="9">
        <v>0</v>
      </c>
      <c r="BV136" s="24">
        <f>Table1[[#This Row],[Sales Tax Exemption Through FY12]]+Table1[[#This Row],[Sales Tax Exemption FY13 and After]]</f>
        <v>1.3625</v>
      </c>
      <c r="BW136" s="9">
        <v>0</v>
      </c>
      <c r="BX136" s="9">
        <v>0</v>
      </c>
      <c r="BY136" s="9">
        <v>0</v>
      </c>
      <c r="BZ136" s="24">
        <f>Table1[[#This Row],[Energy Tax Savings Through FY12]]+Table1[[#This Row],[Energy Tax Savings FY13 and After]]</f>
        <v>0</v>
      </c>
      <c r="CA136" s="9">
        <v>0</v>
      </c>
      <c r="CB136" s="9">
        <v>0</v>
      </c>
      <c r="CC136" s="9">
        <v>0</v>
      </c>
      <c r="CD136" s="24">
        <f>Table1[[#This Row],[Tax Exempt Bond Savings Through FY12]]+Table1[[#This Row],[Tax Exempt Bond Savings FY13 and After]]</f>
        <v>0</v>
      </c>
      <c r="CE136" s="9">
        <v>86.340900000000005</v>
      </c>
      <c r="CF136" s="9">
        <v>748.14509999999996</v>
      </c>
      <c r="CG136" s="9">
        <v>398.45240000000001</v>
      </c>
      <c r="CH136" s="24">
        <f>Table1[[#This Row],[Indirect and Induced Through FY12]]+Table1[[#This Row],[Indirect and Induced FY13 and After]]</f>
        <v>1146.5974999999999</v>
      </c>
      <c r="CI136" s="9">
        <v>226.13140000000001</v>
      </c>
      <c r="CJ136" s="9">
        <v>1838.211</v>
      </c>
      <c r="CK136" s="9">
        <v>1043.5684000000001</v>
      </c>
      <c r="CL136" s="24">
        <f>Table1[[#This Row],[TOTAL Income Consumption Use Taxes Through FY12]]+Table1[[#This Row],[TOTAL Income Consumption Use Taxes FY13 and After]]</f>
        <v>2881.7794000000004</v>
      </c>
      <c r="CM136" s="9">
        <v>63.127000000000002</v>
      </c>
      <c r="CN136" s="9">
        <v>263.31659999999999</v>
      </c>
      <c r="CO136" s="9">
        <v>291.32339999999999</v>
      </c>
      <c r="CP136" s="24">
        <f>Table1[[#This Row],[Assistance Provided Through FY12]]+Table1[[#This Row],[Assistance Provided FY13 and After]]</f>
        <v>554.64</v>
      </c>
      <c r="CQ136" s="9">
        <v>0</v>
      </c>
      <c r="CR136" s="9">
        <v>0</v>
      </c>
      <c r="CS136" s="9">
        <v>0</v>
      </c>
      <c r="CT136" s="24">
        <f>Table1[[#This Row],[Recapture Cancellation Reduction Amount Through FY12]]+Table1[[#This Row],[Recapture Cancellation Reduction Amount FY13 and After]]</f>
        <v>0</v>
      </c>
      <c r="CU136" s="9">
        <v>0</v>
      </c>
      <c r="CV136" s="9">
        <v>0</v>
      </c>
      <c r="CW136" s="9">
        <v>0</v>
      </c>
      <c r="CX136" s="24">
        <f>Table1[[#This Row],[Penalty Paid Through FY12]]+Table1[[#This Row],[Penalty Paid FY13 and After]]</f>
        <v>0</v>
      </c>
      <c r="CY136" s="9">
        <v>63.127000000000002</v>
      </c>
      <c r="CZ136" s="9">
        <v>263.31659999999999</v>
      </c>
      <c r="DA136" s="9">
        <v>291.32339999999999</v>
      </c>
      <c r="DB136" s="24">
        <f>Table1[[#This Row],[TOTAL Assistance Net of Recapture Penalties Through FY12]]+Table1[[#This Row],[TOTAL Assistance Net of Recapture Penalties FY13 and After]]</f>
        <v>554.64</v>
      </c>
      <c r="DC136" s="9">
        <v>214.34549999999999</v>
      </c>
      <c r="DD136" s="9">
        <v>1454.0364999999999</v>
      </c>
      <c r="DE136" s="9">
        <v>989.17809999999997</v>
      </c>
      <c r="DF136" s="24">
        <f>Table1[[#This Row],[Company Direct Tax Revenue Before Assistance Through FY12]]+Table1[[#This Row],[Company Direct Tax Revenue Before Assistance FY13 and After]]</f>
        <v>2443.2145999999998</v>
      </c>
      <c r="DG136" s="9">
        <v>152.83920000000001</v>
      </c>
      <c r="DH136" s="9">
        <v>1254.8108999999999</v>
      </c>
      <c r="DI136" s="9">
        <v>705.33389999999997</v>
      </c>
      <c r="DJ136" s="24">
        <f>Table1[[#This Row],[Indirect and Induced Tax Revenues Through FY12]]+Table1[[#This Row],[Indirect and Induced Tax Revenues FY13 and After]]</f>
        <v>1960.1448</v>
      </c>
      <c r="DK136" s="9">
        <v>367.18470000000002</v>
      </c>
      <c r="DL136" s="9">
        <v>2708.8474000000001</v>
      </c>
      <c r="DM136" s="9">
        <v>1694.5119999999999</v>
      </c>
      <c r="DN136" s="24">
        <f>Table1[[#This Row],[TOTAL Tax Revenues Before Assistance Through FY12]]+Table1[[#This Row],[TOTAL Tax Revenues Before Assistance FY13 and After]]</f>
        <v>4403.3594000000003</v>
      </c>
      <c r="DO136" s="9">
        <v>304.05770000000001</v>
      </c>
      <c r="DP136" s="9">
        <v>2445.5308</v>
      </c>
      <c r="DQ136" s="9">
        <v>1403.1886</v>
      </c>
      <c r="DR136" s="24">
        <f>Table1[[#This Row],[TOTAL Tax Revenues Net of Assistance Recapture and Penalty Through FY12]]+Table1[[#This Row],[TOTAL Tax Revenues Net of Assistance Recapture and Penalty FY13 and After]]</f>
        <v>3848.7194</v>
      </c>
      <c r="DS136" s="9">
        <v>0</v>
      </c>
      <c r="DT136" s="9">
        <v>0</v>
      </c>
      <c r="DU136" s="9">
        <v>0</v>
      </c>
      <c r="DV136" s="9">
        <v>0</v>
      </c>
    </row>
    <row r="137" spans="1:126" x14ac:dyDescent="0.25">
      <c r="A137" s="10">
        <v>92567</v>
      </c>
      <c r="B137" s="10" t="s">
        <v>717</v>
      </c>
      <c r="C137" s="10" t="s">
        <v>719</v>
      </c>
      <c r="D137" s="10" t="s">
        <v>10</v>
      </c>
      <c r="E137" s="10">
        <v>13</v>
      </c>
      <c r="F137" s="10" t="s">
        <v>720</v>
      </c>
      <c r="G137" s="10" t="s">
        <v>639</v>
      </c>
      <c r="H137" s="13">
        <v>70000</v>
      </c>
      <c r="I137" s="13">
        <v>98000</v>
      </c>
      <c r="J137" s="10" t="s">
        <v>718</v>
      </c>
      <c r="K137" s="10" t="s">
        <v>27</v>
      </c>
      <c r="L137" s="8">
        <v>36873</v>
      </c>
      <c r="M137" s="8">
        <v>46203</v>
      </c>
      <c r="N137" s="9">
        <v>4570</v>
      </c>
      <c r="O137" s="10" t="s">
        <v>617</v>
      </c>
      <c r="P137" s="7">
        <v>0</v>
      </c>
      <c r="Q137" s="7">
        <v>0</v>
      </c>
      <c r="R137" s="7">
        <v>82</v>
      </c>
      <c r="S137" s="7">
        <v>0</v>
      </c>
      <c r="T137" s="7">
        <v>0</v>
      </c>
      <c r="U137" s="7">
        <v>82</v>
      </c>
      <c r="V137" s="7">
        <v>82</v>
      </c>
      <c r="W137" s="7">
        <v>0</v>
      </c>
      <c r="X137" s="7">
        <v>0</v>
      </c>
      <c r="Y137" s="7">
        <v>147</v>
      </c>
      <c r="Z137" s="7">
        <v>14</v>
      </c>
      <c r="AA137" s="7">
        <v>0</v>
      </c>
      <c r="AB137" s="16">
        <v>0</v>
      </c>
      <c r="AC137" s="16">
        <v>0</v>
      </c>
      <c r="AD137" s="16">
        <v>0</v>
      </c>
      <c r="AE137" s="16">
        <v>0</v>
      </c>
      <c r="AF137" s="15">
        <v>95.121951219512198</v>
      </c>
      <c r="AG137" s="10" t="s">
        <v>28</v>
      </c>
      <c r="AH137" s="10" t="s">
        <v>1966</v>
      </c>
      <c r="AI137" s="9">
        <v>34.033999999999999</v>
      </c>
      <c r="AJ137" s="9">
        <v>241.72710000000001</v>
      </c>
      <c r="AK137" s="9">
        <v>157.06290000000001</v>
      </c>
      <c r="AL137" s="24">
        <f>Table1[[#This Row],[Company Direct Land Through FY12]]+Table1[[#This Row],[Company Direct Land FY13 and After]]</f>
        <v>398.79</v>
      </c>
      <c r="AM137" s="9">
        <v>95.825999999999993</v>
      </c>
      <c r="AN137" s="9">
        <v>701.79729999999995</v>
      </c>
      <c r="AO137" s="9">
        <v>442.2253</v>
      </c>
      <c r="AP137" s="24">
        <f>Table1[[#This Row],[Company Direct Building Through FY12]]+Table1[[#This Row],[Company Direct Building FY13 and After]]</f>
        <v>1144.0226</v>
      </c>
      <c r="AQ137" s="9">
        <v>0</v>
      </c>
      <c r="AR137" s="9">
        <v>42.107999999999997</v>
      </c>
      <c r="AS137" s="9">
        <v>0</v>
      </c>
      <c r="AT137" s="24">
        <f>Table1[[#This Row],[Mortgage Recording Tax Through FY12]]+Table1[[#This Row],[Mortgage Recording Tax FY13 and After]]</f>
        <v>42.107999999999997</v>
      </c>
      <c r="AU137" s="9">
        <v>83.266999999999996</v>
      </c>
      <c r="AV137" s="9">
        <v>577.99739999999997</v>
      </c>
      <c r="AW137" s="9">
        <v>384.267</v>
      </c>
      <c r="AX137" s="24">
        <f>Table1[[#This Row],[Pilot Savings  Through FY12]]+Table1[[#This Row],[Pilot Savings FY13 and After]]</f>
        <v>962.26440000000002</v>
      </c>
      <c r="AY137" s="9">
        <v>0</v>
      </c>
      <c r="AZ137" s="9">
        <v>42.107999999999997</v>
      </c>
      <c r="BA137" s="9">
        <v>0</v>
      </c>
      <c r="BB137" s="24">
        <f>Table1[[#This Row],[Mortgage Recording Tax Exemption Through FY12]]+Table1[[#This Row],[Mortgage Recording Tax Exemption FY13 and After]]</f>
        <v>42.107999999999997</v>
      </c>
      <c r="BC137" s="9">
        <v>102.5424</v>
      </c>
      <c r="BD137" s="9">
        <v>872.37379999999996</v>
      </c>
      <c r="BE137" s="9">
        <v>473.22070000000002</v>
      </c>
      <c r="BF137" s="24">
        <f>Table1[[#This Row],[Indirect and Induced Land Through FY12]]+Table1[[#This Row],[Indirect and Induced Land FY13 and After]]</f>
        <v>1345.5944999999999</v>
      </c>
      <c r="BG137" s="9">
        <v>190.4358</v>
      </c>
      <c r="BH137" s="9">
        <v>1620.123</v>
      </c>
      <c r="BI137" s="9">
        <v>878.8383</v>
      </c>
      <c r="BJ137" s="24">
        <f>Table1[[#This Row],[Indirect and Induced Building Through FY12]]+Table1[[#This Row],[Indirect and Induced Building FY13 and After]]</f>
        <v>2498.9612999999999</v>
      </c>
      <c r="BK137" s="9">
        <v>339.57119999999998</v>
      </c>
      <c r="BL137" s="9">
        <v>2858.0237999999999</v>
      </c>
      <c r="BM137" s="9">
        <v>1567.0802000000001</v>
      </c>
      <c r="BN137" s="24">
        <f>Table1[[#This Row],[TOTAL Real Property Related Taxes Through FY12]]+Table1[[#This Row],[TOTAL Real Property Related Taxes FY13 and After]]</f>
        <v>4425.1040000000003</v>
      </c>
      <c r="BO137" s="9">
        <v>668.19449999999995</v>
      </c>
      <c r="BP137" s="9">
        <v>7458.8266000000003</v>
      </c>
      <c r="BQ137" s="9">
        <v>3083.6361999999999</v>
      </c>
      <c r="BR137" s="24">
        <f>Table1[[#This Row],[Company Direct Through FY12]]+Table1[[#This Row],[Company Direct FY13 and After]]</f>
        <v>10542.462800000001</v>
      </c>
      <c r="BS137" s="9">
        <v>0</v>
      </c>
      <c r="BT137" s="9">
        <v>9.4469999999999992</v>
      </c>
      <c r="BU137" s="9">
        <v>0</v>
      </c>
      <c r="BV137" s="24">
        <f>Table1[[#This Row],[Sales Tax Exemption Through FY12]]+Table1[[#This Row],[Sales Tax Exemption FY13 and After]]</f>
        <v>9.4469999999999992</v>
      </c>
      <c r="BW137" s="9">
        <v>1.5794999999999999</v>
      </c>
      <c r="BX137" s="9">
        <v>9.0257000000000005</v>
      </c>
      <c r="BY137" s="9">
        <v>1.9246000000000001</v>
      </c>
      <c r="BZ137" s="24">
        <f>Table1[[#This Row],[Energy Tax Savings Through FY12]]+Table1[[#This Row],[Energy Tax Savings FY13 and After]]</f>
        <v>10.9503</v>
      </c>
      <c r="CA137" s="9">
        <v>2.8999999999999998E-3</v>
      </c>
      <c r="CB137" s="9">
        <v>4.2004999999999999</v>
      </c>
      <c r="CC137" s="9">
        <v>7.4000000000000003E-3</v>
      </c>
      <c r="CD137" s="24">
        <f>Table1[[#This Row],[Tax Exempt Bond Savings Through FY12]]+Table1[[#This Row],[Tax Exempt Bond Savings FY13 and After]]</f>
        <v>4.2078999999999995</v>
      </c>
      <c r="CE137" s="9">
        <v>343.72570000000002</v>
      </c>
      <c r="CF137" s="9">
        <v>3336.2872000000002</v>
      </c>
      <c r="CG137" s="9">
        <v>1586.2525000000001</v>
      </c>
      <c r="CH137" s="24">
        <f>Table1[[#This Row],[Indirect and Induced Through FY12]]+Table1[[#This Row],[Indirect and Induced FY13 and After]]</f>
        <v>4922.5397000000003</v>
      </c>
      <c r="CI137" s="9">
        <v>1010.3378</v>
      </c>
      <c r="CJ137" s="9">
        <v>10772.4406</v>
      </c>
      <c r="CK137" s="9">
        <v>4667.9566999999997</v>
      </c>
      <c r="CL137" s="24">
        <f>Table1[[#This Row],[TOTAL Income Consumption Use Taxes Through FY12]]+Table1[[#This Row],[TOTAL Income Consumption Use Taxes FY13 and After]]</f>
        <v>15440.397300000001</v>
      </c>
      <c r="CM137" s="9">
        <v>84.849400000000003</v>
      </c>
      <c r="CN137" s="9">
        <v>642.77859999999998</v>
      </c>
      <c r="CO137" s="9">
        <v>386.19900000000001</v>
      </c>
      <c r="CP137" s="24">
        <f>Table1[[#This Row],[Assistance Provided Through FY12]]+Table1[[#This Row],[Assistance Provided FY13 and After]]</f>
        <v>1028.9775999999999</v>
      </c>
      <c r="CQ137" s="9">
        <v>0</v>
      </c>
      <c r="CR137" s="9">
        <v>0</v>
      </c>
      <c r="CS137" s="9">
        <v>0</v>
      </c>
      <c r="CT137" s="24">
        <f>Table1[[#This Row],[Recapture Cancellation Reduction Amount Through FY12]]+Table1[[#This Row],[Recapture Cancellation Reduction Amount FY13 and After]]</f>
        <v>0</v>
      </c>
      <c r="CU137" s="9">
        <v>0</v>
      </c>
      <c r="CV137" s="9">
        <v>0</v>
      </c>
      <c r="CW137" s="9">
        <v>0</v>
      </c>
      <c r="CX137" s="24">
        <f>Table1[[#This Row],[Penalty Paid Through FY12]]+Table1[[#This Row],[Penalty Paid FY13 and After]]</f>
        <v>0</v>
      </c>
      <c r="CY137" s="9">
        <v>84.849400000000003</v>
      </c>
      <c r="CZ137" s="9">
        <v>642.77859999999998</v>
      </c>
      <c r="DA137" s="9">
        <v>386.19900000000001</v>
      </c>
      <c r="DB137" s="24">
        <f>Table1[[#This Row],[TOTAL Assistance Net of Recapture Penalties Through FY12]]+Table1[[#This Row],[TOTAL Assistance Net of Recapture Penalties FY13 and After]]</f>
        <v>1028.9775999999999</v>
      </c>
      <c r="DC137" s="9">
        <v>798.05449999999996</v>
      </c>
      <c r="DD137" s="9">
        <v>8444.4590000000007</v>
      </c>
      <c r="DE137" s="9">
        <v>3682.9243999999999</v>
      </c>
      <c r="DF137" s="24">
        <f>Table1[[#This Row],[Company Direct Tax Revenue Before Assistance Through FY12]]+Table1[[#This Row],[Company Direct Tax Revenue Before Assistance FY13 and After]]</f>
        <v>12127.383400000001</v>
      </c>
      <c r="DG137" s="9">
        <v>636.70389999999998</v>
      </c>
      <c r="DH137" s="9">
        <v>5828.7839999999997</v>
      </c>
      <c r="DI137" s="9">
        <v>2938.3114999999998</v>
      </c>
      <c r="DJ137" s="24">
        <f>Table1[[#This Row],[Indirect and Induced Tax Revenues Through FY12]]+Table1[[#This Row],[Indirect and Induced Tax Revenues FY13 and After]]</f>
        <v>8767.0954999999994</v>
      </c>
      <c r="DK137" s="9">
        <v>1434.7583999999999</v>
      </c>
      <c r="DL137" s="9">
        <v>14273.243</v>
      </c>
      <c r="DM137" s="9">
        <v>6621.2358999999997</v>
      </c>
      <c r="DN137" s="24">
        <f>Table1[[#This Row],[TOTAL Tax Revenues Before Assistance Through FY12]]+Table1[[#This Row],[TOTAL Tax Revenues Before Assistance FY13 and After]]</f>
        <v>20894.478900000002</v>
      </c>
      <c r="DO137" s="9">
        <v>1349.9090000000001</v>
      </c>
      <c r="DP137" s="9">
        <v>13630.464400000001</v>
      </c>
      <c r="DQ137" s="9">
        <v>6235.0369000000001</v>
      </c>
      <c r="DR137" s="24">
        <f>Table1[[#This Row],[TOTAL Tax Revenues Net of Assistance Recapture and Penalty Through FY12]]+Table1[[#This Row],[TOTAL Tax Revenues Net of Assistance Recapture and Penalty FY13 and After]]</f>
        <v>19865.5013</v>
      </c>
      <c r="DS137" s="9">
        <v>0</v>
      </c>
      <c r="DT137" s="9">
        <v>22.750299999999999</v>
      </c>
      <c r="DU137" s="9">
        <v>0</v>
      </c>
      <c r="DV137" s="9">
        <v>0</v>
      </c>
    </row>
    <row r="138" spans="1:126" x14ac:dyDescent="0.25">
      <c r="A138" s="10">
        <v>92572</v>
      </c>
      <c r="B138" s="10" t="s">
        <v>787</v>
      </c>
      <c r="C138" s="10" t="s">
        <v>788</v>
      </c>
      <c r="D138" s="10" t="s">
        <v>24</v>
      </c>
      <c r="E138" s="10">
        <v>28</v>
      </c>
      <c r="F138" s="10" t="s">
        <v>789</v>
      </c>
      <c r="G138" s="10" t="s">
        <v>111</v>
      </c>
      <c r="H138" s="13">
        <v>326300</v>
      </c>
      <c r="I138" s="13">
        <v>52255</v>
      </c>
      <c r="J138" s="10" t="s">
        <v>309</v>
      </c>
      <c r="K138" s="10" t="s">
        <v>50</v>
      </c>
      <c r="L138" s="8">
        <v>37070</v>
      </c>
      <c r="M138" s="8">
        <v>44378</v>
      </c>
      <c r="N138" s="9">
        <v>9680</v>
      </c>
      <c r="O138" s="10" t="s">
        <v>74</v>
      </c>
      <c r="P138" s="7">
        <v>69</v>
      </c>
      <c r="Q138" s="7">
        <v>8</v>
      </c>
      <c r="R138" s="7">
        <v>211</v>
      </c>
      <c r="S138" s="7">
        <v>0</v>
      </c>
      <c r="T138" s="7">
        <v>1</v>
      </c>
      <c r="U138" s="7">
        <v>289</v>
      </c>
      <c r="V138" s="7">
        <v>249</v>
      </c>
      <c r="W138" s="7">
        <v>0</v>
      </c>
      <c r="X138" s="7">
        <v>0</v>
      </c>
      <c r="Y138" s="7">
        <v>158</v>
      </c>
      <c r="Z138" s="7">
        <v>0</v>
      </c>
      <c r="AA138" s="7">
        <v>26.041666666666668</v>
      </c>
      <c r="AB138" s="16">
        <v>47.569444444444443</v>
      </c>
      <c r="AC138" s="16">
        <v>18.75</v>
      </c>
      <c r="AD138" s="16">
        <v>7.6388888888888893</v>
      </c>
      <c r="AE138" s="16">
        <v>0</v>
      </c>
      <c r="AF138" s="15">
        <v>92.361111111111114</v>
      </c>
      <c r="AG138" s="10" t="s">
        <v>28</v>
      </c>
      <c r="AH138" s="10" t="s">
        <v>1966</v>
      </c>
      <c r="AI138" s="9">
        <v>0</v>
      </c>
      <c r="AJ138" s="9">
        <v>0</v>
      </c>
      <c r="AK138" s="9">
        <v>0</v>
      </c>
      <c r="AL138" s="24">
        <f>Table1[[#This Row],[Company Direct Land Through FY12]]+Table1[[#This Row],[Company Direct Land FY13 and After]]</f>
        <v>0</v>
      </c>
      <c r="AM138" s="9">
        <v>0</v>
      </c>
      <c r="AN138" s="9">
        <v>0</v>
      </c>
      <c r="AO138" s="9">
        <v>0</v>
      </c>
      <c r="AP138" s="24">
        <f>Table1[[#This Row],[Company Direct Building Through FY12]]+Table1[[#This Row],[Company Direct Building FY13 and After]]</f>
        <v>0</v>
      </c>
      <c r="AQ138" s="9">
        <v>0</v>
      </c>
      <c r="AR138" s="9">
        <v>169.8356</v>
      </c>
      <c r="AS138" s="9">
        <v>0</v>
      </c>
      <c r="AT138" s="24">
        <f>Table1[[#This Row],[Mortgage Recording Tax Through FY12]]+Table1[[#This Row],[Mortgage Recording Tax FY13 and After]]</f>
        <v>169.8356</v>
      </c>
      <c r="AU138" s="9">
        <v>0</v>
      </c>
      <c r="AV138" s="9">
        <v>0</v>
      </c>
      <c r="AW138" s="9">
        <v>0</v>
      </c>
      <c r="AX138" s="24">
        <f>Table1[[#This Row],[Pilot Savings  Through FY12]]+Table1[[#This Row],[Pilot Savings FY13 and After]]</f>
        <v>0</v>
      </c>
      <c r="AY138" s="9">
        <v>0</v>
      </c>
      <c r="AZ138" s="9">
        <v>169.8356</v>
      </c>
      <c r="BA138" s="9">
        <v>0</v>
      </c>
      <c r="BB138" s="24">
        <f>Table1[[#This Row],[Mortgage Recording Tax Exemption Through FY12]]+Table1[[#This Row],[Mortgage Recording Tax Exemption FY13 and After]]</f>
        <v>169.8356</v>
      </c>
      <c r="BC138" s="9">
        <v>114.636</v>
      </c>
      <c r="BD138" s="9">
        <v>737.62009999999998</v>
      </c>
      <c r="BE138" s="9">
        <v>406.91649999999998</v>
      </c>
      <c r="BF138" s="24">
        <f>Table1[[#This Row],[Indirect and Induced Land Through FY12]]+Table1[[#This Row],[Indirect and Induced Land FY13 and After]]</f>
        <v>1144.5365999999999</v>
      </c>
      <c r="BG138" s="9">
        <v>212.8954</v>
      </c>
      <c r="BH138" s="9">
        <v>1369.8661</v>
      </c>
      <c r="BI138" s="9">
        <v>755.70150000000001</v>
      </c>
      <c r="BJ138" s="24">
        <f>Table1[[#This Row],[Indirect and Induced Building Through FY12]]+Table1[[#This Row],[Indirect and Induced Building FY13 and After]]</f>
        <v>2125.5675999999999</v>
      </c>
      <c r="BK138" s="9">
        <v>327.53140000000002</v>
      </c>
      <c r="BL138" s="9">
        <v>2107.4861999999998</v>
      </c>
      <c r="BM138" s="9">
        <v>1162.6179999999999</v>
      </c>
      <c r="BN138" s="24">
        <f>Table1[[#This Row],[TOTAL Real Property Related Taxes Through FY12]]+Table1[[#This Row],[TOTAL Real Property Related Taxes FY13 and After]]</f>
        <v>3270.1041999999998</v>
      </c>
      <c r="BO138" s="9">
        <v>301.54520000000002</v>
      </c>
      <c r="BP138" s="9">
        <v>2343.8699000000001</v>
      </c>
      <c r="BQ138" s="9">
        <v>1070.3761999999999</v>
      </c>
      <c r="BR138" s="24">
        <f>Table1[[#This Row],[Company Direct Through FY12]]+Table1[[#This Row],[Company Direct FY13 and After]]</f>
        <v>3414.2461000000003</v>
      </c>
      <c r="BS138" s="9">
        <v>0</v>
      </c>
      <c r="BT138" s="9">
        <v>0</v>
      </c>
      <c r="BU138" s="9">
        <v>0</v>
      </c>
      <c r="BV138" s="24">
        <f>Table1[[#This Row],[Sales Tax Exemption Through FY12]]+Table1[[#This Row],[Sales Tax Exemption FY13 and After]]</f>
        <v>0</v>
      </c>
      <c r="BW138" s="9">
        <v>0</v>
      </c>
      <c r="BX138" s="9">
        <v>0</v>
      </c>
      <c r="BY138" s="9">
        <v>0</v>
      </c>
      <c r="BZ138" s="24">
        <f>Table1[[#This Row],[Energy Tax Savings Through FY12]]+Table1[[#This Row],[Energy Tax Savings FY13 and After]]</f>
        <v>0</v>
      </c>
      <c r="CA138" s="9">
        <v>1.4E-3</v>
      </c>
      <c r="CB138" s="9">
        <v>1.0500000000000001E-2</v>
      </c>
      <c r="CC138" s="9">
        <v>3.5999999999999999E-3</v>
      </c>
      <c r="CD138" s="24">
        <f>Table1[[#This Row],[Tax Exempt Bond Savings Through FY12]]+Table1[[#This Row],[Tax Exempt Bond Savings FY13 and After]]</f>
        <v>1.4100000000000001E-2</v>
      </c>
      <c r="CE138" s="9">
        <v>391.41520000000003</v>
      </c>
      <c r="CF138" s="9">
        <v>2886.9133000000002</v>
      </c>
      <c r="CG138" s="9">
        <v>1389.3820000000001</v>
      </c>
      <c r="CH138" s="24">
        <f>Table1[[#This Row],[Indirect and Induced Through FY12]]+Table1[[#This Row],[Indirect and Induced FY13 and After]]</f>
        <v>4276.2952999999998</v>
      </c>
      <c r="CI138" s="9">
        <v>692.95899999999995</v>
      </c>
      <c r="CJ138" s="9">
        <v>5230.7727000000004</v>
      </c>
      <c r="CK138" s="9">
        <v>2459.7546000000002</v>
      </c>
      <c r="CL138" s="24">
        <f>Table1[[#This Row],[TOTAL Income Consumption Use Taxes Through FY12]]+Table1[[#This Row],[TOTAL Income Consumption Use Taxes FY13 and After]]</f>
        <v>7690.5273000000007</v>
      </c>
      <c r="CM138" s="9">
        <v>1.4E-3</v>
      </c>
      <c r="CN138" s="9">
        <v>169.84610000000001</v>
      </c>
      <c r="CO138" s="9">
        <v>3.5999999999999999E-3</v>
      </c>
      <c r="CP138" s="24">
        <f>Table1[[#This Row],[Assistance Provided Through FY12]]+Table1[[#This Row],[Assistance Provided FY13 and After]]</f>
        <v>169.84970000000001</v>
      </c>
      <c r="CQ138" s="9">
        <v>0</v>
      </c>
      <c r="CR138" s="9">
        <v>0</v>
      </c>
      <c r="CS138" s="9">
        <v>0</v>
      </c>
      <c r="CT138" s="24">
        <f>Table1[[#This Row],[Recapture Cancellation Reduction Amount Through FY12]]+Table1[[#This Row],[Recapture Cancellation Reduction Amount FY13 and After]]</f>
        <v>0</v>
      </c>
      <c r="CU138" s="9">
        <v>0</v>
      </c>
      <c r="CV138" s="9">
        <v>0</v>
      </c>
      <c r="CW138" s="9">
        <v>0</v>
      </c>
      <c r="CX138" s="24">
        <f>Table1[[#This Row],[Penalty Paid Through FY12]]+Table1[[#This Row],[Penalty Paid FY13 and After]]</f>
        <v>0</v>
      </c>
      <c r="CY138" s="9">
        <v>1.4E-3</v>
      </c>
      <c r="CZ138" s="9">
        <v>169.84610000000001</v>
      </c>
      <c r="DA138" s="9">
        <v>3.5999999999999999E-3</v>
      </c>
      <c r="DB138" s="24">
        <f>Table1[[#This Row],[TOTAL Assistance Net of Recapture Penalties Through FY12]]+Table1[[#This Row],[TOTAL Assistance Net of Recapture Penalties FY13 and After]]</f>
        <v>169.84970000000001</v>
      </c>
      <c r="DC138" s="9">
        <v>301.54520000000002</v>
      </c>
      <c r="DD138" s="9">
        <v>2513.7055</v>
      </c>
      <c r="DE138" s="9">
        <v>1070.3761999999999</v>
      </c>
      <c r="DF138" s="24">
        <f>Table1[[#This Row],[Company Direct Tax Revenue Before Assistance Through FY12]]+Table1[[#This Row],[Company Direct Tax Revenue Before Assistance FY13 and After]]</f>
        <v>3584.0816999999997</v>
      </c>
      <c r="DG138" s="9">
        <v>718.94659999999999</v>
      </c>
      <c r="DH138" s="9">
        <v>4994.3995000000004</v>
      </c>
      <c r="DI138" s="9">
        <v>2552</v>
      </c>
      <c r="DJ138" s="24">
        <f>Table1[[#This Row],[Indirect and Induced Tax Revenues Through FY12]]+Table1[[#This Row],[Indirect and Induced Tax Revenues FY13 and After]]</f>
        <v>7546.3995000000004</v>
      </c>
      <c r="DK138" s="9">
        <v>1020.4918</v>
      </c>
      <c r="DL138" s="9">
        <v>7508.1049999999996</v>
      </c>
      <c r="DM138" s="9">
        <v>3622.3762000000002</v>
      </c>
      <c r="DN138" s="24">
        <f>Table1[[#This Row],[TOTAL Tax Revenues Before Assistance Through FY12]]+Table1[[#This Row],[TOTAL Tax Revenues Before Assistance FY13 and After]]</f>
        <v>11130.4812</v>
      </c>
      <c r="DO138" s="9">
        <v>1020.4904</v>
      </c>
      <c r="DP138" s="9">
        <v>7338.2588999999998</v>
      </c>
      <c r="DQ138" s="9">
        <v>3622.3726000000001</v>
      </c>
      <c r="DR138" s="24">
        <f>Table1[[#This Row],[TOTAL Tax Revenues Net of Assistance Recapture and Penalty Through FY12]]+Table1[[#This Row],[TOTAL Tax Revenues Net of Assistance Recapture and Penalty FY13 and After]]</f>
        <v>10960.6315</v>
      </c>
      <c r="DS138" s="9">
        <v>0</v>
      </c>
      <c r="DT138" s="9">
        <v>0</v>
      </c>
      <c r="DU138" s="9">
        <v>0</v>
      </c>
      <c r="DV138" s="9">
        <v>0</v>
      </c>
    </row>
    <row r="139" spans="1:126" x14ac:dyDescent="0.25">
      <c r="A139" s="10">
        <v>92573</v>
      </c>
      <c r="B139" s="10" t="s">
        <v>738</v>
      </c>
      <c r="C139" s="10" t="s">
        <v>739</v>
      </c>
      <c r="D139" s="10" t="s">
        <v>24</v>
      </c>
      <c r="E139" s="10">
        <v>20</v>
      </c>
      <c r="F139" s="10" t="s">
        <v>740</v>
      </c>
      <c r="G139" s="10" t="s">
        <v>332</v>
      </c>
      <c r="H139" s="13">
        <v>9380</v>
      </c>
      <c r="I139" s="13">
        <v>7477</v>
      </c>
      <c r="J139" s="10" t="s">
        <v>368</v>
      </c>
      <c r="K139" s="10" t="s">
        <v>491</v>
      </c>
      <c r="L139" s="8">
        <v>36754</v>
      </c>
      <c r="M139" s="8">
        <v>43647</v>
      </c>
      <c r="N139" s="9">
        <v>1233</v>
      </c>
      <c r="O139" s="10" t="s">
        <v>74</v>
      </c>
      <c r="P139" s="7">
        <v>12</v>
      </c>
      <c r="Q139" s="7">
        <v>0</v>
      </c>
      <c r="R139" s="7">
        <v>13</v>
      </c>
      <c r="S139" s="7">
        <v>0</v>
      </c>
      <c r="T139" s="7">
        <v>0</v>
      </c>
      <c r="U139" s="7">
        <v>25</v>
      </c>
      <c r="V139" s="7">
        <v>19</v>
      </c>
      <c r="W139" s="7">
        <v>0</v>
      </c>
      <c r="X139" s="7">
        <v>0</v>
      </c>
      <c r="Y139" s="7">
        <v>18</v>
      </c>
      <c r="Z139" s="7">
        <v>0</v>
      </c>
      <c r="AA139" s="7">
        <v>0</v>
      </c>
      <c r="AB139" s="16">
        <v>0</v>
      </c>
      <c r="AC139" s="16">
        <v>0</v>
      </c>
      <c r="AD139" s="16">
        <v>0</v>
      </c>
      <c r="AE139" s="16">
        <v>0</v>
      </c>
      <c r="AF139" s="15">
        <v>0</v>
      </c>
      <c r="AG139" s="10" t="s">
        <v>28</v>
      </c>
      <c r="AH139" s="10" t="s">
        <v>28</v>
      </c>
      <c r="AI139" s="9">
        <v>0</v>
      </c>
      <c r="AJ139" s="9">
        <v>0</v>
      </c>
      <c r="AK139" s="9">
        <v>0</v>
      </c>
      <c r="AL139" s="24">
        <f>Table1[[#This Row],[Company Direct Land Through FY12]]+Table1[[#This Row],[Company Direct Land FY13 and After]]</f>
        <v>0</v>
      </c>
      <c r="AM139" s="9">
        <v>0</v>
      </c>
      <c r="AN139" s="9">
        <v>0</v>
      </c>
      <c r="AO139" s="9">
        <v>0</v>
      </c>
      <c r="AP139" s="24">
        <f>Table1[[#This Row],[Company Direct Building Through FY12]]+Table1[[#This Row],[Company Direct Building FY13 and After]]</f>
        <v>0</v>
      </c>
      <c r="AQ139" s="9">
        <v>0</v>
      </c>
      <c r="AR139" s="9">
        <v>21.632999999999999</v>
      </c>
      <c r="AS139" s="9">
        <v>0</v>
      </c>
      <c r="AT139" s="24">
        <f>Table1[[#This Row],[Mortgage Recording Tax Through FY12]]+Table1[[#This Row],[Mortgage Recording Tax FY13 and After]]</f>
        <v>21.632999999999999</v>
      </c>
      <c r="AU139" s="9">
        <v>0</v>
      </c>
      <c r="AV139" s="9">
        <v>0</v>
      </c>
      <c r="AW139" s="9">
        <v>0</v>
      </c>
      <c r="AX139" s="24">
        <f>Table1[[#This Row],[Pilot Savings  Through FY12]]+Table1[[#This Row],[Pilot Savings FY13 and After]]</f>
        <v>0</v>
      </c>
      <c r="AY139" s="9">
        <v>0</v>
      </c>
      <c r="AZ139" s="9">
        <v>21.632999999999999</v>
      </c>
      <c r="BA139" s="9">
        <v>0</v>
      </c>
      <c r="BB139" s="24">
        <f>Table1[[#This Row],[Mortgage Recording Tax Exemption Through FY12]]+Table1[[#This Row],[Mortgage Recording Tax Exemption FY13 and After]]</f>
        <v>21.632999999999999</v>
      </c>
      <c r="BC139" s="9">
        <v>9.0197000000000003</v>
      </c>
      <c r="BD139" s="9">
        <v>66.292199999999994</v>
      </c>
      <c r="BE139" s="9">
        <v>26.6006</v>
      </c>
      <c r="BF139" s="24">
        <f>Table1[[#This Row],[Indirect and Induced Land Through FY12]]+Table1[[#This Row],[Indirect and Induced Land FY13 and After]]</f>
        <v>92.892799999999994</v>
      </c>
      <c r="BG139" s="9">
        <v>16.750800000000002</v>
      </c>
      <c r="BH139" s="9">
        <v>123.114</v>
      </c>
      <c r="BI139" s="9">
        <v>49.400700000000001</v>
      </c>
      <c r="BJ139" s="24">
        <f>Table1[[#This Row],[Indirect and Induced Building Through FY12]]+Table1[[#This Row],[Indirect and Induced Building FY13 and After]]</f>
        <v>172.5147</v>
      </c>
      <c r="BK139" s="9">
        <v>25.770499999999998</v>
      </c>
      <c r="BL139" s="9">
        <v>189.40620000000001</v>
      </c>
      <c r="BM139" s="9">
        <v>76.001300000000001</v>
      </c>
      <c r="BN139" s="24">
        <f>Table1[[#This Row],[TOTAL Real Property Related Taxes Through FY12]]+Table1[[#This Row],[TOTAL Real Property Related Taxes FY13 and After]]</f>
        <v>265.40750000000003</v>
      </c>
      <c r="BO139" s="9">
        <v>26.695900000000002</v>
      </c>
      <c r="BP139" s="9">
        <v>223.3982</v>
      </c>
      <c r="BQ139" s="9">
        <v>78.730699999999999</v>
      </c>
      <c r="BR139" s="24">
        <f>Table1[[#This Row],[Company Direct Through FY12]]+Table1[[#This Row],[Company Direct FY13 and After]]</f>
        <v>302.12889999999999</v>
      </c>
      <c r="BS139" s="9">
        <v>0</v>
      </c>
      <c r="BT139" s="9">
        <v>0</v>
      </c>
      <c r="BU139" s="9">
        <v>0</v>
      </c>
      <c r="BV139" s="24">
        <f>Table1[[#This Row],[Sales Tax Exemption Through FY12]]+Table1[[#This Row],[Sales Tax Exemption FY13 and After]]</f>
        <v>0</v>
      </c>
      <c r="BW139" s="9">
        <v>0</v>
      </c>
      <c r="BX139" s="9">
        <v>0</v>
      </c>
      <c r="BY139" s="9">
        <v>0</v>
      </c>
      <c r="BZ139" s="24">
        <f>Table1[[#This Row],[Energy Tax Savings Through FY12]]+Table1[[#This Row],[Energy Tax Savings FY13 and After]]</f>
        <v>0</v>
      </c>
      <c r="CA139" s="9">
        <v>0.54759999999999998</v>
      </c>
      <c r="CB139" s="9">
        <v>4.0403000000000002</v>
      </c>
      <c r="CC139" s="9">
        <v>1.3976999999999999</v>
      </c>
      <c r="CD139" s="24">
        <f>Table1[[#This Row],[Tax Exempt Bond Savings Through FY12]]+Table1[[#This Row],[Tax Exempt Bond Savings FY13 and After]]</f>
        <v>5.4380000000000006</v>
      </c>
      <c r="CE139" s="9">
        <v>30.796900000000001</v>
      </c>
      <c r="CF139" s="9">
        <v>254.4025</v>
      </c>
      <c r="CG139" s="9">
        <v>90.825000000000003</v>
      </c>
      <c r="CH139" s="24">
        <f>Table1[[#This Row],[Indirect and Induced Through FY12]]+Table1[[#This Row],[Indirect and Induced FY13 and After]]</f>
        <v>345.22750000000002</v>
      </c>
      <c r="CI139" s="9">
        <v>56.9452</v>
      </c>
      <c r="CJ139" s="9">
        <v>473.7604</v>
      </c>
      <c r="CK139" s="9">
        <v>168.15799999999999</v>
      </c>
      <c r="CL139" s="24">
        <f>Table1[[#This Row],[TOTAL Income Consumption Use Taxes Through FY12]]+Table1[[#This Row],[TOTAL Income Consumption Use Taxes FY13 and After]]</f>
        <v>641.91840000000002</v>
      </c>
      <c r="CM139" s="9">
        <v>0.54759999999999998</v>
      </c>
      <c r="CN139" s="9">
        <v>25.673300000000001</v>
      </c>
      <c r="CO139" s="9">
        <v>1.3976999999999999</v>
      </c>
      <c r="CP139" s="24">
        <f>Table1[[#This Row],[Assistance Provided Through FY12]]+Table1[[#This Row],[Assistance Provided FY13 and After]]</f>
        <v>27.071000000000002</v>
      </c>
      <c r="CQ139" s="9">
        <v>0</v>
      </c>
      <c r="CR139" s="9">
        <v>0</v>
      </c>
      <c r="CS139" s="9">
        <v>0</v>
      </c>
      <c r="CT139" s="24">
        <f>Table1[[#This Row],[Recapture Cancellation Reduction Amount Through FY12]]+Table1[[#This Row],[Recapture Cancellation Reduction Amount FY13 and After]]</f>
        <v>0</v>
      </c>
      <c r="CU139" s="9">
        <v>0</v>
      </c>
      <c r="CV139" s="9">
        <v>0</v>
      </c>
      <c r="CW139" s="9">
        <v>0</v>
      </c>
      <c r="CX139" s="24">
        <f>Table1[[#This Row],[Penalty Paid Through FY12]]+Table1[[#This Row],[Penalty Paid FY13 and After]]</f>
        <v>0</v>
      </c>
      <c r="CY139" s="9">
        <v>0.54759999999999998</v>
      </c>
      <c r="CZ139" s="9">
        <v>25.673300000000001</v>
      </c>
      <c r="DA139" s="9">
        <v>1.3976999999999999</v>
      </c>
      <c r="DB139" s="24">
        <f>Table1[[#This Row],[TOTAL Assistance Net of Recapture Penalties Through FY12]]+Table1[[#This Row],[TOTAL Assistance Net of Recapture Penalties FY13 and After]]</f>
        <v>27.071000000000002</v>
      </c>
      <c r="DC139" s="9">
        <v>26.695900000000002</v>
      </c>
      <c r="DD139" s="9">
        <v>245.03120000000001</v>
      </c>
      <c r="DE139" s="9">
        <v>78.730699999999999</v>
      </c>
      <c r="DF139" s="24">
        <f>Table1[[#This Row],[Company Direct Tax Revenue Before Assistance Through FY12]]+Table1[[#This Row],[Company Direct Tax Revenue Before Assistance FY13 and After]]</f>
        <v>323.76190000000003</v>
      </c>
      <c r="DG139" s="9">
        <v>56.567399999999999</v>
      </c>
      <c r="DH139" s="9">
        <v>443.80869999999999</v>
      </c>
      <c r="DI139" s="9">
        <v>166.8263</v>
      </c>
      <c r="DJ139" s="24">
        <f>Table1[[#This Row],[Indirect and Induced Tax Revenues Through FY12]]+Table1[[#This Row],[Indirect and Induced Tax Revenues FY13 and After]]</f>
        <v>610.63499999999999</v>
      </c>
      <c r="DK139" s="9">
        <v>83.263300000000001</v>
      </c>
      <c r="DL139" s="9">
        <v>688.83989999999994</v>
      </c>
      <c r="DM139" s="9">
        <v>245.55699999999999</v>
      </c>
      <c r="DN139" s="24">
        <f>Table1[[#This Row],[TOTAL Tax Revenues Before Assistance Through FY12]]+Table1[[#This Row],[TOTAL Tax Revenues Before Assistance FY13 and After]]</f>
        <v>934.39689999999996</v>
      </c>
      <c r="DO139" s="9">
        <v>82.715699999999998</v>
      </c>
      <c r="DP139" s="9">
        <v>663.16660000000002</v>
      </c>
      <c r="DQ139" s="9">
        <v>244.1593</v>
      </c>
      <c r="DR139" s="24">
        <f>Table1[[#This Row],[TOTAL Tax Revenues Net of Assistance Recapture and Penalty Through FY12]]+Table1[[#This Row],[TOTAL Tax Revenues Net of Assistance Recapture and Penalty FY13 and After]]</f>
        <v>907.32590000000005</v>
      </c>
      <c r="DS139" s="9">
        <v>0</v>
      </c>
      <c r="DT139" s="9">
        <v>0</v>
      </c>
      <c r="DU139" s="9">
        <v>0</v>
      </c>
      <c r="DV139" s="9">
        <v>0</v>
      </c>
    </row>
    <row r="140" spans="1:126" x14ac:dyDescent="0.25">
      <c r="A140" s="10">
        <v>92574</v>
      </c>
      <c r="B140" s="10" t="s">
        <v>731</v>
      </c>
      <c r="C140" s="10" t="s">
        <v>732</v>
      </c>
      <c r="D140" s="10" t="s">
        <v>17</v>
      </c>
      <c r="E140" s="10">
        <v>48</v>
      </c>
      <c r="F140" s="10" t="s">
        <v>733</v>
      </c>
      <c r="G140" s="10" t="s">
        <v>734</v>
      </c>
      <c r="H140" s="13">
        <v>0</v>
      </c>
      <c r="I140" s="13">
        <v>18250</v>
      </c>
      <c r="J140" s="10" t="s">
        <v>114</v>
      </c>
      <c r="K140" s="10" t="s">
        <v>491</v>
      </c>
      <c r="L140" s="8">
        <v>36754</v>
      </c>
      <c r="M140" s="8">
        <v>43647</v>
      </c>
      <c r="N140" s="9">
        <v>1547</v>
      </c>
      <c r="O140" s="10" t="s">
        <v>74</v>
      </c>
      <c r="P140" s="7">
        <v>158</v>
      </c>
      <c r="Q140" s="7">
        <v>0</v>
      </c>
      <c r="R140" s="7">
        <v>60</v>
      </c>
      <c r="S140" s="7">
        <v>0</v>
      </c>
      <c r="T140" s="7">
        <v>0</v>
      </c>
      <c r="U140" s="7">
        <v>218</v>
      </c>
      <c r="V140" s="7">
        <v>139</v>
      </c>
      <c r="W140" s="7">
        <v>0</v>
      </c>
      <c r="X140" s="7">
        <v>0</v>
      </c>
      <c r="Y140" s="7">
        <v>144</v>
      </c>
      <c r="Z140" s="7">
        <v>15</v>
      </c>
      <c r="AA140" s="7">
        <v>0</v>
      </c>
      <c r="AB140" s="16">
        <v>0</v>
      </c>
      <c r="AC140" s="16">
        <v>0</v>
      </c>
      <c r="AD140" s="16">
        <v>0</v>
      </c>
      <c r="AE140" s="16">
        <v>0</v>
      </c>
      <c r="AF140" s="15">
        <v>95.87155963302753</v>
      </c>
      <c r="AG140" s="10" t="s">
        <v>28</v>
      </c>
      <c r="AH140" s="10" t="s">
        <v>1966</v>
      </c>
      <c r="AI140" s="9">
        <v>0</v>
      </c>
      <c r="AJ140" s="9">
        <v>0</v>
      </c>
      <c r="AK140" s="9">
        <v>0</v>
      </c>
      <c r="AL140" s="24">
        <f>Table1[[#This Row],[Company Direct Land Through FY12]]+Table1[[#This Row],[Company Direct Land FY13 and After]]</f>
        <v>0</v>
      </c>
      <c r="AM140" s="9">
        <v>0</v>
      </c>
      <c r="AN140" s="9">
        <v>0</v>
      </c>
      <c r="AO140" s="9">
        <v>0</v>
      </c>
      <c r="AP140" s="24">
        <f>Table1[[#This Row],[Company Direct Building Through FY12]]+Table1[[#This Row],[Company Direct Building FY13 and After]]</f>
        <v>0</v>
      </c>
      <c r="AQ140" s="9">
        <v>0</v>
      </c>
      <c r="AR140" s="9">
        <v>16.871700000000001</v>
      </c>
      <c r="AS140" s="9">
        <v>0</v>
      </c>
      <c r="AT140" s="24">
        <f>Table1[[#This Row],[Mortgage Recording Tax Through FY12]]+Table1[[#This Row],[Mortgage Recording Tax FY13 and After]]</f>
        <v>16.871700000000001</v>
      </c>
      <c r="AU140" s="9">
        <v>0</v>
      </c>
      <c r="AV140" s="9">
        <v>0</v>
      </c>
      <c r="AW140" s="9">
        <v>0</v>
      </c>
      <c r="AX140" s="24">
        <f>Table1[[#This Row],[Pilot Savings  Through FY12]]+Table1[[#This Row],[Pilot Savings FY13 and After]]</f>
        <v>0</v>
      </c>
      <c r="AY140" s="9">
        <v>0</v>
      </c>
      <c r="AZ140" s="9">
        <v>16.871700000000001</v>
      </c>
      <c r="BA140" s="9">
        <v>0</v>
      </c>
      <c r="BB140" s="24">
        <f>Table1[[#This Row],[Mortgage Recording Tax Exemption Through FY12]]+Table1[[#This Row],[Mortgage Recording Tax Exemption FY13 and After]]</f>
        <v>16.871700000000001</v>
      </c>
      <c r="BC140" s="9">
        <v>63.993499999999997</v>
      </c>
      <c r="BD140" s="9">
        <v>302.06220000000002</v>
      </c>
      <c r="BE140" s="9">
        <v>188.72739999999999</v>
      </c>
      <c r="BF140" s="24">
        <f>Table1[[#This Row],[Indirect and Induced Land Through FY12]]+Table1[[#This Row],[Indirect and Induced Land FY13 and After]]</f>
        <v>490.78960000000001</v>
      </c>
      <c r="BG140" s="9">
        <v>118.845</v>
      </c>
      <c r="BH140" s="9">
        <v>560.97239999999999</v>
      </c>
      <c r="BI140" s="9">
        <v>350.49279999999999</v>
      </c>
      <c r="BJ140" s="24">
        <f>Table1[[#This Row],[Indirect and Induced Building Through FY12]]+Table1[[#This Row],[Indirect and Induced Building FY13 and After]]</f>
        <v>911.46519999999998</v>
      </c>
      <c r="BK140" s="9">
        <v>182.83850000000001</v>
      </c>
      <c r="BL140" s="9">
        <v>863.03459999999995</v>
      </c>
      <c r="BM140" s="9">
        <v>539.22019999999998</v>
      </c>
      <c r="BN140" s="24">
        <f>Table1[[#This Row],[TOTAL Real Property Related Taxes Through FY12]]+Table1[[#This Row],[TOTAL Real Property Related Taxes FY13 and After]]</f>
        <v>1402.2547999999999</v>
      </c>
      <c r="BO140" s="9">
        <v>182.88980000000001</v>
      </c>
      <c r="BP140" s="9">
        <v>1028.2998</v>
      </c>
      <c r="BQ140" s="9">
        <v>539.37130000000002</v>
      </c>
      <c r="BR140" s="24">
        <f>Table1[[#This Row],[Company Direct Through FY12]]+Table1[[#This Row],[Company Direct FY13 and After]]</f>
        <v>1567.6711</v>
      </c>
      <c r="BS140" s="9">
        <v>0</v>
      </c>
      <c r="BT140" s="9">
        <v>0</v>
      </c>
      <c r="BU140" s="9">
        <v>0</v>
      </c>
      <c r="BV140" s="24">
        <f>Table1[[#This Row],[Sales Tax Exemption Through FY12]]+Table1[[#This Row],[Sales Tax Exemption FY13 and After]]</f>
        <v>0</v>
      </c>
      <c r="BW140" s="9">
        <v>0</v>
      </c>
      <c r="BX140" s="9">
        <v>0</v>
      </c>
      <c r="BY140" s="9">
        <v>0</v>
      </c>
      <c r="BZ140" s="24">
        <f>Table1[[#This Row],[Energy Tax Savings Through FY12]]+Table1[[#This Row],[Energy Tax Savings FY13 and After]]</f>
        <v>0</v>
      </c>
      <c r="CA140" s="9">
        <v>0.91720000000000002</v>
      </c>
      <c r="CB140" s="9">
        <v>12.1599</v>
      </c>
      <c r="CC140" s="9">
        <v>2.3412000000000002</v>
      </c>
      <c r="CD140" s="24">
        <f>Table1[[#This Row],[Tax Exempt Bond Savings Through FY12]]+Table1[[#This Row],[Tax Exempt Bond Savings FY13 and After]]</f>
        <v>14.501100000000001</v>
      </c>
      <c r="CE140" s="9">
        <v>237.3963</v>
      </c>
      <c r="CF140" s="9">
        <v>1300.2636</v>
      </c>
      <c r="CG140" s="9">
        <v>700.11990000000003</v>
      </c>
      <c r="CH140" s="24">
        <f>Table1[[#This Row],[Indirect and Induced Through FY12]]+Table1[[#This Row],[Indirect and Induced FY13 and After]]</f>
        <v>2000.3834999999999</v>
      </c>
      <c r="CI140" s="9">
        <v>419.3689</v>
      </c>
      <c r="CJ140" s="9">
        <v>2316.4034999999999</v>
      </c>
      <c r="CK140" s="9">
        <v>1237.1500000000001</v>
      </c>
      <c r="CL140" s="24">
        <f>Table1[[#This Row],[TOTAL Income Consumption Use Taxes Through FY12]]+Table1[[#This Row],[TOTAL Income Consumption Use Taxes FY13 and After]]</f>
        <v>3553.5535</v>
      </c>
      <c r="CM140" s="9">
        <v>0.91720000000000002</v>
      </c>
      <c r="CN140" s="9">
        <v>29.031600000000001</v>
      </c>
      <c r="CO140" s="9">
        <v>2.3412000000000002</v>
      </c>
      <c r="CP140" s="24">
        <f>Table1[[#This Row],[Assistance Provided Through FY12]]+Table1[[#This Row],[Assistance Provided FY13 and After]]</f>
        <v>31.372800000000002</v>
      </c>
      <c r="CQ140" s="9">
        <v>0</v>
      </c>
      <c r="CR140" s="9">
        <v>0</v>
      </c>
      <c r="CS140" s="9">
        <v>0</v>
      </c>
      <c r="CT140" s="24">
        <f>Table1[[#This Row],[Recapture Cancellation Reduction Amount Through FY12]]+Table1[[#This Row],[Recapture Cancellation Reduction Amount FY13 and After]]</f>
        <v>0</v>
      </c>
      <c r="CU140" s="9">
        <v>0</v>
      </c>
      <c r="CV140" s="9">
        <v>0</v>
      </c>
      <c r="CW140" s="9">
        <v>0</v>
      </c>
      <c r="CX140" s="24">
        <f>Table1[[#This Row],[Penalty Paid Through FY12]]+Table1[[#This Row],[Penalty Paid FY13 and After]]</f>
        <v>0</v>
      </c>
      <c r="CY140" s="9">
        <v>0.91720000000000002</v>
      </c>
      <c r="CZ140" s="9">
        <v>29.031600000000001</v>
      </c>
      <c r="DA140" s="9">
        <v>2.3412000000000002</v>
      </c>
      <c r="DB140" s="24">
        <f>Table1[[#This Row],[TOTAL Assistance Net of Recapture Penalties Through FY12]]+Table1[[#This Row],[TOTAL Assistance Net of Recapture Penalties FY13 and After]]</f>
        <v>31.372800000000002</v>
      </c>
      <c r="DC140" s="9">
        <v>182.88980000000001</v>
      </c>
      <c r="DD140" s="9">
        <v>1045.1714999999999</v>
      </c>
      <c r="DE140" s="9">
        <v>539.37130000000002</v>
      </c>
      <c r="DF140" s="24">
        <f>Table1[[#This Row],[Company Direct Tax Revenue Before Assistance Through FY12]]+Table1[[#This Row],[Company Direct Tax Revenue Before Assistance FY13 and After]]</f>
        <v>1584.5427999999999</v>
      </c>
      <c r="DG140" s="9">
        <v>420.23480000000001</v>
      </c>
      <c r="DH140" s="9">
        <v>2163.2982000000002</v>
      </c>
      <c r="DI140" s="9">
        <v>1239.3400999999999</v>
      </c>
      <c r="DJ140" s="24">
        <f>Table1[[#This Row],[Indirect and Induced Tax Revenues Through FY12]]+Table1[[#This Row],[Indirect and Induced Tax Revenues FY13 and After]]</f>
        <v>3402.6383000000001</v>
      </c>
      <c r="DK140" s="9">
        <v>603.12459999999999</v>
      </c>
      <c r="DL140" s="9">
        <v>3208.4697000000001</v>
      </c>
      <c r="DM140" s="9">
        <v>1778.7113999999999</v>
      </c>
      <c r="DN140" s="24">
        <f>Table1[[#This Row],[TOTAL Tax Revenues Before Assistance Through FY12]]+Table1[[#This Row],[TOTAL Tax Revenues Before Assistance FY13 and After]]</f>
        <v>4987.1810999999998</v>
      </c>
      <c r="DO140" s="9">
        <v>602.20740000000001</v>
      </c>
      <c r="DP140" s="9">
        <v>3179.4380999999998</v>
      </c>
      <c r="DQ140" s="9">
        <v>1776.3702000000001</v>
      </c>
      <c r="DR140" s="24">
        <f>Table1[[#This Row],[TOTAL Tax Revenues Net of Assistance Recapture and Penalty Through FY12]]+Table1[[#This Row],[TOTAL Tax Revenues Net of Assistance Recapture and Penalty FY13 and After]]</f>
        <v>4955.8082999999997</v>
      </c>
      <c r="DS140" s="9">
        <v>0</v>
      </c>
      <c r="DT140" s="9">
        <v>0</v>
      </c>
      <c r="DU140" s="9">
        <v>0</v>
      </c>
      <c r="DV140" s="9">
        <v>0</v>
      </c>
    </row>
    <row r="141" spans="1:126" x14ac:dyDescent="0.25">
      <c r="A141" s="10">
        <v>92575</v>
      </c>
      <c r="B141" s="10" t="s">
        <v>251</v>
      </c>
      <c r="C141" s="10" t="s">
        <v>253</v>
      </c>
      <c r="D141" s="10" t="s">
        <v>47</v>
      </c>
      <c r="E141" s="10">
        <v>3</v>
      </c>
      <c r="F141" s="10" t="s">
        <v>254</v>
      </c>
      <c r="G141" s="10" t="s">
        <v>255</v>
      </c>
      <c r="H141" s="13">
        <v>0</v>
      </c>
      <c r="I141" s="13">
        <v>1032766</v>
      </c>
      <c r="J141" s="10" t="s">
        <v>252</v>
      </c>
      <c r="K141" s="10" t="s">
        <v>42</v>
      </c>
      <c r="L141" s="8">
        <v>35923</v>
      </c>
      <c r="M141" s="8">
        <v>46022</v>
      </c>
      <c r="N141" s="9">
        <v>512000</v>
      </c>
      <c r="O141" s="10" t="s">
        <v>135</v>
      </c>
      <c r="P141" s="7">
        <v>13</v>
      </c>
      <c r="Q141" s="7">
        <v>2</v>
      </c>
      <c r="R141" s="7">
        <v>3371</v>
      </c>
      <c r="S141" s="7">
        <v>107</v>
      </c>
      <c r="T141" s="7">
        <v>0</v>
      </c>
      <c r="U141" s="7">
        <v>3493</v>
      </c>
      <c r="V141" s="7">
        <v>3525</v>
      </c>
      <c r="W141" s="7">
        <v>0</v>
      </c>
      <c r="X141" s="7">
        <v>3744</v>
      </c>
      <c r="Y141" s="7">
        <v>1800</v>
      </c>
      <c r="Z141" s="7">
        <v>2348</v>
      </c>
      <c r="AA141" s="7">
        <v>81.362725450901806</v>
      </c>
      <c r="AB141" s="16">
        <v>0.14314342971657601</v>
      </c>
      <c r="AC141" s="16">
        <v>2.1471514457486398</v>
      </c>
      <c r="AD141" s="16">
        <v>4.2656742055539656</v>
      </c>
      <c r="AE141" s="16">
        <v>12.081305468079014</v>
      </c>
      <c r="AF141" s="15">
        <v>47.638133409676499</v>
      </c>
      <c r="AG141" s="10" t="s">
        <v>28</v>
      </c>
      <c r="AH141" s="10" t="s">
        <v>1966</v>
      </c>
      <c r="AI141" s="9">
        <v>5058.6228000000001</v>
      </c>
      <c r="AJ141" s="9">
        <v>16009.5227</v>
      </c>
      <c r="AK141" s="9">
        <v>18661.249899999999</v>
      </c>
      <c r="AL141" s="24">
        <f>Table1[[#This Row],[Company Direct Land Through FY12]]+Table1[[#This Row],[Company Direct Land FY13 and After]]</f>
        <v>34670.772599999997</v>
      </c>
      <c r="AM141" s="9">
        <v>9394.5851999999995</v>
      </c>
      <c r="AN141" s="9">
        <v>29731.970700000002</v>
      </c>
      <c r="AO141" s="9">
        <v>34656.606699999997</v>
      </c>
      <c r="AP141" s="24">
        <f>Table1[[#This Row],[Company Direct Building Through FY12]]+Table1[[#This Row],[Company Direct Building FY13 and After]]</f>
        <v>64388.577399999995</v>
      </c>
      <c r="AQ141" s="9">
        <v>0</v>
      </c>
      <c r="AR141" s="9">
        <v>0</v>
      </c>
      <c r="AS141" s="9">
        <v>0</v>
      </c>
      <c r="AT141" s="24">
        <f>Table1[[#This Row],[Mortgage Recording Tax Through FY12]]+Table1[[#This Row],[Mortgage Recording Tax FY13 and After]]</f>
        <v>0</v>
      </c>
      <c r="AU141" s="9">
        <v>0</v>
      </c>
      <c r="AV141" s="9">
        <v>0</v>
      </c>
      <c r="AW141" s="9">
        <v>0</v>
      </c>
      <c r="AX141" s="24">
        <f>Table1[[#This Row],[Pilot Savings  Through FY12]]+Table1[[#This Row],[Pilot Savings FY13 and After]]</f>
        <v>0</v>
      </c>
      <c r="AY141" s="9">
        <v>0</v>
      </c>
      <c r="AZ141" s="9">
        <v>0</v>
      </c>
      <c r="BA141" s="9">
        <v>0</v>
      </c>
      <c r="BB141" s="24">
        <f>Table1[[#This Row],[Mortgage Recording Tax Exemption Through FY12]]+Table1[[#This Row],[Mortgage Recording Tax Exemption FY13 and After]]</f>
        <v>0</v>
      </c>
      <c r="BC141" s="9">
        <v>7153.1634000000004</v>
      </c>
      <c r="BD141" s="9">
        <v>25102.008399999999</v>
      </c>
      <c r="BE141" s="9">
        <v>26388.0062</v>
      </c>
      <c r="BF141" s="24">
        <f>Table1[[#This Row],[Indirect and Induced Land Through FY12]]+Table1[[#This Row],[Indirect and Induced Land FY13 and After]]</f>
        <v>51490.014599999995</v>
      </c>
      <c r="BG141" s="9">
        <v>13284.4463</v>
      </c>
      <c r="BH141" s="9">
        <v>46618.016000000003</v>
      </c>
      <c r="BI141" s="9">
        <v>49006.297200000001</v>
      </c>
      <c r="BJ141" s="24">
        <f>Table1[[#This Row],[Indirect and Induced Building Through FY12]]+Table1[[#This Row],[Indirect and Induced Building FY13 and After]]</f>
        <v>95624.313200000004</v>
      </c>
      <c r="BK141" s="9">
        <v>34890.8177</v>
      </c>
      <c r="BL141" s="9">
        <v>117461.5178</v>
      </c>
      <c r="BM141" s="9">
        <v>128712.16</v>
      </c>
      <c r="BN141" s="24">
        <f>Table1[[#This Row],[TOTAL Real Property Related Taxes Through FY12]]+Table1[[#This Row],[TOTAL Real Property Related Taxes FY13 and After]]</f>
        <v>246173.6778</v>
      </c>
      <c r="BO141" s="9">
        <v>34867.306900000003</v>
      </c>
      <c r="BP141" s="9">
        <v>132415.11850000001</v>
      </c>
      <c r="BQ141" s="9">
        <v>128625.4286</v>
      </c>
      <c r="BR141" s="24">
        <f>Table1[[#This Row],[Company Direct Through FY12]]+Table1[[#This Row],[Company Direct FY13 and After]]</f>
        <v>261040.54710000003</v>
      </c>
      <c r="BS141" s="9">
        <v>0</v>
      </c>
      <c r="BT141" s="9">
        <v>1178.5367000000001</v>
      </c>
      <c r="BU141" s="9">
        <v>24821.463299999999</v>
      </c>
      <c r="BV141" s="24">
        <f>Table1[[#This Row],[Sales Tax Exemption Through FY12]]+Table1[[#This Row],[Sales Tax Exemption FY13 and After]]</f>
        <v>26000</v>
      </c>
      <c r="BW141" s="9">
        <v>0</v>
      </c>
      <c r="BX141" s="9">
        <v>0</v>
      </c>
      <c r="BY141" s="9">
        <v>0</v>
      </c>
      <c r="BZ141" s="24">
        <f>Table1[[#This Row],[Energy Tax Savings Through FY12]]+Table1[[#This Row],[Energy Tax Savings FY13 and After]]</f>
        <v>0</v>
      </c>
      <c r="CA141" s="9">
        <v>0</v>
      </c>
      <c r="CB141" s="9">
        <v>30.055499999999999</v>
      </c>
      <c r="CC141" s="9">
        <v>0</v>
      </c>
      <c r="CD141" s="24">
        <f>Table1[[#This Row],[Tax Exempt Bond Savings Through FY12]]+Table1[[#This Row],[Tax Exempt Bond Savings FY13 and After]]</f>
        <v>30.055499999999999</v>
      </c>
      <c r="CE141" s="9">
        <v>22043.974300000002</v>
      </c>
      <c r="CF141" s="9">
        <v>86788.164000000004</v>
      </c>
      <c r="CG141" s="9">
        <v>81320.179300000003</v>
      </c>
      <c r="CH141" s="24">
        <f>Table1[[#This Row],[Indirect and Induced Through FY12]]+Table1[[#This Row],[Indirect and Induced FY13 and After]]</f>
        <v>168108.34330000001</v>
      </c>
      <c r="CI141" s="9">
        <v>56911.281199999998</v>
      </c>
      <c r="CJ141" s="9">
        <v>217994.69029999999</v>
      </c>
      <c r="CK141" s="9">
        <v>185124.1446</v>
      </c>
      <c r="CL141" s="24">
        <f>Table1[[#This Row],[TOTAL Income Consumption Use Taxes Through FY12]]+Table1[[#This Row],[TOTAL Income Consumption Use Taxes FY13 and After]]</f>
        <v>403118.83490000002</v>
      </c>
      <c r="CM141" s="9">
        <v>0</v>
      </c>
      <c r="CN141" s="9">
        <v>1208.5922</v>
      </c>
      <c r="CO141" s="9">
        <v>24821.463299999999</v>
      </c>
      <c r="CP141" s="24">
        <f>Table1[[#This Row],[Assistance Provided Through FY12]]+Table1[[#This Row],[Assistance Provided FY13 and After]]</f>
        <v>26030.055499999999</v>
      </c>
      <c r="CQ141" s="9">
        <v>26.9849</v>
      </c>
      <c r="CR141" s="9">
        <v>1114.2481</v>
      </c>
      <c r="CS141" s="9">
        <v>26.9849</v>
      </c>
      <c r="CT141" s="24">
        <f>Table1[[#This Row],[Recapture Cancellation Reduction Amount Through FY12]]+Table1[[#This Row],[Recapture Cancellation Reduction Amount FY13 and After]]</f>
        <v>1141.2329999999999</v>
      </c>
      <c r="CU141" s="9">
        <v>0</v>
      </c>
      <c r="CV141" s="9">
        <v>68.204400000000007</v>
      </c>
      <c r="CW141" s="9">
        <v>0</v>
      </c>
      <c r="CX141" s="24">
        <f>Table1[[#This Row],[Penalty Paid Through FY12]]+Table1[[#This Row],[Penalty Paid FY13 and After]]</f>
        <v>68.204400000000007</v>
      </c>
      <c r="CY141" s="9">
        <v>-26.9849</v>
      </c>
      <c r="CZ141" s="9">
        <v>26.139700000000001</v>
      </c>
      <c r="DA141" s="9">
        <v>24794.4784</v>
      </c>
      <c r="DB141" s="24">
        <f>Table1[[#This Row],[TOTAL Assistance Net of Recapture Penalties Through FY12]]+Table1[[#This Row],[TOTAL Assistance Net of Recapture Penalties FY13 and After]]</f>
        <v>24820.6181</v>
      </c>
      <c r="DC141" s="9">
        <v>49320.514900000002</v>
      </c>
      <c r="DD141" s="9">
        <v>178156.61189999999</v>
      </c>
      <c r="DE141" s="9">
        <v>181943.28520000001</v>
      </c>
      <c r="DF141" s="24">
        <f>Table1[[#This Row],[Company Direct Tax Revenue Before Assistance Through FY12]]+Table1[[#This Row],[Company Direct Tax Revenue Before Assistance FY13 and After]]</f>
        <v>360099.8971</v>
      </c>
      <c r="DG141" s="9">
        <v>42481.584000000003</v>
      </c>
      <c r="DH141" s="9">
        <v>158508.18840000001</v>
      </c>
      <c r="DI141" s="9">
        <v>156714.48269999999</v>
      </c>
      <c r="DJ141" s="24">
        <f>Table1[[#This Row],[Indirect and Induced Tax Revenues Through FY12]]+Table1[[#This Row],[Indirect and Induced Tax Revenues FY13 and After]]</f>
        <v>315222.67110000004</v>
      </c>
      <c r="DK141" s="9">
        <v>91802.098899999997</v>
      </c>
      <c r="DL141" s="9">
        <v>336664.8003</v>
      </c>
      <c r="DM141" s="9">
        <v>338657.76789999998</v>
      </c>
      <c r="DN141" s="24">
        <f>Table1[[#This Row],[TOTAL Tax Revenues Before Assistance Through FY12]]+Table1[[#This Row],[TOTAL Tax Revenues Before Assistance FY13 and After]]</f>
        <v>675322.56819999998</v>
      </c>
      <c r="DO141" s="9">
        <v>91829.083799999993</v>
      </c>
      <c r="DP141" s="9">
        <v>336638.6606</v>
      </c>
      <c r="DQ141" s="9">
        <v>313863.28950000001</v>
      </c>
      <c r="DR141" s="24">
        <f>Table1[[#This Row],[TOTAL Tax Revenues Net of Assistance Recapture and Penalty Through FY12]]+Table1[[#This Row],[TOTAL Tax Revenues Net of Assistance Recapture and Penalty FY13 and After]]</f>
        <v>650501.95010000002</v>
      </c>
      <c r="DS141" s="9">
        <v>0</v>
      </c>
      <c r="DT141" s="9">
        <v>0</v>
      </c>
      <c r="DU141" s="9">
        <v>0</v>
      </c>
      <c r="DV141" s="9">
        <v>0</v>
      </c>
    </row>
    <row r="142" spans="1:126" x14ac:dyDescent="0.25">
      <c r="A142" s="10">
        <v>92578</v>
      </c>
      <c r="B142" s="10" t="s">
        <v>933</v>
      </c>
      <c r="C142" s="10" t="s">
        <v>935</v>
      </c>
      <c r="D142" s="10" t="s">
        <v>24</v>
      </c>
      <c r="E142" s="10">
        <v>26</v>
      </c>
      <c r="F142" s="10" t="s">
        <v>936</v>
      </c>
      <c r="G142" s="10" t="s">
        <v>96</v>
      </c>
      <c r="H142" s="13">
        <v>40000</v>
      </c>
      <c r="I142" s="13">
        <v>36000</v>
      </c>
      <c r="J142" s="10" t="s">
        <v>934</v>
      </c>
      <c r="K142" s="10" t="s">
        <v>5</v>
      </c>
      <c r="L142" s="8">
        <v>37245</v>
      </c>
      <c r="M142" s="8">
        <v>46568</v>
      </c>
      <c r="N142" s="9">
        <v>5250</v>
      </c>
      <c r="O142" s="10" t="s">
        <v>11</v>
      </c>
      <c r="P142" s="7">
        <v>0</v>
      </c>
      <c r="Q142" s="7">
        <v>0</v>
      </c>
      <c r="R142" s="7">
        <v>199</v>
      </c>
      <c r="S142" s="7">
        <v>0</v>
      </c>
      <c r="T142" s="7">
        <v>0</v>
      </c>
      <c r="U142" s="7">
        <v>199</v>
      </c>
      <c r="V142" s="7">
        <v>199</v>
      </c>
      <c r="W142" s="7">
        <v>0</v>
      </c>
      <c r="X142" s="7">
        <v>0</v>
      </c>
      <c r="Y142" s="7">
        <v>125</v>
      </c>
      <c r="Z142" s="7">
        <v>55</v>
      </c>
      <c r="AA142" s="7">
        <v>0</v>
      </c>
      <c r="AB142" s="16">
        <v>0</v>
      </c>
      <c r="AC142" s="16">
        <v>0</v>
      </c>
      <c r="AD142" s="16">
        <v>0</v>
      </c>
      <c r="AE142" s="16">
        <v>0</v>
      </c>
      <c r="AF142" s="15">
        <v>98.492462311557787</v>
      </c>
      <c r="AG142" s="10" t="s">
        <v>28</v>
      </c>
      <c r="AH142" s="10" t="s">
        <v>1966</v>
      </c>
      <c r="AI142" s="9">
        <v>36.820999999999998</v>
      </c>
      <c r="AJ142" s="9">
        <v>293.37920000000003</v>
      </c>
      <c r="AK142" s="9">
        <v>192.6378</v>
      </c>
      <c r="AL142" s="24">
        <f>Table1[[#This Row],[Company Direct Land Through FY12]]+Table1[[#This Row],[Company Direct Land FY13 and After]]</f>
        <v>486.01700000000005</v>
      </c>
      <c r="AM142" s="9">
        <v>71.14</v>
      </c>
      <c r="AN142" s="9">
        <v>413.99619999999999</v>
      </c>
      <c r="AO142" s="9">
        <v>372.18669999999997</v>
      </c>
      <c r="AP142" s="24">
        <f>Table1[[#This Row],[Company Direct Building Through FY12]]+Table1[[#This Row],[Company Direct Building FY13 and After]]</f>
        <v>786.18290000000002</v>
      </c>
      <c r="AQ142" s="9">
        <v>0</v>
      </c>
      <c r="AR142" s="9">
        <v>47.371499999999997</v>
      </c>
      <c r="AS142" s="9">
        <v>0</v>
      </c>
      <c r="AT142" s="24">
        <f>Table1[[#This Row],[Mortgage Recording Tax Through FY12]]+Table1[[#This Row],[Mortgage Recording Tax FY13 and After]]</f>
        <v>47.371499999999997</v>
      </c>
      <c r="AU142" s="9">
        <v>68.477000000000004</v>
      </c>
      <c r="AV142" s="9">
        <v>369.53339999999997</v>
      </c>
      <c r="AW142" s="9">
        <v>358.25540000000001</v>
      </c>
      <c r="AX142" s="24">
        <f>Table1[[#This Row],[Pilot Savings  Through FY12]]+Table1[[#This Row],[Pilot Savings FY13 and After]]</f>
        <v>727.78880000000004</v>
      </c>
      <c r="AY142" s="9">
        <v>0</v>
      </c>
      <c r="AZ142" s="9">
        <v>47.371499999999997</v>
      </c>
      <c r="BA142" s="9">
        <v>0</v>
      </c>
      <c r="BB142" s="24">
        <f>Table1[[#This Row],[Mortgage Recording Tax Exemption Through FY12]]+Table1[[#This Row],[Mortgage Recording Tax Exemption FY13 and After]]</f>
        <v>47.371499999999997</v>
      </c>
      <c r="BC142" s="9">
        <v>265.39600000000002</v>
      </c>
      <c r="BD142" s="9">
        <v>1472.1502</v>
      </c>
      <c r="BE142" s="9">
        <v>1388.4874</v>
      </c>
      <c r="BF142" s="24">
        <f>Table1[[#This Row],[Indirect and Induced Land Through FY12]]+Table1[[#This Row],[Indirect and Induced Land FY13 and After]]</f>
        <v>2860.6376</v>
      </c>
      <c r="BG142" s="9">
        <v>492.87830000000002</v>
      </c>
      <c r="BH142" s="9">
        <v>2733.9933000000001</v>
      </c>
      <c r="BI142" s="9">
        <v>2578.6181999999999</v>
      </c>
      <c r="BJ142" s="24">
        <f>Table1[[#This Row],[Indirect and Induced Building Through FY12]]+Table1[[#This Row],[Indirect and Induced Building FY13 and After]]</f>
        <v>5312.6115</v>
      </c>
      <c r="BK142" s="9">
        <v>797.75829999999996</v>
      </c>
      <c r="BL142" s="9">
        <v>4543.9854999999998</v>
      </c>
      <c r="BM142" s="9">
        <v>4173.6746999999996</v>
      </c>
      <c r="BN142" s="24">
        <f>Table1[[#This Row],[TOTAL Real Property Related Taxes Through FY12]]+Table1[[#This Row],[TOTAL Real Property Related Taxes FY13 and After]]</f>
        <v>8717.6601999999984</v>
      </c>
      <c r="BO142" s="9">
        <v>1105.2670000000001</v>
      </c>
      <c r="BP142" s="9">
        <v>7260.6066000000001</v>
      </c>
      <c r="BQ142" s="9">
        <v>5782.4852000000001</v>
      </c>
      <c r="BR142" s="24">
        <f>Table1[[#This Row],[Company Direct Through FY12]]+Table1[[#This Row],[Company Direct FY13 and After]]</f>
        <v>13043.0918</v>
      </c>
      <c r="BS142" s="9">
        <v>0</v>
      </c>
      <c r="BT142" s="9">
        <v>0</v>
      </c>
      <c r="BU142" s="9">
        <v>0</v>
      </c>
      <c r="BV142" s="24">
        <f>Table1[[#This Row],[Sales Tax Exemption Through FY12]]+Table1[[#This Row],[Sales Tax Exemption FY13 and After]]</f>
        <v>0</v>
      </c>
      <c r="BW142" s="9">
        <v>0</v>
      </c>
      <c r="BX142" s="9">
        <v>0</v>
      </c>
      <c r="BY142" s="9">
        <v>0</v>
      </c>
      <c r="BZ142" s="24">
        <f>Table1[[#This Row],[Energy Tax Savings Through FY12]]+Table1[[#This Row],[Energy Tax Savings FY13 and After]]</f>
        <v>0</v>
      </c>
      <c r="CA142" s="9">
        <v>0</v>
      </c>
      <c r="CB142" s="9">
        <v>0</v>
      </c>
      <c r="CC142" s="9">
        <v>0</v>
      </c>
      <c r="CD142" s="24">
        <f>Table1[[#This Row],[Tax Exempt Bond Savings Through FY12]]+Table1[[#This Row],[Tax Exempt Bond Savings FY13 and After]]</f>
        <v>0</v>
      </c>
      <c r="CE142" s="9">
        <v>906.17290000000003</v>
      </c>
      <c r="CF142" s="9">
        <v>5625.8995999999997</v>
      </c>
      <c r="CG142" s="9">
        <v>4740.8742000000002</v>
      </c>
      <c r="CH142" s="24">
        <f>Table1[[#This Row],[Indirect and Induced Through FY12]]+Table1[[#This Row],[Indirect and Induced FY13 and After]]</f>
        <v>10366.773799999999</v>
      </c>
      <c r="CI142" s="9">
        <v>2011.4399000000001</v>
      </c>
      <c r="CJ142" s="9">
        <v>12886.5062</v>
      </c>
      <c r="CK142" s="9">
        <v>10523.359399999999</v>
      </c>
      <c r="CL142" s="24">
        <f>Table1[[#This Row],[TOTAL Income Consumption Use Taxes Through FY12]]+Table1[[#This Row],[TOTAL Income Consumption Use Taxes FY13 and After]]</f>
        <v>23409.865599999997</v>
      </c>
      <c r="CM142" s="9">
        <v>68.477000000000004</v>
      </c>
      <c r="CN142" s="9">
        <v>416.9049</v>
      </c>
      <c r="CO142" s="9">
        <v>358.25540000000001</v>
      </c>
      <c r="CP142" s="24">
        <f>Table1[[#This Row],[Assistance Provided Through FY12]]+Table1[[#This Row],[Assistance Provided FY13 and After]]</f>
        <v>775.16030000000001</v>
      </c>
      <c r="CQ142" s="9">
        <v>0</v>
      </c>
      <c r="CR142" s="9">
        <v>0</v>
      </c>
      <c r="CS142" s="9">
        <v>0</v>
      </c>
      <c r="CT142" s="24">
        <f>Table1[[#This Row],[Recapture Cancellation Reduction Amount Through FY12]]+Table1[[#This Row],[Recapture Cancellation Reduction Amount FY13 and After]]</f>
        <v>0</v>
      </c>
      <c r="CU142" s="9">
        <v>0</v>
      </c>
      <c r="CV142" s="9">
        <v>0</v>
      </c>
      <c r="CW142" s="9">
        <v>0</v>
      </c>
      <c r="CX142" s="24">
        <f>Table1[[#This Row],[Penalty Paid Through FY12]]+Table1[[#This Row],[Penalty Paid FY13 and After]]</f>
        <v>0</v>
      </c>
      <c r="CY142" s="9">
        <v>68.477000000000004</v>
      </c>
      <c r="CZ142" s="9">
        <v>416.9049</v>
      </c>
      <c r="DA142" s="9">
        <v>358.25540000000001</v>
      </c>
      <c r="DB142" s="24">
        <f>Table1[[#This Row],[TOTAL Assistance Net of Recapture Penalties Through FY12]]+Table1[[#This Row],[TOTAL Assistance Net of Recapture Penalties FY13 and After]]</f>
        <v>775.16030000000001</v>
      </c>
      <c r="DC142" s="9">
        <v>1213.2280000000001</v>
      </c>
      <c r="DD142" s="9">
        <v>8015.3535000000002</v>
      </c>
      <c r="DE142" s="9">
        <v>6347.3096999999998</v>
      </c>
      <c r="DF142" s="24">
        <f>Table1[[#This Row],[Company Direct Tax Revenue Before Assistance Through FY12]]+Table1[[#This Row],[Company Direct Tax Revenue Before Assistance FY13 and After]]</f>
        <v>14362.663199999999</v>
      </c>
      <c r="DG142" s="9">
        <v>1664.4472000000001</v>
      </c>
      <c r="DH142" s="9">
        <v>9832.0431000000008</v>
      </c>
      <c r="DI142" s="9">
        <v>8707.9797999999992</v>
      </c>
      <c r="DJ142" s="24">
        <f>Table1[[#This Row],[Indirect and Induced Tax Revenues Through FY12]]+Table1[[#This Row],[Indirect and Induced Tax Revenues FY13 and After]]</f>
        <v>18540.0229</v>
      </c>
      <c r="DK142" s="9">
        <v>2877.6752000000001</v>
      </c>
      <c r="DL142" s="9">
        <v>17847.3966</v>
      </c>
      <c r="DM142" s="9">
        <v>15055.289500000001</v>
      </c>
      <c r="DN142" s="24">
        <f>Table1[[#This Row],[TOTAL Tax Revenues Before Assistance Through FY12]]+Table1[[#This Row],[TOTAL Tax Revenues Before Assistance FY13 and After]]</f>
        <v>32902.686099999999</v>
      </c>
      <c r="DO142" s="9">
        <v>2809.1981999999998</v>
      </c>
      <c r="DP142" s="9">
        <v>17430.491699999999</v>
      </c>
      <c r="DQ142" s="9">
        <v>14697.034100000001</v>
      </c>
      <c r="DR142" s="24">
        <f>Table1[[#This Row],[TOTAL Tax Revenues Net of Assistance Recapture and Penalty Through FY12]]+Table1[[#This Row],[TOTAL Tax Revenues Net of Assistance Recapture and Penalty FY13 and After]]</f>
        <v>32127.525799999999</v>
      </c>
      <c r="DS142" s="9">
        <v>0</v>
      </c>
      <c r="DT142" s="9">
        <v>0</v>
      </c>
      <c r="DU142" s="9">
        <v>0</v>
      </c>
      <c r="DV142" s="9">
        <v>0</v>
      </c>
    </row>
    <row r="143" spans="1:126" x14ac:dyDescent="0.25">
      <c r="A143" s="10">
        <v>92582</v>
      </c>
      <c r="B143" s="10" t="s">
        <v>885</v>
      </c>
      <c r="C143" s="10" t="s">
        <v>887</v>
      </c>
      <c r="D143" s="10" t="s">
        <v>10</v>
      </c>
      <c r="E143" s="10">
        <v>13</v>
      </c>
      <c r="F143" s="10" t="s">
        <v>888</v>
      </c>
      <c r="G143" s="10" t="s">
        <v>409</v>
      </c>
      <c r="H143" s="13">
        <v>36000</v>
      </c>
      <c r="I143" s="13">
        <v>36000</v>
      </c>
      <c r="J143" s="10" t="s">
        <v>886</v>
      </c>
      <c r="K143" s="10" t="s">
        <v>81</v>
      </c>
      <c r="L143" s="8">
        <v>37188</v>
      </c>
      <c r="M143" s="8">
        <v>46568</v>
      </c>
      <c r="N143" s="9">
        <v>770</v>
      </c>
      <c r="O143" s="10" t="s">
        <v>272</v>
      </c>
      <c r="P143" s="7">
        <v>0</v>
      </c>
      <c r="Q143" s="7">
        <v>0</v>
      </c>
      <c r="R143" s="7">
        <v>12</v>
      </c>
      <c r="S143" s="7">
        <v>0</v>
      </c>
      <c r="T143" s="7">
        <v>0</v>
      </c>
      <c r="U143" s="7">
        <v>12</v>
      </c>
      <c r="V143" s="7">
        <v>12</v>
      </c>
      <c r="W143" s="7">
        <v>0</v>
      </c>
      <c r="X143" s="7">
        <v>0</v>
      </c>
      <c r="Y143" s="7">
        <v>40</v>
      </c>
      <c r="Z143" s="7">
        <v>10</v>
      </c>
      <c r="AA143" s="7">
        <v>0</v>
      </c>
      <c r="AB143" s="16">
        <v>0</v>
      </c>
      <c r="AC143" s="16">
        <v>0</v>
      </c>
      <c r="AD143" s="16">
        <v>0</v>
      </c>
      <c r="AE143" s="16">
        <v>0</v>
      </c>
      <c r="AF143" s="15">
        <v>91.666666666666657</v>
      </c>
      <c r="AG143" s="10" t="s">
        <v>28</v>
      </c>
      <c r="AH143" s="10" t="s">
        <v>1966</v>
      </c>
      <c r="AI143" s="9">
        <v>16.117000000000001</v>
      </c>
      <c r="AJ143" s="9">
        <v>117.59780000000001</v>
      </c>
      <c r="AK143" s="9">
        <v>84.320300000000003</v>
      </c>
      <c r="AL143" s="24">
        <f>Table1[[#This Row],[Company Direct Land Through FY12]]+Table1[[#This Row],[Company Direct Land FY13 and After]]</f>
        <v>201.91810000000001</v>
      </c>
      <c r="AM143" s="9">
        <v>51.192999999999998</v>
      </c>
      <c r="AN143" s="9">
        <v>281.27089999999998</v>
      </c>
      <c r="AO143" s="9">
        <v>267.8297</v>
      </c>
      <c r="AP143" s="24">
        <f>Table1[[#This Row],[Company Direct Building Through FY12]]+Table1[[#This Row],[Company Direct Building FY13 and After]]</f>
        <v>549.10059999999999</v>
      </c>
      <c r="AQ143" s="9">
        <v>0</v>
      </c>
      <c r="AR143" s="9">
        <v>11.404299999999999</v>
      </c>
      <c r="AS143" s="9">
        <v>0</v>
      </c>
      <c r="AT143" s="24">
        <f>Table1[[#This Row],[Mortgage Recording Tax Through FY12]]+Table1[[#This Row],[Mortgage Recording Tax FY13 and After]]</f>
        <v>11.404299999999999</v>
      </c>
      <c r="AU143" s="9">
        <v>34.317</v>
      </c>
      <c r="AV143" s="9">
        <v>158.5941</v>
      </c>
      <c r="AW143" s="9">
        <v>179.53800000000001</v>
      </c>
      <c r="AX143" s="24">
        <f>Table1[[#This Row],[Pilot Savings  Through FY12]]+Table1[[#This Row],[Pilot Savings FY13 and After]]</f>
        <v>338.13210000000004</v>
      </c>
      <c r="AY143" s="9">
        <v>0</v>
      </c>
      <c r="AZ143" s="9">
        <v>11.404299999999999</v>
      </c>
      <c r="BA143" s="9">
        <v>0</v>
      </c>
      <c r="BB143" s="24">
        <f>Table1[[#This Row],[Mortgage Recording Tax Exemption Through FY12]]+Table1[[#This Row],[Mortgage Recording Tax Exemption FY13 and After]]</f>
        <v>11.404299999999999</v>
      </c>
      <c r="BC143" s="9">
        <v>15.0062</v>
      </c>
      <c r="BD143" s="9">
        <v>160.80770000000001</v>
      </c>
      <c r="BE143" s="9">
        <v>78.508300000000006</v>
      </c>
      <c r="BF143" s="24">
        <f>Table1[[#This Row],[Indirect and Induced Land Through FY12]]+Table1[[#This Row],[Indirect and Induced Land FY13 and After]]</f>
        <v>239.31600000000003</v>
      </c>
      <c r="BG143" s="9">
        <v>27.8687</v>
      </c>
      <c r="BH143" s="9">
        <v>298.6429</v>
      </c>
      <c r="BI143" s="9">
        <v>145.80199999999999</v>
      </c>
      <c r="BJ143" s="24">
        <f>Table1[[#This Row],[Indirect and Induced Building Through FY12]]+Table1[[#This Row],[Indirect and Induced Building FY13 and After]]</f>
        <v>444.44489999999996</v>
      </c>
      <c r="BK143" s="9">
        <v>75.867900000000006</v>
      </c>
      <c r="BL143" s="9">
        <v>699.72519999999997</v>
      </c>
      <c r="BM143" s="9">
        <v>396.92230000000001</v>
      </c>
      <c r="BN143" s="24">
        <f>Table1[[#This Row],[TOTAL Real Property Related Taxes Through FY12]]+Table1[[#This Row],[TOTAL Real Property Related Taxes FY13 and After]]</f>
        <v>1096.6475</v>
      </c>
      <c r="BO143" s="9">
        <v>97.784599999999998</v>
      </c>
      <c r="BP143" s="9">
        <v>1359.3200999999999</v>
      </c>
      <c r="BQ143" s="9">
        <v>511.58499999999998</v>
      </c>
      <c r="BR143" s="24">
        <f>Table1[[#This Row],[Company Direct Through FY12]]+Table1[[#This Row],[Company Direct FY13 and After]]</f>
        <v>1870.9050999999999</v>
      </c>
      <c r="BS143" s="9">
        <v>0</v>
      </c>
      <c r="BT143" s="9">
        <v>6.7299999999999999E-2</v>
      </c>
      <c r="BU143" s="9">
        <v>0</v>
      </c>
      <c r="BV143" s="24">
        <f>Table1[[#This Row],[Sales Tax Exemption Through FY12]]+Table1[[#This Row],[Sales Tax Exemption FY13 and After]]</f>
        <v>6.7299999999999999E-2</v>
      </c>
      <c r="BW143" s="9">
        <v>0</v>
      </c>
      <c r="BX143" s="9">
        <v>4.6794000000000002</v>
      </c>
      <c r="BY143" s="9">
        <v>0</v>
      </c>
      <c r="BZ143" s="24">
        <f>Table1[[#This Row],[Energy Tax Savings Through FY12]]+Table1[[#This Row],[Energy Tax Savings FY13 and After]]</f>
        <v>4.6794000000000002</v>
      </c>
      <c r="CA143" s="9">
        <v>0</v>
      </c>
      <c r="CB143" s="9">
        <v>0</v>
      </c>
      <c r="CC143" s="9">
        <v>0</v>
      </c>
      <c r="CD143" s="24">
        <f>Table1[[#This Row],[Tax Exempt Bond Savings Through FY12]]+Table1[[#This Row],[Tax Exempt Bond Savings FY13 and After]]</f>
        <v>0</v>
      </c>
      <c r="CE143" s="9">
        <v>50.301299999999998</v>
      </c>
      <c r="CF143" s="9">
        <v>611.42449999999997</v>
      </c>
      <c r="CG143" s="9">
        <v>263.16390000000001</v>
      </c>
      <c r="CH143" s="24">
        <f>Table1[[#This Row],[Indirect and Induced Through FY12]]+Table1[[#This Row],[Indirect and Induced FY13 and After]]</f>
        <v>874.58839999999998</v>
      </c>
      <c r="CI143" s="9">
        <v>148.08590000000001</v>
      </c>
      <c r="CJ143" s="9">
        <v>1965.9979000000001</v>
      </c>
      <c r="CK143" s="9">
        <v>774.74890000000005</v>
      </c>
      <c r="CL143" s="24">
        <f>Table1[[#This Row],[TOTAL Income Consumption Use Taxes Through FY12]]+Table1[[#This Row],[TOTAL Income Consumption Use Taxes FY13 and After]]</f>
        <v>2740.7467999999999</v>
      </c>
      <c r="CM143" s="9">
        <v>34.317</v>
      </c>
      <c r="CN143" s="9">
        <v>174.74510000000001</v>
      </c>
      <c r="CO143" s="9">
        <v>179.53800000000001</v>
      </c>
      <c r="CP143" s="24">
        <f>Table1[[#This Row],[Assistance Provided Through FY12]]+Table1[[#This Row],[Assistance Provided FY13 and After]]</f>
        <v>354.28309999999999</v>
      </c>
      <c r="CQ143" s="9">
        <v>0</v>
      </c>
      <c r="CR143" s="9">
        <v>0</v>
      </c>
      <c r="CS143" s="9">
        <v>0</v>
      </c>
      <c r="CT143" s="24">
        <f>Table1[[#This Row],[Recapture Cancellation Reduction Amount Through FY12]]+Table1[[#This Row],[Recapture Cancellation Reduction Amount FY13 and After]]</f>
        <v>0</v>
      </c>
      <c r="CU143" s="9">
        <v>0</v>
      </c>
      <c r="CV143" s="9">
        <v>0</v>
      </c>
      <c r="CW143" s="9">
        <v>0</v>
      </c>
      <c r="CX143" s="24">
        <f>Table1[[#This Row],[Penalty Paid Through FY12]]+Table1[[#This Row],[Penalty Paid FY13 and After]]</f>
        <v>0</v>
      </c>
      <c r="CY143" s="9">
        <v>34.317</v>
      </c>
      <c r="CZ143" s="9">
        <v>174.74510000000001</v>
      </c>
      <c r="DA143" s="9">
        <v>179.53800000000001</v>
      </c>
      <c r="DB143" s="24">
        <f>Table1[[#This Row],[TOTAL Assistance Net of Recapture Penalties Through FY12]]+Table1[[#This Row],[TOTAL Assistance Net of Recapture Penalties FY13 and After]]</f>
        <v>354.28309999999999</v>
      </c>
      <c r="DC143" s="9">
        <v>165.09460000000001</v>
      </c>
      <c r="DD143" s="9">
        <v>1769.5931</v>
      </c>
      <c r="DE143" s="9">
        <v>863.73500000000001</v>
      </c>
      <c r="DF143" s="24">
        <f>Table1[[#This Row],[Company Direct Tax Revenue Before Assistance Through FY12]]+Table1[[#This Row],[Company Direct Tax Revenue Before Assistance FY13 and After]]</f>
        <v>2633.3281000000002</v>
      </c>
      <c r="DG143" s="9">
        <v>93.176199999999994</v>
      </c>
      <c r="DH143" s="9">
        <v>1070.8751</v>
      </c>
      <c r="DI143" s="9">
        <v>487.4742</v>
      </c>
      <c r="DJ143" s="24">
        <f>Table1[[#This Row],[Indirect and Induced Tax Revenues Through FY12]]+Table1[[#This Row],[Indirect and Induced Tax Revenues FY13 and After]]</f>
        <v>1558.3492999999999</v>
      </c>
      <c r="DK143" s="9">
        <v>258.27080000000001</v>
      </c>
      <c r="DL143" s="9">
        <v>2840.4681999999998</v>
      </c>
      <c r="DM143" s="9">
        <v>1351.2092</v>
      </c>
      <c r="DN143" s="24">
        <f>Table1[[#This Row],[TOTAL Tax Revenues Before Assistance Through FY12]]+Table1[[#This Row],[TOTAL Tax Revenues Before Assistance FY13 and After]]</f>
        <v>4191.6773999999996</v>
      </c>
      <c r="DO143" s="9">
        <v>223.9538</v>
      </c>
      <c r="DP143" s="9">
        <v>2665.7231000000002</v>
      </c>
      <c r="DQ143" s="9">
        <v>1171.6712</v>
      </c>
      <c r="DR143" s="24">
        <f>Table1[[#This Row],[TOTAL Tax Revenues Net of Assistance Recapture and Penalty Through FY12]]+Table1[[#This Row],[TOTAL Tax Revenues Net of Assistance Recapture and Penalty FY13 and After]]</f>
        <v>3837.3942999999999</v>
      </c>
      <c r="DS143" s="9">
        <v>0</v>
      </c>
      <c r="DT143" s="9">
        <v>0</v>
      </c>
      <c r="DU143" s="9">
        <v>0</v>
      </c>
      <c r="DV143" s="9">
        <v>0</v>
      </c>
    </row>
    <row r="144" spans="1:126" x14ac:dyDescent="0.25">
      <c r="A144" s="10">
        <v>92587</v>
      </c>
      <c r="B144" s="10" t="s">
        <v>881</v>
      </c>
      <c r="C144" s="10" t="s">
        <v>883</v>
      </c>
      <c r="D144" s="10" t="s">
        <v>17</v>
      </c>
      <c r="E144" s="10">
        <v>39</v>
      </c>
      <c r="F144" s="10" t="s">
        <v>884</v>
      </c>
      <c r="G144" s="10" t="s">
        <v>67</v>
      </c>
      <c r="H144" s="13">
        <v>28400</v>
      </c>
      <c r="I144" s="13">
        <v>34700</v>
      </c>
      <c r="J144" s="10" t="s">
        <v>882</v>
      </c>
      <c r="K144" s="10" t="s">
        <v>5</v>
      </c>
      <c r="L144" s="8">
        <v>37210</v>
      </c>
      <c r="M144" s="8">
        <v>46569</v>
      </c>
      <c r="N144" s="9">
        <v>2450</v>
      </c>
      <c r="O144" s="10" t="s">
        <v>11</v>
      </c>
      <c r="P144" s="7">
        <v>6</v>
      </c>
      <c r="Q144" s="7">
        <v>0</v>
      </c>
      <c r="R144" s="7">
        <v>242</v>
      </c>
      <c r="S144" s="7">
        <v>0</v>
      </c>
      <c r="T144" s="7">
        <v>0</v>
      </c>
      <c r="U144" s="7">
        <v>248</v>
      </c>
      <c r="V144" s="7">
        <v>245</v>
      </c>
      <c r="W144" s="7">
        <v>0</v>
      </c>
      <c r="X144" s="7">
        <v>0</v>
      </c>
      <c r="Y144" s="7">
        <v>0</v>
      </c>
      <c r="Z144" s="7">
        <v>20</v>
      </c>
      <c r="AA144" s="7">
        <v>0</v>
      </c>
      <c r="AB144" s="16">
        <v>0</v>
      </c>
      <c r="AC144" s="16">
        <v>0</v>
      </c>
      <c r="AD144" s="16">
        <v>0</v>
      </c>
      <c r="AE144" s="16">
        <v>0</v>
      </c>
      <c r="AF144" s="15">
        <v>60.728744939271252</v>
      </c>
      <c r="AG144" s="10" t="s">
        <v>28</v>
      </c>
      <c r="AH144" s="10" t="s">
        <v>1966</v>
      </c>
      <c r="AI144" s="9">
        <v>20.356000000000002</v>
      </c>
      <c r="AJ144" s="9">
        <v>149.4881</v>
      </c>
      <c r="AK144" s="9">
        <v>111.56659999999999</v>
      </c>
      <c r="AL144" s="24">
        <f>Table1[[#This Row],[Company Direct Land Through FY12]]+Table1[[#This Row],[Company Direct Land FY13 and After]]</f>
        <v>261.05470000000003</v>
      </c>
      <c r="AM144" s="9">
        <v>66.405000000000001</v>
      </c>
      <c r="AN144" s="9">
        <v>318.8947</v>
      </c>
      <c r="AO144" s="9">
        <v>363.94929999999999</v>
      </c>
      <c r="AP144" s="24">
        <f>Table1[[#This Row],[Company Direct Building Through FY12]]+Table1[[#This Row],[Company Direct Building FY13 and After]]</f>
        <v>682.84400000000005</v>
      </c>
      <c r="AQ144" s="9">
        <v>0</v>
      </c>
      <c r="AR144" s="9">
        <v>32.238900000000001</v>
      </c>
      <c r="AS144" s="9">
        <v>0</v>
      </c>
      <c r="AT144" s="24">
        <f>Table1[[#This Row],[Mortgage Recording Tax Through FY12]]+Table1[[#This Row],[Mortgage Recording Tax FY13 and After]]</f>
        <v>32.238900000000001</v>
      </c>
      <c r="AU144" s="9">
        <v>59.079000000000001</v>
      </c>
      <c r="AV144" s="9">
        <v>252.65360000000001</v>
      </c>
      <c r="AW144" s="9">
        <v>323.79750000000001</v>
      </c>
      <c r="AX144" s="24">
        <f>Table1[[#This Row],[Pilot Savings  Through FY12]]+Table1[[#This Row],[Pilot Savings FY13 and After]]</f>
        <v>576.4511</v>
      </c>
      <c r="AY144" s="9">
        <v>0</v>
      </c>
      <c r="AZ144" s="9">
        <v>32.238900000000001</v>
      </c>
      <c r="BA144" s="9">
        <v>0</v>
      </c>
      <c r="BB144" s="24">
        <f>Table1[[#This Row],[Mortgage Recording Tax Exemption Through FY12]]+Table1[[#This Row],[Mortgage Recording Tax Exemption FY13 and After]]</f>
        <v>32.238900000000001</v>
      </c>
      <c r="BC144" s="9">
        <v>426.89350000000002</v>
      </c>
      <c r="BD144" s="9">
        <v>1034.3689999999999</v>
      </c>
      <c r="BE144" s="9">
        <v>2339.6983</v>
      </c>
      <c r="BF144" s="24">
        <f>Table1[[#This Row],[Indirect and Induced Land Through FY12]]+Table1[[#This Row],[Indirect and Induced Land FY13 and After]]</f>
        <v>3374.0672999999997</v>
      </c>
      <c r="BG144" s="9">
        <v>792.80219999999997</v>
      </c>
      <c r="BH144" s="9">
        <v>1920.9708000000001</v>
      </c>
      <c r="BI144" s="9">
        <v>4345.1531000000004</v>
      </c>
      <c r="BJ144" s="24">
        <f>Table1[[#This Row],[Indirect and Induced Building Through FY12]]+Table1[[#This Row],[Indirect and Induced Building FY13 and After]]</f>
        <v>6266.1239000000005</v>
      </c>
      <c r="BK144" s="9">
        <v>1247.3777</v>
      </c>
      <c r="BL144" s="9">
        <v>3171.069</v>
      </c>
      <c r="BM144" s="9">
        <v>6836.5698000000002</v>
      </c>
      <c r="BN144" s="24">
        <f>Table1[[#This Row],[TOTAL Real Property Related Taxes Through FY12]]+Table1[[#This Row],[TOTAL Real Property Related Taxes FY13 and After]]</f>
        <v>10007.638800000001</v>
      </c>
      <c r="BO144" s="9">
        <v>2929.7184999999999</v>
      </c>
      <c r="BP144" s="9">
        <v>7817.6053000000002</v>
      </c>
      <c r="BQ144" s="9">
        <v>16057.0627</v>
      </c>
      <c r="BR144" s="24">
        <f>Table1[[#This Row],[Company Direct Through FY12]]+Table1[[#This Row],[Company Direct FY13 and After]]</f>
        <v>23874.668000000001</v>
      </c>
      <c r="BS144" s="9">
        <v>0</v>
      </c>
      <c r="BT144" s="9">
        <v>0.56159999999999999</v>
      </c>
      <c r="BU144" s="9">
        <v>0</v>
      </c>
      <c r="BV144" s="24">
        <f>Table1[[#This Row],[Sales Tax Exemption Through FY12]]+Table1[[#This Row],[Sales Tax Exemption FY13 and After]]</f>
        <v>0.56159999999999999</v>
      </c>
      <c r="BW144" s="9">
        <v>0</v>
      </c>
      <c r="BX144" s="9">
        <v>0</v>
      </c>
      <c r="BY144" s="9">
        <v>0</v>
      </c>
      <c r="BZ144" s="24">
        <f>Table1[[#This Row],[Energy Tax Savings Through FY12]]+Table1[[#This Row],[Energy Tax Savings FY13 and After]]</f>
        <v>0</v>
      </c>
      <c r="CA144" s="9">
        <v>0</v>
      </c>
      <c r="CB144" s="9">
        <v>0</v>
      </c>
      <c r="CC144" s="9">
        <v>0</v>
      </c>
      <c r="CD144" s="24">
        <f>Table1[[#This Row],[Tax Exempt Bond Savings Through FY12]]+Table1[[#This Row],[Tax Exempt Bond Savings FY13 and After]]</f>
        <v>0</v>
      </c>
      <c r="CE144" s="9">
        <v>1583.6454000000001</v>
      </c>
      <c r="CF144" s="9">
        <v>4309.8639999999996</v>
      </c>
      <c r="CG144" s="9">
        <v>8679.5694999999996</v>
      </c>
      <c r="CH144" s="24">
        <f>Table1[[#This Row],[Indirect and Induced Through FY12]]+Table1[[#This Row],[Indirect and Induced FY13 and After]]</f>
        <v>12989.433499999999</v>
      </c>
      <c r="CI144" s="9">
        <v>4513.3639000000003</v>
      </c>
      <c r="CJ144" s="9">
        <v>12126.9077</v>
      </c>
      <c r="CK144" s="9">
        <v>24736.6322</v>
      </c>
      <c r="CL144" s="24">
        <f>Table1[[#This Row],[TOTAL Income Consumption Use Taxes Through FY12]]+Table1[[#This Row],[TOTAL Income Consumption Use Taxes FY13 and After]]</f>
        <v>36863.539900000003</v>
      </c>
      <c r="CM144" s="9">
        <v>59.079000000000001</v>
      </c>
      <c r="CN144" s="9">
        <v>285.45409999999998</v>
      </c>
      <c r="CO144" s="9">
        <v>323.79750000000001</v>
      </c>
      <c r="CP144" s="24">
        <f>Table1[[#This Row],[Assistance Provided Through FY12]]+Table1[[#This Row],[Assistance Provided FY13 and After]]</f>
        <v>609.25160000000005</v>
      </c>
      <c r="CQ144" s="9">
        <v>0</v>
      </c>
      <c r="CR144" s="9">
        <v>0</v>
      </c>
      <c r="CS144" s="9">
        <v>0</v>
      </c>
      <c r="CT144" s="24">
        <f>Table1[[#This Row],[Recapture Cancellation Reduction Amount Through FY12]]+Table1[[#This Row],[Recapture Cancellation Reduction Amount FY13 and After]]</f>
        <v>0</v>
      </c>
      <c r="CU144" s="9">
        <v>0</v>
      </c>
      <c r="CV144" s="9">
        <v>0</v>
      </c>
      <c r="CW144" s="9">
        <v>0</v>
      </c>
      <c r="CX144" s="24">
        <f>Table1[[#This Row],[Penalty Paid Through FY12]]+Table1[[#This Row],[Penalty Paid FY13 and After]]</f>
        <v>0</v>
      </c>
      <c r="CY144" s="9">
        <v>59.079000000000001</v>
      </c>
      <c r="CZ144" s="9">
        <v>285.45409999999998</v>
      </c>
      <c r="DA144" s="9">
        <v>323.79750000000001</v>
      </c>
      <c r="DB144" s="24">
        <f>Table1[[#This Row],[TOTAL Assistance Net of Recapture Penalties Through FY12]]+Table1[[#This Row],[TOTAL Assistance Net of Recapture Penalties FY13 and After]]</f>
        <v>609.25160000000005</v>
      </c>
      <c r="DC144" s="9">
        <v>3016.4794999999999</v>
      </c>
      <c r="DD144" s="9">
        <v>8318.2270000000008</v>
      </c>
      <c r="DE144" s="9">
        <v>16532.578600000001</v>
      </c>
      <c r="DF144" s="24">
        <f>Table1[[#This Row],[Company Direct Tax Revenue Before Assistance Through FY12]]+Table1[[#This Row],[Company Direct Tax Revenue Before Assistance FY13 and After]]</f>
        <v>24850.8056</v>
      </c>
      <c r="DG144" s="9">
        <v>2803.3411000000001</v>
      </c>
      <c r="DH144" s="9">
        <v>7265.2038000000002</v>
      </c>
      <c r="DI144" s="9">
        <v>15364.420899999999</v>
      </c>
      <c r="DJ144" s="24">
        <f>Table1[[#This Row],[Indirect and Induced Tax Revenues Through FY12]]+Table1[[#This Row],[Indirect and Induced Tax Revenues FY13 and After]]</f>
        <v>22629.6247</v>
      </c>
      <c r="DK144" s="9">
        <v>5819.8206</v>
      </c>
      <c r="DL144" s="9">
        <v>15583.4308</v>
      </c>
      <c r="DM144" s="9">
        <v>31896.999500000002</v>
      </c>
      <c r="DN144" s="24">
        <f>Table1[[#This Row],[TOTAL Tax Revenues Before Assistance Through FY12]]+Table1[[#This Row],[TOTAL Tax Revenues Before Assistance FY13 and After]]</f>
        <v>47480.4303</v>
      </c>
      <c r="DO144" s="9">
        <v>5760.7416000000003</v>
      </c>
      <c r="DP144" s="9">
        <v>15297.976699999999</v>
      </c>
      <c r="DQ144" s="9">
        <v>31573.202000000001</v>
      </c>
      <c r="DR144" s="24">
        <f>Table1[[#This Row],[TOTAL Tax Revenues Net of Assistance Recapture and Penalty Through FY12]]+Table1[[#This Row],[TOTAL Tax Revenues Net of Assistance Recapture and Penalty FY13 and After]]</f>
        <v>46871.178700000004</v>
      </c>
      <c r="DS144" s="9">
        <v>0</v>
      </c>
      <c r="DT144" s="9">
        <v>0</v>
      </c>
      <c r="DU144" s="9">
        <v>269.39999999999998</v>
      </c>
      <c r="DV144" s="9">
        <v>0</v>
      </c>
    </row>
    <row r="145" spans="1:126" x14ac:dyDescent="0.25">
      <c r="A145" s="10">
        <v>92589</v>
      </c>
      <c r="B145" s="10" t="s">
        <v>992</v>
      </c>
      <c r="C145" s="10" t="s">
        <v>994</v>
      </c>
      <c r="D145" s="10" t="s">
        <v>24</v>
      </c>
      <c r="E145" s="10">
        <v>24</v>
      </c>
      <c r="F145" s="10" t="s">
        <v>995</v>
      </c>
      <c r="G145" s="10" t="s">
        <v>634</v>
      </c>
      <c r="H145" s="13">
        <v>46000</v>
      </c>
      <c r="I145" s="13">
        <v>84000</v>
      </c>
      <c r="J145" s="10" t="s">
        <v>993</v>
      </c>
      <c r="K145" s="10" t="s">
        <v>27</v>
      </c>
      <c r="L145" s="8">
        <v>37434</v>
      </c>
      <c r="M145" s="8">
        <v>46934</v>
      </c>
      <c r="N145" s="9">
        <v>4200</v>
      </c>
      <c r="O145" s="10" t="s">
        <v>617</v>
      </c>
      <c r="P145" s="7">
        <v>0</v>
      </c>
      <c r="Q145" s="7">
        <v>0</v>
      </c>
      <c r="R145" s="7">
        <v>184</v>
      </c>
      <c r="S145" s="7">
        <v>0</v>
      </c>
      <c r="T145" s="7">
        <v>0</v>
      </c>
      <c r="U145" s="7">
        <v>184</v>
      </c>
      <c r="V145" s="7">
        <v>184</v>
      </c>
      <c r="W145" s="7">
        <v>0</v>
      </c>
      <c r="X145" s="7">
        <v>0</v>
      </c>
      <c r="Y145" s="7">
        <v>100</v>
      </c>
      <c r="Z145" s="7">
        <v>30</v>
      </c>
      <c r="AA145" s="7">
        <v>0</v>
      </c>
      <c r="AB145" s="16">
        <v>0</v>
      </c>
      <c r="AC145" s="16">
        <v>0</v>
      </c>
      <c r="AD145" s="16">
        <v>0</v>
      </c>
      <c r="AE145" s="16">
        <v>0</v>
      </c>
      <c r="AF145" s="15">
        <v>95.108695652173907</v>
      </c>
      <c r="AG145" s="10" t="s">
        <v>28</v>
      </c>
      <c r="AH145" s="10" t="s">
        <v>1966</v>
      </c>
      <c r="AI145" s="9">
        <v>21.699000000000002</v>
      </c>
      <c r="AJ145" s="9">
        <v>215.9537</v>
      </c>
      <c r="AK145" s="9">
        <v>118.9272</v>
      </c>
      <c r="AL145" s="24">
        <f>Table1[[#This Row],[Company Direct Land Through FY12]]+Table1[[#This Row],[Company Direct Land FY13 and After]]</f>
        <v>334.8809</v>
      </c>
      <c r="AM145" s="9">
        <v>159.16300000000001</v>
      </c>
      <c r="AN145" s="9">
        <v>792.79949999999997</v>
      </c>
      <c r="AO145" s="9">
        <v>872.33299999999997</v>
      </c>
      <c r="AP145" s="24">
        <f>Table1[[#This Row],[Company Direct Building Through FY12]]+Table1[[#This Row],[Company Direct Building FY13 and After]]</f>
        <v>1665.1324999999999</v>
      </c>
      <c r="AQ145" s="9">
        <v>0</v>
      </c>
      <c r="AR145" s="9">
        <v>73.688999999999993</v>
      </c>
      <c r="AS145" s="9">
        <v>0</v>
      </c>
      <c r="AT145" s="24">
        <f>Table1[[#This Row],[Mortgage Recording Tax Through FY12]]+Table1[[#This Row],[Mortgage Recording Tax FY13 and After]]</f>
        <v>73.688999999999993</v>
      </c>
      <c r="AU145" s="9">
        <v>145.31100000000001</v>
      </c>
      <c r="AV145" s="9">
        <v>568.22059999999999</v>
      </c>
      <c r="AW145" s="9">
        <v>796.41330000000005</v>
      </c>
      <c r="AX145" s="24">
        <f>Table1[[#This Row],[Pilot Savings  Through FY12]]+Table1[[#This Row],[Pilot Savings FY13 and After]]</f>
        <v>1364.6339</v>
      </c>
      <c r="AY145" s="9">
        <v>0</v>
      </c>
      <c r="AZ145" s="9">
        <v>73.688999999999993</v>
      </c>
      <c r="BA145" s="9">
        <v>0</v>
      </c>
      <c r="BB145" s="24">
        <f>Table1[[#This Row],[Mortgage Recording Tax Exemption Through FY12]]+Table1[[#This Row],[Mortgage Recording Tax Exemption FY13 and After]]</f>
        <v>73.688999999999993</v>
      </c>
      <c r="BC145" s="9">
        <v>307.83920000000001</v>
      </c>
      <c r="BD145" s="9">
        <v>1835.595</v>
      </c>
      <c r="BE145" s="9">
        <v>1687.1907000000001</v>
      </c>
      <c r="BF145" s="24">
        <f>Table1[[#This Row],[Indirect and Induced Land Through FY12]]+Table1[[#This Row],[Indirect and Induced Land FY13 and After]]</f>
        <v>3522.7857000000004</v>
      </c>
      <c r="BG145" s="9">
        <v>571.70140000000004</v>
      </c>
      <c r="BH145" s="9">
        <v>3408.9625999999998</v>
      </c>
      <c r="BI145" s="9">
        <v>3133.3532</v>
      </c>
      <c r="BJ145" s="24">
        <f>Table1[[#This Row],[Indirect and Induced Building Through FY12]]+Table1[[#This Row],[Indirect and Induced Building FY13 and After]]</f>
        <v>6542.3158000000003</v>
      </c>
      <c r="BK145" s="9">
        <v>915.09159999999997</v>
      </c>
      <c r="BL145" s="9">
        <v>5685.0901999999996</v>
      </c>
      <c r="BM145" s="9">
        <v>5015.3908000000001</v>
      </c>
      <c r="BN145" s="24">
        <f>Table1[[#This Row],[TOTAL Real Property Related Taxes Through FY12]]+Table1[[#This Row],[TOTAL Real Property Related Taxes FY13 and After]]</f>
        <v>10700.481</v>
      </c>
      <c r="BO145" s="9">
        <v>2487.6822999999999</v>
      </c>
      <c r="BP145" s="9">
        <v>16665.622899999998</v>
      </c>
      <c r="BQ145" s="9">
        <v>13634.3714</v>
      </c>
      <c r="BR145" s="24">
        <f>Table1[[#This Row],[Company Direct Through FY12]]+Table1[[#This Row],[Company Direct FY13 and After]]</f>
        <v>30299.994299999998</v>
      </c>
      <c r="BS145" s="9">
        <v>0</v>
      </c>
      <c r="BT145" s="9">
        <v>41.779899999999998</v>
      </c>
      <c r="BU145" s="9">
        <v>0</v>
      </c>
      <c r="BV145" s="24">
        <f>Table1[[#This Row],[Sales Tax Exemption Through FY12]]+Table1[[#This Row],[Sales Tax Exemption FY13 and After]]</f>
        <v>41.779899999999998</v>
      </c>
      <c r="BW145" s="9">
        <v>0</v>
      </c>
      <c r="BX145" s="9">
        <v>11.532500000000001</v>
      </c>
      <c r="BY145" s="9">
        <v>0</v>
      </c>
      <c r="BZ145" s="24">
        <f>Table1[[#This Row],[Energy Tax Savings Through FY12]]+Table1[[#This Row],[Energy Tax Savings FY13 and After]]</f>
        <v>11.532500000000001</v>
      </c>
      <c r="CA145" s="9">
        <v>2.6568999999999998</v>
      </c>
      <c r="CB145" s="9">
        <v>24.148</v>
      </c>
      <c r="CC145" s="9">
        <v>7.3070000000000004</v>
      </c>
      <c r="CD145" s="24">
        <f>Table1[[#This Row],[Tax Exempt Bond Savings Through FY12]]+Table1[[#This Row],[Tax Exempt Bond Savings FY13 and After]]</f>
        <v>31.454999999999998</v>
      </c>
      <c r="CE145" s="9">
        <v>1051.0918999999999</v>
      </c>
      <c r="CF145" s="9">
        <v>6974.5971</v>
      </c>
      <c r="CG145" s="9">
        <v>5760.7750999999998</v>
      </c>
      <c r="CH145" s="24">
        <f>Table1[[#This Row],[Indirect and Induced Through FY12]]+Table1[[#This Row],[Indirect and Induced FY13 and After]]</f>
        <v>12735.3722</v>
      </c>
      <c r="CI145" s="9">
        <v>3536.1172999999999</v>
      </c>
      <c r="CJ145" s="9">
        <v>23562.759600000001</v>
      </c>
      <c r="CK145" s="9">
        <v>19387.839499999998</v>
      </c>
      <c r="CL145" s="24">
        <f>Table1[[#This Row],[TOTAL Income Consumption Use Taxes Through FY12]]+Table1[[#This Row],[TOTAL Income Consumption Use Taxes FY13 and After]]</f>
        <v>42950.599099999999</v>
      </c>
      <c r="CM145" s="9">
        <v>147.96789999999999</v>
      </c>
      <c r="CN145" s="9">
        <v>719.37</v>
      </c>
      <c r="CO145" s="9">
        <v>803.72029999999995</v>
      </c>
      <c r="CP145" s="24">
        <f>Table1[[#This Row],[Assistance Provided Through FY12]]+Table1[[#This Row],[Assistance Provided FY13 and After]]</f>
        <v>1523.0902999999998</v>
      </c>
      <c r="CQ145" s="9">
        <v>0</v>
      </c>
      <c r="CR145" s="9">
        <v>0</v>
      </c>
      <c r="CS145" s="9">
        <v>0</v>
      </c>
      <c r="CT145" s="24">
        <f>Table1[[#This Row],[Recapture Cancellation Reduction Amount Through FY12]]+Table1[[#This Row],[Recapture Cancellation Reduction Amount FY13 and After]]</f>
        <v>0</v>
      </c>
      <c r="CU145" s="9">
        <v>0</v>
      </c>
      <c r="CV145" s="9">
        <v>0</v>
      </c>
      <c r="CW145" s="9">
        <v>0</v>
      </c>
      <c r="CX145" s="24">
        <f>Table1[[#This Row],[Penalty Paid Through FY12]]+Table1[[#This Row],[Penalty Paid FY13 and After]]</f>
        <v>0</v>
      </c>
      <c r="CY145" s="9">
        <v>147.96789999999999</v>
      </c>
      <c r="CZ145" s="9">
        <v>719.37</v>
      </c>
      <c r="DA145" s="9">
        <v>803.72029999999995</v>
      </c>
      <c r="DB145" s="24">
        <f>Table1[[#This Row],[TOTAL Assistance Net of Recapture Penalties Through FY12]]+Table1[[#This Row],[TOTAL Assistance Net of Recapture Penalties FY13 and After]]</f>
        <v>1523.0902999999998</v>
      </c>
      <c r="DC145" s="9">
        <v>2668.5443</v>
      </c>
      <c r="DD145" s="9">
        <v>17748.0651</v>
      </c>
      <c r="DE145" s="9">
        <v>14625.631600000001</v>
      </c>
      <c r="DF145" s="24">
        <f>Table1[[#This Row],[Company Direct Tax Revenue Before Assistance Through FY12]]+Table1[[#This Row],[Company Direct Tax Revenue Before Assistance FY13 and After]]</f>
        <v>32373.6967</v>
      </c>
      <c r="DG145" s="9">
        <v>1930.6324999999999</v>
      </c>
      <c r="DH145" s="9">
        <v>12219.154699999999</v>
      </c>
      <c r="DI145" s="9">
        <v>10581.319</v>
      </c>
      <c r="DJ145" s="24">
        <f>Table1[[#This Row],[Indirect and Induced Tax Revenues Through FY12]]+Table1[[#This Row],[Indirect and Induced Tax Revenues FY13 and After]]</f>
        <v>22800.473699999999</v>
      </c>
      <c r="DK145" s="9">
        <v>4599.1768000000002</v>
      </c>
      <c r="DL145" s="9">
        <v>29967.219799999999</v>
      </c>
      <c r="DM145" s="9">
        <v>25206.9506</v>
      </c>
      <c r="DN145" s="24">
        <f>Table1[[#This Row],[TOTAL Tax Revenues Before Assistance Through FY12]]+Table1[[#This Row],[TOTAL Tax Revenues Before Assistance FY13 and After]]</f>
        <v>55174.170400000003</v>
      </c>
      <c r="DO145" s="9">
        <v>4451.2088999999996</v>
      </c>
      <c r="DP145" s="9">
        <v>29247.8498</v>
      </c>
      <c r="DQ145" s="9">
        <v>24403.230299999999</v>
      </c>
      <c r="DR145" s="24">
        <f>Table1[[#This Row],[TOTAL Tax Revenues Net of Assistance Recapture and Penalty Through FY12]]+Table1[[#This Row],[TOTAL Tax Revenues Net of Assistance Recapture and Penalty FY13 and After]]</f>
        <v>53651.080099999999</v>
      </c>
      <c r="DS145" s="9">
        <v>0</v>
      </c>
      <c r="DT145" s="9">
        <v>0</v>
      </c>
      <c r="DU145" s="9">
        <v>0</v>
      </c>
      <c r="DV145" s="9">
        <v>0</v>
      </c>
    </row>
    <row r="146" spans="1:126" x14ac:dyDescent="0.25">
      <c r="A146" s="10">
        <v>92590</v>
      </c>
      <c r="B146" s="10" t="s">
        <v>875</v>
      </c>
      <c r="C146" s="10" t="s">
        <v>876</v>
      </c>
      <c r="D146" s="10" t="s">
        <v>17</v>
      </c>
      <c r="E146" s="10">
        <v>39</v>
      </c>
      <c r="F146" s="10" t="s">
        <v>877</v>
      </c>
      <c r="G146" s="10" t="s">
        <v>782</v>
      </c>
      <c r="H146" s="13">
        <v>0</v>
      </c>
      <c r="I146" s="13">
        <v>24770</v>
      </c>
      <c r="J146" s="10" t="s">
        <v>305</v>
      </c>
      <c r="K146" s="10" t="s">
        <v>5</v>
      </c>
      <c r="L146" s="8">
        <v>37158</v>
      </c>
      <c r="M146" s="8">
        <v>46568</v>
      </c>
      <c r="N146" s="9">
        <v>3400</v>
      </c>
      <c r="O146" s="10" t="s">
        <v>11</v>
      </c>
      <c r="P146" s="7">
        <v>0</v>
      </c>
      <c r="Q146" s="7">
        <v>0</v>
      </c>
      <c r="R146" s="7">
        <v>12</v>
      </c>
      <c r="S146" s="7">
        <v>0</v>
      </c>
      <c r="T146" s="7">
        <v>0</v>
      </c>
      <c r="U146" s="7">
        <v>12</v>
      </c>
      <c r="V146" s="7">
        <v>12</v>
      </c>
      <c r="W146" s="7">
        <v>0</v>
      </c>
      <c r="X146" s="7">
        <v>0</v>
      </c>
      <c r="Y146" s="7">
        <v>0</v>
      </c>
      <c r="Z146" s="7">
        <v>11</v>
      </c>
      <c r="AA146" s="7">
        <v>0</v>
      </c>
      <c r="AB146" s="16">
        <v>0</v>
      </c>
      <c r="AC146" s="16">
        <v>0</v>
      </c>
      <c r="AD146" s="16">
        <v>0</v>
      </c>
      <c r="AE146" s="16">
        <v>0</v>
      </c>
      <c r="AF146" s="15">
        <v>100</v>
      </c>
      <c r="AG146" s="10" t="s">
        <v>1966</v>
      </c>
      <c r="AH146" s="10" t="s">
        <v>1966</v>
      </c>
      <c r="AI146" s="9">
        <v>23.344000000000001</v>
      </c>
      <c r="AJ146" s="9">
        <v>142.08959999999999</v>
      </c>
      <c r="AK146" s="9">
        <v>122.12990000000001</v>
      </c>
      <c r="AL146" s="24">
        <f>Table1[[#This Row],[Company Direct Land Through FY12]]+Table1[[#This Row],[Company Direct Land FY13 and After]]</f>
        <v>264.21949999999998</v>
      </c>
      <c r="AM146" s="9">
        <v>63.5</v>
      </c>
      <c r="AN146" s="9">
        <v>286.97370000000001</v>
      </c>
      <c r="AO146" s="9">
        <v>332.21629999999999</v>
      </c>
      <c r="AP146" s="24">
        <f>Table1[[#This Row],[Company Direct Building Through FY12]]+Table1[[#This Row],[Company Direct Building FY13 and After]]</f>
        <v>619.19000000000005</v>
      </c>
      <c r="AQ146" s="9">
        <v>0</v>
      </c>
      <c r="AR146" s="9">
        <v>39.783099999999997</v>
      </c>
      <c r="AS146" s="9">
        <v>0</v>
      </c>
      <c r="AT146" s="24">
        <f>Table1[[#This Row],[Mortgage Recording Tax Through FY12]]+Table1[[#This Row],[Mortgage Recording Tax FY13 and After]]</f>
        <v>39.783099999999997</v>
      </c>
      <c r="AU146" s="9">
        <v>61.341999999999999</v>
      </c>
      <c r="AV146" s="9">
        <v>274.4708</v>
      </c>
      <c r="AW146" s="9">
        <v>320.92619999999999</v>
      </c>
      <c r="AX146" s="24">
        <f>Table1[[#This Row],[Pilot Savings  Through FY12]]+Table1[[#This Row],[Pilot Savings FY13 and After]]</f>
        <v>595.39699999999993</v>
      </c>
      <c r="AY146" s="9">
        <v>0</v>
      </c>
      <c r="AZ146" s="9">
        <v>39.783099999999997</v>
      </c>
      <c r="BA146" s="9">
        <v>0</v>
      </c>
      <c r="BB146" s="24">
        <f>Table1[[#This Row],[Mortgage Recording Tax Exemption Through FY12]]+Table1[[#This Row],[Mortgage Recording Tax Exemption FY13 and After]]</f>
        <v>39.783099999999997</v>
      </c>
      <c r="BC146" s="9">
        <v>20.909300000000002</v>
      </c>
      <c r="BD146" s="9">
        <v>137.55000000000001</v>
      </c>
      <c r="BE146" s="9">
        <v>109.3917</v>
      </c>
      <c r="BF146" s="24">
        <f>Table1[[#This Row],[Indirect and Induced Land Through FY12]]+Table1[[#This Row],[Indirect and Induced Land FY13 and After]]</f>
        <v>246.94170000000003</v>
      </c>
      <c r="BG146" s="9">
        <v>38.831600000000002</v>
      </c>
      <c r="BH146" s="9">
        <v>255.44990000000001</v>
      </c>
      <c r="BI146" s="9">
        <v>203.15770000000001</v>
      </c>
      <c r="BJ146" s="24">
        <f>Table1[[#This Row],[Indirect and Induced Building Through FY12]]+Table1[[#This Row],[Indirect and Induced Building FY13 and After]]</f>
        <v>458.60760000000005</v>
      </c>
      <c r="BK146" s="9">
        <v>85.242900000000006</v>
      </c>
      <c r="BL146" s="9">
        <v>547.5924</v>
      </c>
      <c r="BM146" s="9">
        <v>445.96940000000001</v>
      </c>
      <c r="BN146" s="24">
        <f>Table1[[#This Row],[TOTAL Real Property Related Taxes Through FY12]]+Table1[[#This Row],[TOTAL Real Property Related Taxes FY13 and After]]</f>
        <v>993.56179999999995</v>
      </c>
      <c r="BO146" s="9">
        <v>143.49639999999999</v>
      </c>
      <c r="BP146" s="9">
        <v>1038.1732</v>
      </c>
      <c r="BQ146" s="9">
        <v>750.73850000000004</v>
      </c>
      <c r="BR146" s="24">
        <f>Table1[[#This Row],[Company Direct Through FY12]]+Table1[[#This Row],[Company Direct FY13 and After]]</f>
        <v>1788.9117000000001</v>
      </c>
      <c r="BS146" s="9">
        <v>0</v>
      </c>
      <c r="BT146" s="9">
        <v>0</v>
      </c>
      <c r="BU146" s="9">
        <v>0</v>
      </c>
      <c r="BV146" s="24">
        <f>Table1[[#This Row],[Sales Tax Exemption Through FY12]]+Table1[[#This Row],[Sales Tax Exemption FY13 and After]]</f>
        <v>0</v>
      </c>
      <c r="BW146" s="9">
        <v>0</v>
      </c>
      <c r="BX146" s="9">
        <v>0</v>
      </c>
      <c r="BY146" s="9">
        <v>0</v>
      </c>
      <c r="BZ146" s="24">
        <f>Table1[[#This Row],[Energy Tax Savings Through FY12]]+Table1[[#This Row],[Energy Tax Savings FY13 and After]]</f>
        <v>0</v>
      </c>
      <c r="CA146" s="9">
        <v>0</v>
      </c>
      <c r="CB146" s="9">
        <v>0</v>
      </c>
      <c r="CC146" s="9">
        <v>0</v>
      </c>
      <c r="CD146" s="24">
        <f>Table1[[#This Row],[Tax Exempt Bond Savings Through FY12]]+Table1[[#This Row],[Tax Exempt Bond Savings FY13 and After]]</f>
        <v>0</v>
      </c>
      <c r="CE146" s="9">
        <v>77.567300000000003</v>
      </c>
      <c r="CF146" s="9">
        <v>578.05790000000002</v>
      </c>
      <c r="CG146" s="9">
        <v>405.81360000000001</v>
      </c>
      <c r="CH146" s="24">
        <f>Table1[[#This Row],[Indirect and Induced Through FY12]]+Table1[[#This Row],[Indirect and Induced FY13 and After]]</f>
        <v>983.87149999999997</v>
      </c>
      <c r="CI146" s="9">
        <v>221.06370000000001</v>
      </c>
      <c r="CJ146" s="9">
        <v>1616.2311</v>
      </c>
      <c r="CK146" s="9">
        <v>1156.5521000000001</v>
      </c>
      <c r="CL146" s="24">
        <f>Table1[[#This Row],[TOTAL Income Consumption Use Taxes Through FY12]]+Table1[[#This Row],[TOTAL Income Consumption Use Taxes FY13 and After]]</f>
        <v>2772.7831999999999</v>
      </c>
      <c r="CM146" s="9">
        <v>61.341999999999999</v>
      </c>
      <c r="CN146" s="9">
        <v>314.25389999999999</v>
      </c>
      <c r="CO146" s="9">
        <v>320.92619999999999</v>
      </c>
      <c r="CP146" s="24">
        <f>Table1[[#This Row],[Assistance Provided Through FY12]]+Table1[[#This Row],[Assistance Provided FY13 and After]]</f>
        <v>635.18010000000004</v>
      </c>
      <c r="CQ146" s="9">
        <v>0</v>
      </c>
      <c r="CR146" s="9">
        <v>0</v>
      </c>
      <c r="CS146" s="9">
        <v>0</v>
      </c>
      <c r="CT146" s="24">
        <f>Table1[[#This Row],[Recapture Cancellation Reduction Amount Through FY12]]+Table1[[#This Row],[Recapture Cancellation Reduction Amount FY13 and After]]</f>
        <v>0</v>
      </c>
      <c r="CU146" s="9">
        <v>0</v>
      </c>
      <c r="CV146" s="9">
        <v>0</v>
      </c>
      <c r="CW146" s="9">
        <v>0</v>
      </c>
      <c r="CX146" s="24">
        <f>Table1[[#This Row],[Penalty Paid Through FY12]]+Table1[[#This Row],[Penalty Paid FY13 and After]]</f>
        <v>0</v>
      </c>
      <c r="CY146" s="9">
        <v>61.341999999999999</v>
      </c>
      <c r="CZ146" s="9">
        <v>314.25389999999999</v>
      </c>
      <c r="DA146" s="9">
        <v>320.92619999999999</v>
      </c>
      <c r="DB146" s="24">
        <f>Table1[[#This Row],[TOTAL Assistance Net of Recapture Penalties Through FY12]]+Table1[[#This Row],[TOTAL Assistance Net of Recapture Penalties FY13 and After]]</f>
        <v>635.18010000000004</v>
      </c>
      <c r="DC146" s="9">
        <v>230.34039999999999</v>
      </c>
      <c r="DD146" s="9">
        <v>1507.0196000000001</v>
      </c>
      <c r="DE146" s="9">
        <v>1205.0847000000001</v>
      </c>
      <c r="DF146" s="24">
        <f>Table1[[#This Row],[Company Direct Tax Revenue Before Assistance Through FY12]]+Table1[[#This Row],[Company Direct Tax Revenue Before Assistance FY13 and After]]</f>
        <v>2712.1043</v>
      </c>
      <c r="DG146" s="9">
        <v>137.3082</v>
      </c>
      <c r="DH146" s="9">
        <v>971.05780000000004</v>
      </c>
      <c r="DI146" s="9">
        <v>718.36300000000006</v>
      </c>
      <c r="DJ146" s="24">
        <f>Table1[[#This Row],[Indirect and Induced Tax Revenues Through FY12]]+Table1[[#This Row],[Indirect and Induced Tax Revenues FY13 and After]]</f>
        <v>1689.4208000000001</v>
      </c>
      <c r="DK146" s="9">
        <v>367.64859999999999</v>
      </c>
      <c r="DL146" s="9">
        <v>2478.0774000000001</v>
      </c>
      <c r="DM146" s="9">
        <v>1923.4476999999999</v>
      </c>
      <c r="DN146" s="24">
        <f>Table1[[#This Row],[TOTAL Tax Revenues Before Assistance Through FY12]]+Table1[[#This Row],[TOTAL Tax Revenues Before Assistance FY13 and After]]</f>
        <v>4401.5250999999998</v>
      </c>
      <c r="DO146" s="9">
        <v>306.3066</v>
      </c>
      <c r="DP146" s="9">
        <v>2163.8235</v>
      </c>
      <c r="DQ146" s="9">
        <v>1602.5215000000001</v>
      </c>
      <c r="DR146" s="24">
        <f>Table1[[#This Row],[TOTAL Tax Revenues Net of Assistance Recapture and Penalty Through FY12]]+Table1[[#This Row],[TOTAL Tax Revenues Net of Assistance Recapture and Penalty FY13 and After]]</f>
        <v>3766.3450000000003</v>
      </c>
      <c r="DS146" s="9">
        <v>0</v>
      </c>
      <c r="DT146" s="9">
        <v>0</v>
      </c>
      <c r="DU146" s="9">
        <v>0</v>
      </c>
      <c r="DV146" s="9">
        <v>0</v>
      </c>
    </row>
    <row r="147" spans="1:126" x14ac:dyDescent="0.25">
      <c r="A147" s="10">
        <v>92606</v>
      </c>
      <c r="B147" s="10" t="s">
        <v>959</v>
      </c>
      <c r="C147" s="10" t="s">
        <v>960</v>
      </c>
      <c r="D147" s="10" t="s">
        <v>47</v>
      </c>
      <c r="E147" s="10">
        <v>4</v>
      </c>
      <c r="F147" s="10" t="s">
        <v>662</v>
      </c>
      <c r="G147" s="10" t="s">
        <v>961</v>
      </c>
      <c r="H147" s="13">
        <v>0</v>
      </c>
      <c r="I147" s="13">
        <v>2031258</v>
      </c>
      <c r="J147" s="10" t="s">
        <v>348</v>
      </c>
      <c r="K147" s="10" t="s">
        <v>50</v>
      </c>
      <c r="L147" s="8">
        <v>37242</v>
      </c>
      <c r="M147" s="8">
        <v>47849</v>
      </c>
      <c r="N147" s="9">
        <v>16000</v>
      </c>
      <c r="O147" s="10" t="s">
        <v>74</v>
      </c>
      <c r="P147" s="7">
        <v>6</v>
      </c>
      <c r="Q147" s="7">
        <v>0</v>
      </c>
      <c r="R147" s="7">
        <v>331</v>
      </c>
      <c r="S147" s="7">
        <v>0</v>
      </c>
      <c r="T147" s="7">
        <v>0</v>
      </c>
      <c r="U147" s="7">
        <v>337</v>
      </c>
      <c r="V147" s="7">
        <v>334</v>
      </c>
      <c r="W147" s="7">
        <v>0</v>
      </c>
      <c r="X147" s="7">
        <v>0</v>
      </c>
      <c r="Y147" s="7">
        <v>350</v>
      </c>
      <c r="Z147" s="7">
        <v>0</v>
      </c>
      <c r="AA147" s="7">
        <v>54.232804232804234</v>
      </c>
      <c r="AB147" s="16">
        <v>0.26455026455026454</v>
      </c>
      <c r="AC147" s="16">
        <v>29.100529100529098</v>
      </c>
      <c r="AD147" s="16">
        <v>16.402116402116402</v>
      </c>
      <c r="AE147" s="16">
        <v>0</v>
      </c>
      <c r="AF147" s="15">
        <v>77.151335311572694</v>
      </c>
      <c r="AG147" s="10" t="s">
        <v>28</v>
      </c>
      <c r="AH147" s="10" t="s">
        <v>28</v>
      </c>
      <c r="AI147" s="9">
        <v>0</v>
      </c>
      <c r="AJ147" s="9">
        <v>0</v>
      </c>
      <c r="AK147" s="9">
        <v>0</v>
      </c>
      <c r="AL147" s="24">
        <f>Table1[[#This Row],[Company Direct Land Through FY12]]+Table1[[#This Row],[Company Direct Land FY13 and After]]</f>
        <v>0</v>
      </c>
      <c r="AM147" s="9">
        <v>0</v>
      </c>
      <c r="AN147" s="9">
        <v>0</v>
      </c>
      <c r="AO147" s="9">
        <v>0</v>
      </c>
      <c r="AP147" s="24">
        <f>Table1[[#This Row],[Company Direct Building Through FY12]]+Table1[[#This Row],[Company Direct Building FY13 and After]]</f>
        <v>0</v>
      </c>
      <c r="AQ147" s="9">
        <v>0</v>
      </c>
      <c r="AR147" s="9">
        <v>280.72000000000003</v>
      </c>
      <c r="AS147" s="9">
        <v>0</v>
      </c>
      <c r="AT147" s="24">
        <f>Table1[[#This Row],[Mortgage Recording Tax Through FY12]]+Table1[[#This Row],[Mortgage Recording Tax FY13 and After]]</f>
        <v>280.72000000000003</v>
      </c>
      <c r="AU147" s="9">
        <v>0</v>
      </c>
      <c r="AV147" s="9">
        <v>0</v>
      </c>
      <c r="AW147" s="9">
        <v>0</v>
      </c>
      <c r="AX147" s="24">
        <f>Table1[[#This Row],[Pilot Savings  Through FY12]]+Table1[[#This Row],[Pilot Savings FY13 and After]]</f>
        <v>0</v>
      </c>
      <c r="AY147" s="9">
        <v>0</v>
      </c>
      <c r="AZ147" s="9">
        <v>280.72000000000003</v>
      </c>
      <c r="BA147" s="9">
        <v>0</v>
      </c>
      <c r="BB147" s="24">
        <f>Table1[[#This Row],[Mortgage Recording Tax Exemption Through FY12]]+Table1[[#This Row],[Mortgage Recording Tax Exemption FY13 and After]]</f>
        <v>280.72000000000003</v>
      </c>
      <c r="BC147" s="9">
        <v>256.74619999999999</v>
      </c>
      <c r="BD147" s="9">
        <v>2379.6046999999999</v>
      </c>
      <c r="BE147" s="9">
        <v>1584.2150999999999</v>
      </c>
      <c r="BF147" s="24">
        <f>Table1[[#This Row],[Indirect and Induced Land Through FY12]]+Table1[[#This Row],[Indirect and Induced Land FY13 and After]]</f>
        <v>3963.8197999999998</v>
      </c>
      <c r="BG147" s="9">
        <v>476.8143</v>
      </c>
      <c r="BH147" s="9">
        <v>4419.2660999999998</v>
      </c>
      <c r="BI147" s="9">
        <v>2942.1127000000001</v>
      </c>
      <c r="BJ147" s="24">
        <f>Table1[[#This Row],[Indirect and Induced Building Through FY12]]+Table1[[#This Row],[Indirect and Induced Building FY13 and After]]</f>
        <v>7361.3788000000004</v>
      </c>
      <c r="BK147" s="9">
        <v>733.56050000000005</v>
      </c>
      <c r="BL147" s="9">
        <v>6798.8707999999997</v>
      </c>
      <c r="BM147" s="9">
        <v>4526.3278</v>
      </c>
      <c r="BN147" s="24">
        <f>Table1[[#This Row],[TOTAL Real Property Related Taxes Through FY12]]+Table1[[#This Row],[TOTAL Real Property Related Taxes FY13 and After]]</f>
        <v>11325.1986</v>
      </c>
      <c r="BO147" s="9">
        <v>1348.3412000000001</v>
      </c>
      <c r="BP147" s="9">
        <v>14984.11</v>
      </c>
      <c r="BQ147" s="9">
        <v>8319.7425000000003</v>
      </c>
      <c r="BR147" s="24">
        <f>Table1[[#This Row],[Company Direct Through FY12]]+Table1[[#This Row],[Company Direct FY13 and After]]</f>
        <v>23303.852500000001</v>
      </c>
      <c r="BS147" s="9">
        <v>0</v>
      </c>
      <c r="BT147" s="9">
        <v>0</v>
      </c>
      <c r="BU147" s="9">
        <v>0</v>
      </c>
      <c r="BV147" s="24">
        <f>Table1[[#This Row],[Sales Tax Exemption Through FY12]]+Table1[[#This Row],[Sales Tax Exemption FY13 and After]]</f>
        <v>0</v>
      </c>
      <c r="BW147" s="9">
        <v>0</v>
      </c>
      <c r="BX147" s="9">
        <v>0</v>
      </c>
      <c r="BY147" s="9">
        <v>0</v>
      </c>
      <c r="BZ147" s="24">
        <f>Table1[[#This Row],[Energy Tax Savings Through FY12]]+Table1[[#This Row],[Energy Tax Savings FY13 and After]]</f>
        <v>0</v>
      </c>
      <c r="CA147" s="9">
        <v>4.1999999999999997E-3</v>
      </c>
      <c r="CB147" s="9">
        <v>17.781600000000001</v>
      </c>
      <c r="CC147" s="9">
        <v>1.1599999999999999E-2</v>
      </c>
      <c r="CD147" s="24">
        <f>Table1[[#This Row],[Tax Exempt Bond Savings Through FY12]]+Table1[[#This Row],[Tax Exempt Bond Savings FY13 and After]]</f>
        <v>17.793200000000002</v>
      </c>
      <c r="CE147" s="9">
        <v>791.21720000000005</v>
      </c>
      <c r="CF147" s="9">
        <v>8202.8196000000007</v>
      </c>
      <c r="CG147" s="9">
        <v>4882.0902999999998</v>
      </c>
      <c r="CH147" s="24">
        <f>Table1[[#This Row],[Indirect and Induced Through FY12]]+Table1[[#This Row],[Indirect and Induced FY13 and After]]</f>
        <v>13084.909900000001</v>
      </c>
      <c r="CI147" s="9">
        <v>2139.5542</v>
      </c>
      <c r="CJ147" s="9">
        <v>23169.148000000001</v>
      </c>
      <c r="CK147" s="9">
        <v>13201.8212</v>
      </c>
      <c r="CL147" s="24">
        <f>Table1[[#This Row],[TOTAL Income Consumption Use Taxes Through FY12]]+Table1[[#This Row],[TOTAL Income Consumption Use Taxes FY13 and After]]</f>
        <v>36370.9692</v>
      </c>
      <c r="CM147" s="9">
        <v>4.1999999999999997E-3</v>
      </c>
      <c r="CN147" s="9">
        <v>298.5016</v>
      </c>
      <c r="CO147" s="9">
        <v>1.1599999999999999E-2</v>
      </c>
      <c r="CP147" s="24">
        <f>Table1[[#This Row],[Assistance Provided Through FY12]]+Table1[[#This Row],[Assistance Provided FY13 and After]]</f>
        <v>298.51319999999998</v>
      </c>
      <c r="CQ147" s="9">
        <v>0</v>
      </c>
      <c r="CR147" s="9">
        <v>0</v>
      </c>
      <c r="CS147" s="9">
        <v>0</v>
      </c>
      <c r="CT147" s="24">
        <f>Table1[[#This Row],[Recapture Cancellation Reduction Amount Through FY12]]+Table1[[#This Row],[Recapture Cancellation Reduction Amount FY13 and After]]</f>
        <v>0</v>
      </c>
      <c r="CU147" s="9">
        <v>0</v>
      </c>
      <c r="CV147" s="9">
        <v>0</v>
      </c>
      <c r="CW147" s="9">
        <v>0</v>
      </c>
      <c r="CX147" s="24">
        <f>Table1[[#This Row],[Penalty Paid Through FY12]]+Table1[[#This Row],[Penalty Paid FY13 and After]]</f>
        <v>0</v>
      </c>
      <c r="CY147" s="9">
        <v>4.1999999999999997E-3</v>
      </c>
      <c r="CZ147" s="9">
        <v>298.5016</v>
      </c>
      <c r="DA147" s="9">
        <v>1.1599999999999999E-2</v>
      </c>
      <c r="DB147" s="24">
        <f>Table1[[#This Row],[TOTAL Assistance Net of Recapture Penalties Through FY12]]+Table1[[#This Row],[TOTAL Assistance Net of Recapture Penalties FY13 and After]]</f>
        <v>298.51319999999998</v>
      </c>
      <c r="DC147" s="9">
        <v>1348.3412000000001</v>
      </c>
      <c r="DD147" s="9">
        <v>15264.83</v>
      </c>
      <c r="DE147" s="9">
        <v>8319.7425000000003</v>
      </c>
      <c r="DF147" s="24">
        <f>Table1[[#This Row],[Company Direct Tax Revenue Before Assistance Through FY12]]+Table1[[#This Row],[Company Direct Tax Revenue Before Assistance FY13 and After]]</f>
        <v>23584.572500000002</v>
      </c>
      <c r="DG147" s="9">
        <v>1524.7777000000001</v>
      </c>
      <c r="DH147" s="9">
        <v>15001.690399999999</v>
      </c>
      <c r="DI147" s="9">
        <v>9408.4181000000008</v>
      </c>
      <c r="DJ147" s="24">
        <f>Table1[[#This Row],[Indirect and Induced Tax Revenues Through FY12]]+Table1[[#This Row],[Indirect and Induced Tax Revenues FY13 and After]]</f>
        <v>24410.108500000002</v>
      </c>
      <c r="DK147" s="9">
        <v>2873.1188999999999</v>
      </c>
      <c r="DL147" s="9">
        <v>30266.520400000001</v>
      </c>
      <c r="DM147" s="9">
        <v>17728.160599999999</v>
      </c>
      <c r="DN147" s="24">
        <f>Table1[[#This Row],[TOTAL Tax Revenues Before Assistance Through FY12]]+Table1[[#This Row],[TOTAL Tax Revenues Before Assistance FY13 and After]]</f>
        <v>47994.680999999997</v>
      </c>
      <c r="DO147" s="9">
        <v>2873.1147000000001</v>
      </c>
      <c r="DP147" s="9">
        <v>29968.018800000002</v>
      </c>
      <c r="DQ147" s="9">
        <v>17728.149000000001</v>
      </c>
      <c r="DR147" s="24">
        <f>Table1[[#This Row],[TOTAL Tax Revenues Net of Assistance Recapture and Penalty Through FY12]]+Table1[[#This Row],[TOTAL Tax Revenues Net of Assistance Recapture and Penalty FY13 and After]]</f>
        <v>47696.167800000003</v>
      </c>
      <c r="DS147" s="9">
        <v>0</v>
      </c>
      <c r="DT147" s="9">
        <v>0</v>
      </c>
      <c r="DU147" s="9">
        <v>0</v>
      </c>
      <c r="DV147" s="9">
        <v>0</v>
      </c>
    </row>
    <row r="148" spans="1:126" x14ac:dyDescent="0.25">
      <c r="A148" s="10">
        <v>92612</v>
      </c>
      <c r="B148" s="10" t="s">
        <v>896</v>
      </c>
      <c r="C148" s="10" t="s">
        <v>897</v>
      </c>
      <c r="D148" s="10" t="s">
        <v>47</v>
      </c>
      <c r="E148" s="10">
        <v>1</v>
      </c>
      <c r="F148" s="10" t="s">
        <v>898</v>
      </c>
      <c r="G148" s="10" t="s">
        <v>316</v>
      </c>
      <c r="H148" s="13">
        <v>22154</v>
      </c>
      <c r="I148" s="13">
        <v>135748</v>
      </c>
      <c r="J148" s="10" t="s">
        <v>70</v>
      </c>
      <c r="K148" s="10" t="s">
        <v>50</v>
      </c>
      <c r="L148" s="8">
        <v>37182</v>
      </c>
      <c r="M148" s="8">
        <v>51683</v>
      </c>
      <c r="N148" s="9">
        <v>64210</v>
      </c>
      <c r="O148" s="10" t="s">
        <v>74</v>
      </c>
      <c r="P148" s="7">
        <v>0</v>
      </c>
      <c r="Q148" s="7">
        <v>0</v>
      </c>
      <c r="R148" s="7">
        <v>0</v>
      </c>
      <c r="S148" s="7">
        <v>0</v>
      </c>
      <c r="T148" s="7">
        <v>0</v>
      </c>
      <c r="U148" s="7">
        <v>0</v>
      </c>
      <c r="V148" s="7">
        <v>132</v>
      </c>
      <c r="W148" s="7">
        <v>0</v>
      </c>
      <c r="X148" s="7">
        <v>0</v>
      </c>
      <c r="Y148" s="7">
        <v>0</v>
      </c>
      <c r="Z148" s="7">
        <v>0</v>
      </c>
      <c r="AA148" s="7">
        <v>0</v>
      </c>
      <c r="AB148" s="16">
        <v>0</v>
      </c>
      <c r="AC148" s="16">
        <v>0</v>
      </c>
      <c r="AD148" s="16">
        <v>0</v>
      </c>
      <c r="AE148" s="16">
        <v>0</v>
      </c>
      <c r="AF148" s="15">
        <v>0</v>
      </c>
      <c r="AG148" s="10" t="s">
        <v>58</v>
      </c>
      <c r="AH148" s="10" t="s">
        <v>58</v>
      </c>
      <c r="AI148" s="9">
        <v>0</v>
      </c>
      <c r="AJ148" s="9">
        <v>0</v>
      </c>
      <c r="AK148" s="9">
        <v>0</v>
      </c>
      <c r="AL148" s="24">
        <f>Table1[[#This Row],[Company Direct Land Through FY12]]+Table1[[#This Row],[Company Direct Land FY13 and After]]</f>
        <v>0</v>
      </c>
      <c r="AM148" s="9">
        <v>0</v>
      </c>
      <c r="AN148" s="9">
        <v>0</v>
      </c>
      <c r="AO148" s="9">
        <v>0</v>
      </c>
      <c r="AP148" s="24">
        <f>Table1[[#This Row],[Company Direct Building Through FY12]]+Table1[[#This Row],[Company Direct Building FY13 and After]]</f>
        <v>0</v>
      </c>
      <c r="AQ148" s="9">
        <v>0</v>
      </c>
      <c r="AR148" s="9">
        <v>1126.5645</v>
      </c>
      <c r="AS148" s="9">
        <v>0</v>
      </c>
      <c r="AT148" s="24">
        <f>Table1[[#This Row],[Mortgage Recording Tax Through FY12]]+Table1[[#This Row],[Mortgage Recording Tax FY13 and After]]</f>
        <v>1126.5645</v>
      </c>
      <c r="AU148" s="9">
        <v>0</v>
      </c>
      <c r="AV148" s="9">
        <v>0</v>
      </c>
      <c r="AW148" s="9">
        <v>0</v>
      </c>
      <c r="AX148" s="24">
        <f>Table1[[#This Row],[Pilot Savings  Through FY12]]+Table1[[#This Row],[Pilot Savings FY13 and After]]</f>
        <v>0</v>
      </c>
      <c r="AY148" s="9">
        <v>0</v>
      </c>
      <c r="AZ148" s="9">
        <v>1126.5645</v>
      </c>
      <c r="BA148" s="9">
        <v>0</v>
      </c>
      <c r="BB148" s="24">
        <f>Table1[[#This Row],[Mortgage Recording Tax Exemption Through FY12]]+Table1[[#This Row],[Mortgage Recording Tax Exemption FY13 and After]]</f>
        <v>1126.5645</v>
      </c>
      <c r="BC148" s="9">
        <v>97.078000000000003</v>
      </c>
      <c r="BD148" s="9">
        <v>416.27679999999998</v>
      </c>
      <c r="BE148" s="9">
        <v>785.61249999999995</v>
      </c>
      <c r="BF148" s="24">
        <f>Table1[[#This Row],[Indirect and Induced Land Through FY12]]+Table1[[#This Row],[Indirect and Induced Land FY13 and After]]</f>
        <v>1201.8892999999998</v>
      </c>
      <c r="BG148" s="9">
        <v>180.2877</v>
      </c>
      <c r="BH148" s="9">
        <v>773.08519999999999</v>
      </c>
      <c r="BI148" s="9">
        <v>1458.9961000000001</v>
      </c>
      <c r="BJ148" s="24">
        <f>Table1[[#This Row],[Indirect and Induced Building Through FY12]]+Table1[[#This Row],[Indirect and Induced Building FY13 and After]]</f>
        <v>2232.0812999999998</v>
      </c>
      <c r="BK148" s="9">
        <v>277.3657</v>
      </c>
      <c r="BL148" s="9">
        <v>1189.3620000000001</v>
      </c>
      <c r="BM148" s="9">
        <v>2244.6086</v>
      </c>
      <c r="BN148" s="24">
        <f>Table1[[#This Row],[TOTAL Real Property Related Taxes Through FY12]]+Table1[[#This Row],[TOTAL Real Property Related Taxes FY13 and After]]</f>
        <v>3433.9706000000001</v>
      </c>
      <c r="BO148" s="9">
        <v>251.50319999999999</v>
      </c>
      <c r="BP148" s="9">
        <v>1160.2086999999999</v>
      </c>
      <c r="BQ148" s="9">
        <v>2035.3136999999999</v>
      </c>
      <c r="BR148" s="24">
        <f>Table1[[#This Row],[Company Direct Through FY12]]+Table1[[#This Row],[Company Direct FY13 and After]]</f>
        <v>3195.5223999999998</v>
      </c>
      <c r="BS148" s="9">
        <v>0</v>
      </c>
      <c r="BT148" s="9">
        <v>0</v>
      </c>
      <c r="BU148" s="9">
        <v>0</v>
      </c>
      <c r="BV148" s="24">
        <f>Table1[[#This Row],[Sales Tax Exemption Through FY12]]+Table1[[#This Row],[Sales Tax Exemption FY13 and After]]</f>
        <v>0</v>
      </c>
      <c r="BW148" s="9">
        <v>0</v>
      </c>
      <c r="BX148" s="9">
        <v>0</v>
      </c>
      <c r="BY148" s="9">
        <v>0</v>
      </c>
      <c r="BZ148" s="24">
        <f>Table1[[#This Row],[Energy Tax Savings Through FY12]]+Table1[[#This Row],[Energy Tax Savings FY13 and After]]</f>
        <v>0</v>
      </c>
      <c r="CA148" s="9">
        <v>0.25309999999999999</v>
      </c>
      <c r="CB148" s="9">
        <v>103.41330000000001</v>
      </c>
      <c r="CC148" s="9">
        <v>0.69610000000000005</v>
      </c>
      <c r="CD148" s="24">
        <f>Table1[[#This Row],[Tax Exempt Bond Savings Through FY12]]+Table1[[#This Row],[Tax Exempt Bond Savings FY13 and After]]</f>
        <v>104.10940000000001</v>
      </c>
      <c r="CE148" s="9">
        <v>299.1662</v>
      </c>
      <c r="CF148" s="9">
        <v>1412.4268999999999</v>
      </c>
      <c r="CG148" s="9">
        <v>2421.0304000000001</v>
      </c>
      <c r="CH148" s="24">
        <f>Table1[[#This Row],[Indirect and Induced Through FY12]]+Table1[[#This Row],[Indirect and Induced FY13 and After]]</f>
        <v>3833.4573</v>
      </c>
      <c r="CI148" s="9">
        <v>550.41629999999998</v>
      </c>
      <c r="CJ148" s="9">
        <v>2469.2222999999999</v>
      </c>
      <c r="CK148" s="9">
        <v>4455.6480000000001</v>
      </c>
      <c r="CL148" s="24">
        <f>Table1[[#This Row],[TOTAL Income Consumption Use Taxes Through FY12]]+Table1[[#This Row],[TOTAL Income Consumption Use Taxes FY13 and After]]</f>
        <v>6924.8703000000005</v>
      </c>
      <c r="CM148" s="9">
        <v>0.25309999999999999</v>
      </c>
      <c r="CN148" s="9">
        <v>1229.9777999999999</v>
      </c>
      <c r="CO148" s="9">
        <v>0.69610000000000005</v>
      </c>
      <c r="CP148" s="24">
        <f>Table1[[#This Row],[Assistance Provided Through FY12]]+Table1[[#This Row],[Assistance Provided FY13 and After]]</f>
        <v>1230.6738999999998</v>
      </c>
      <c r="CQ148" s="9">
        <v>0</v>
      </c>
      <c r="CR148" s="9">
        <v>0</v>
      </c>
      <c r="CS148" s="9">
        <v>0</v>
      </c>
      <c r="CT148" s="24">
        <f>Table1[[#This Row],[Recapture Cancellation Reduction Amount Through FY12]]+Table1[[#This Row],[Recapture Cancellation Reduction Amount FY13 and After]]</f>
        <v>0</v>
      </c>
      <c r="CU148" s="9">
        <v>0</v>
      </c>
      <c r="CV148" s="9">
        <v>0</v>
      </c>
      <c r="CW148" s="9">
        <v>0</v>
      </c>
      <c r="CX148" s="24">
        <f>Table1[[#This Row],[Penalty Paid Through FY12]]+Table1[[#This Row],[Penalty Paid FY13 and After]]</f>
        <v>0</v>
      </c>
      <c r="CY148" s="9">
        <v>0.25309999999999999</v>
      </c>
      <c r="CZ148" s="9">
        <v>1229.9777999999999</v>
      </c>
      <c r="DA148" s="9">
        <v>0.69610000000000005</v>
      </c>
      <c r="DB148" s="24">
        <f>Table1[[#This Row],[TOTAL Assistance Net of Recapture Penalties Through FY12]]+Table1[[#This Row],[TOTAL Assistance Net of Recapture Penalties FY13 and After]]</f>
        <v>1230.6738999999998</v>
      </c>
      <c r="DC148" s="9">
        <v>251.50319999999999</v>
      </c>
      <c r="DD148" s="9">
        <v>2286.7732000000001</v>
      </c>
      <c r="DE148" s="9">
        <v>2035.3136999999999</v>
      </c>
      <c r="DF148" s="24">
        <f>Table1[[#This Row],[Company Direct Tax Revenue Before Assistance Through FY12]]+Table1[[#This Row],[Company Direct Tax Revenue Before Assistance FY13 and After]]</f>
        <v>4322.0869000000002</v>
      </c>
      <c r="DG148" s="9">
        <v>576.53189999999995</v>
      </c>
      <c r="DH148" s="9">
        <v>2601.7889</v>
      </c>
      <c r="DI148" s="9">
        <v>4665.6390000000001</v>
      </c>
      <c r="DJ148" s="24">
        <f>Table1[[#This Row],[Indirect and Induced Tax Revenues Through FY12]]+Table1[[#This Row],[Indirect and Induced Tax Revenues FY13 and After]]</f>
        <v>7267.4279000000006</v>
      </c>
      <c r="DK148" s="9">
        <v>828.03510000000006</v>
      </c>
      <c r="DL148" s="9">
        <v>4888.5621000000001</v>
      </c>
      <c r="DM148" s="9">
        <v>6700.9526999999998</v>
      </c>
      <c r="DN148" s="24">
        <f>Table1[[#This Row],[TOTAL Tax Revenues Before Assistance Through FY12]]+Table1[[#This Row],[TOTAL Tax Revenues Before Assistance FY13 and After]]</f>
        <v>11589.514800000001</v>
      </c>
      <c r="DO148" s="9">
        <v>827.78200000000004</v>
      </c>
      <c r="DP148" s="9">
        <v>3658.5843</v>
      </c>
      <c r="DQ148" s="9">
        <v>6700.2565999999997</v>
      </c>
      <c r="DR148" s="24">
        <f>Table1[[#This Row],[TOTAL Tax Revenues Net of Assistance Recapture and Penalty Through FY12]]+Table1[[#This Row],[TOTAL Tax Revenues Net of Assistance Recapture and Penalty FY13 and After]]</f>
        <v>10358.840899999999</v>
      </c>
      <c r="DS148" s="9">
        <v>0</v>
      </c>
      <c r="DT148" s="9">
        <v>0</v>
      </c>
      <c r="DU148" s="9">
        <v>0</v>
      </c>
      <c r="DV148" s="9">
        <v>0</v>
      </c>
    </row>
    <row r="149" spans="1:126" x14ac:dyDescent="0.25">
      <c r="A149" s="10">
        <v>92615</v>
      </c>
      <c r="B149" s="10" t="s">
        <v>1019</v>
      </c>
      <c r="C149" s="10" t="s">
        <v>1021</v>
      </c>
      <c r="D149" s="10" t="s">
        <v>47</v>
      </c>
      <c r="E149" s="10">
        <v>3</v>
      </c>
      <c r="F149" s="10" t="s">
        <v>1022</v>
      </c>
      <c r="G149" s="10" t="s">
        <v>1023</v>
      </c>
      <c r="H149" s="13">
        <v>129961</v>
      </c>
      <c r="I149" s="13">
        <v>198062</v>
      </c>
      <c r="J149" s="10" t="s">
        <v>1020</v>
      </c>
      <c r="K149" s="10" t="s">
        <v>50</v>
      </c>
      <c r="L149" s="8">
        <v>37432</v>
      </c>
      <c r="M149" s="8">
        <v>43282</v>
      </c>
      <c r="N149" s="9">
        <v>15000</v>
      </c>
      <c r="O149" s="10" t="s">
        <v>74</v>
      </c>
      <c r="P149" s="7">
        <v>3</v>
      </c>
      <c r="Q149" s="7">
        <v>8</v>
      </c>
      <c r="R149" s="7">
        <v>191</v>
      </c>
      <c r="S149" s="7">
        <v>30</v>
      </c>
      <c r="T149" s="7">
        <v>0</v>
      </c>
      <c r="U149" s="7">
        <v>232</v>
      </c>
      <c r="V149" s="7">
        <v>226</v>
      </c>
      <c r="W149" s="7">
        <v>0</v>
      </c>
      <c r="X149" s="7">
        <v>0</v>
      </c>
      <c r="Y149" s="7">
        <v>0</v>
      </c>
      <c r="Z149" s="7">
        <v>41</v>
      </c>
      <c r="AA149" s="7">
        <v>0</v>
      </c>
      <c r="AB149" s="16">
        <v>0</v>
      </c>
      <c r="AC149" s="16">
        <v>0</v>
      </c>
      <c r="AD149" s="16">
        <v>0</v>
      </c>
      <c r="AE149" s="16">
        <v>0</v>
      </c>
      <c r="AF149" s="15">
        <v>80.172413793103445</v>
      </c>
      <c r="AG149" s="10" t="s">
        <v>28</v>
      </c>
      <c r="AH149" s="10" t="s">
        <v>1966</v>
      </c>
      <c r="AI149" s="9">
        <v>0</v>
      </c>
      <c r="AJ149" s="9">
        <v>0</v>
      </c>
      <c r="AK149" s="9">
        <v>0</v>
      </c>
      <c r="AL149" s="24">
        <f>Table1[[#This Row],[Company Direct Land Through FY12]]+Table1[[#This Row],[Company Direct Land FY13 and After]]</f>
        <v>0</v>
      </c>
      <c r="AM149" s="9">
        <v>0</v>
      </c>
      <c r="AN149" s="9">
        <v>0</v>
      </c>
      <c r="AO149" s="9">
        <v>0</v>
      </c>
      <c r="AP149" s="24">
        <f>Table1[[#This Row],[Company Direct Building Through FY12]]+Table1[[#This Row],[Company Direct Building FY13 and After]]</f>
        <v>0</v>
      </c>
      <c r="AQ149" s="9">
        <v>0</v>
      </c>
      <c r="AR149" s="9">
        <v>263.17500000000001</v>
      </c>
      <c r="AS149" s="9">
        <v>0</v>
      </c>
      <c r="AT149" s="24">
        <f>Table1[[#This Row],[Mortgage Recording Tax Through FY12]]+Table1[[#This Row],[Mortgage Recording Tax FY13 and After]]</f>
        <v>263.17500000000001</v>
      </c>
      <c r="AU149" s="9">
        <v>0</v>
      </c>
      <c r="AV149" s="9">
        <v>0</v>
      </c>
      <c r="AW149" s="9">
        <v>0</v>
      </c>
      <c r="AX149" s="24">
        <f>Table1[[#This Row],[Pilot Savings  Through FY12]]+Table1[[#This Row],[Pilot Savings FY13 and After]]</f>
        <v>0</v>
      </c>
      <c r="AY149" s="9">
        <v>0</v>
      </c>
      <c r="AZ149" s="9">
        <v>263.17500000000001</v>
      </c>
      <c r="BA149" s="9">
        <v>0</v>
      </c>
      <c r="BB149" s="24">
        <f>Table1[[#This Row],[Mortgage Recording Tax Exemption Through FY12]]+Table1[[#This Row],[Mortgage Recording Tax Exemption FY13 and After]]</f>
        <v>263.17500000000001</v>
      </c>
      <c r="BC149" s="9">
        <v>202.89099999999999</v>
      </c>
      <c r="BD149" s="9">
        <v>1144.1027999999999</v>
      </c>
      <c r="BE149" s="9">
        <v>575.02409999999998</v>
      </c>
      <c r="BF149" s="24">
        <f>Table1[[#This Row],[Indirect and Induced Land Through FY12]]+Table1[[#This Row],[Indirect and Induced Land FY13 and After]]</f>
        <v>1719.1268999999998</v>
      </c>
      <c r="BG149" s="9">
        <v>376.79759999999999</v>
      </c>
      <c r="BH149" s="9">
        <v>2124.7626</v>
      </c>
      <c r="BI149" s="9">
        <v>1067.9016999999999</v>
      </c>
      <c r="BJ149" s="24">
        <f>Table1[[#This Row],[Indirect and Induced Building Through FY12]]+Table1[[#This Row],[Indirect and Induced Building FY13 and After]]</f>
        <v>3192.6642999999999</v>
      </c>
      <c r="BK149" s="9">
        <v>579.68859999999995</v>
      </c>
      <c r="BL149" s="9">
        <v>3268.8654000000001</v>
      </c>
      <c r="BM149" s="9">
        <v>1642.9258</v>
      </c>
      <c r="BN149" s="24">
        <f>Table1[[#This Row],[TOTAL Real Property Related Taxes Through FY12]]+Table1[[#This Row],[TOTAL Real Property Related Taxes FY13 and After]]</f>
        <v>4911.7911999999997</v>
      </c>
      <c r="BO149" s="9">
        <v>559.47919999999999</v>
      </c>
      <c r="BP149" s="9">
        <v>3647.2305999999999</v>
      </c>
      <c r="BQ149" s="9">
        <v>1585.6494</v>
      </c>
      <c r="BR149" s="24">
        <f>Table1[[#This Row],[Company Direct Through FY12]]+Table1[[#This Row],[Company Direct FY13 and After]]</f>
        <v>5232.88</v>
      </c>
      <c r="BS149" s="9">
        <v>0</v>
      </c>
      <c r="BT149" s="9">
        <v>0</v>
      </c>
      <c r="BU149" s="9">
        <v>0</v>
      </c>
      <c r="BV149" s="24">
        <f>Table1[[#This Row],[Sales Tax Exemption Through FY12]]+Table1[[#This Row],[Sales Tax Exemption FY13 and After]]</f>
        <v>0</v>
      </c>
      <c r="BW149" s="9">
        <v>0</v>
      </c>
      <c r="BX149" s="9">
        <v>0</v>
      </c>
      <c r="BY149" s="9">
        <v>0</v>
      </c>
      <c r="BZ149" s="24">
        <f>Table1[[#This Row],[Energy Tax Savings Through FY12]]+Table1[[#This Row],[Energy Tax Savings FY13 and After]]</f>
        <v>0</v>
      </c>
      <c r="CA149" s="9">
        <v>5.3E-3</v>
      </c>
      <c r="CB149" s="9">
        <v>4.8000000000000001E-2</v>
      </c>
      <c r="CC149" s="9">
        <v>1.32E-2</v>
      </c>
      <c r="CD149" s="24">
        <f>Table1[[#This Row],[Tax Exempt Bond Savings Through FY12]]+Table1[[#This Row],[Tax Exempt Bond Savings FY13 and After]]</f>
        <v>6.1200000000000004E-2</v>
      </c>
      <c r="CE149" s="9">
        <v>625.25130000000001</v>
      </c>
      <c r="CF149" s="9">
        <v>3926.8975</v>
      </c>
      <c r="CG149" s="9">
        <v>1772.0574999999999</v>
      </c>
      <c r="CH149" s="24">
        <f>Table1[[#This Row],[Indirect and Induced Through FY12]]+Table1[[#This Row],[Indirect and Induced FY13 and After]]</f>
        <v>5698.9549999999999</v>
      </c>
      <c r="CI149" s="9">
        <v>1184.7252000000001</v>
      </c>
      <c r="CJ149" s="9">
        <v>7574.0801000000001</v>
      </c>
      <c r="CK149" s="9">
        <v>3357.6936999999998</v>
      </c>
      <c r="CL149" s="24">
        <f>Table1[[#This Row],[TOTAL Income Consumption Use Taxes Through FY12]]+Table1[[#This Row],[TOTAL Income Consumption Use Taxes FY13 and After]]</f>
        <v>10931.773799999999</v>
      </c>
      <c r="CM149" s="9">
        <v>5.3E-3</v>
      </c>
      <c r="CN149" s="9">
        <v>263.22300000000001</v>
      </c>
      <c r="CO149" s="9">
        <v>1.32E-2</v>
      </c>
      <c r="CP149" s="24">
        <f>Table1[[#This Row],[Assistance Provided Through FY12]]+Table1[[#This Row],[Assistance Provided FY13 and After]]</f>
        <v>263.2362</v>
      </c>
      <c r="CQ149" s="9">
        <v>0</v>
      </c>
      <c r="CR149" s="9">
        <v>0</v>
      </c>
      <c r="CS149" s="9">
        <v>0</v>
      </c>
      <c r="CT149" s="24">
        <f>Table1[[#This Row],[Recapture Cancellation Reduction Amount Through FY12]]+Table1[[#This Row],[Recapture Cancellation Reduction Amount FY13 and After]]</f>
        <v>0</v>
      </c>
      <c r="CU149" s="9">
        <v>0</v>
      </c>
      <c r="CV149" s="9">
        <v>0</v>
      </c>
      <c r="CW149" s="9">
        <v>0</v>
      </c>
      <c r="CX149" s="24">
        <f>Table1[[#This Row],[Penalty Paid Through FY12]]+Table1[[#This Row],[Penalty Paid FY13 and After]]</f>
        <v>0</v>
      </c>
      <c r="CY149" s="9">
        <v>5.3E-3</v>
      </c>
      <c r="CZ149" s="9">
        <v>263.22300000000001</v>
      </c>
      <c r="DA149" s="9">
        <v>1.32E-2</v>
      </c>
      <c r="DB149" s="24">
        <f>Table1[[#This Row],[TOTAL Assistance Net of Recapture Penalties Through FY12]]+Table1[[#This Row],[TOTAL Assistance Net of Recapture Penalties FY13 and After]]</f>
        <v>263.2362</v>
      </c>
      <c r="DC149" s="9">
        <v>559.47919999999999</v>
      </c>
      <c r="DD149" s="9">
        <v>3910.4056</v>
      </c>
      <c r="DE149" s="9">
        <v>1585.6494</v>
      </c>
      <c r="DF149" s="24">
        <f>Table1[[#This Row],[Company Direct Tax Revenue Before Assistance Through FY12]]+Table1[[#This Row],[Company Direct Tax Revenue Before Assistance FY13 and After]]</f>
        <v>5496.0550000000003</v>
      </c>
      <c r="DG149" s="9">
        <v>1204.9399000000001</v>
      </c>
      <c r="DH149" s="9">
        <v>7195.7628999999997</v>
      </c>
      <c r="DI149" s="9">
        <v>3414.9832999999999</v>
      </c>
      <c r="DJ149" s="24">
        <f>Table1[[#This Row],[Indirect and Induced Tax Revenues Through FY12]]+Table1[[#This Row],[Indirect and Induced Tax Revenues FY13 and After]]</f>
        <v>10610.7462</v>
      </c>
      <c r="DK149" s="9">
        <v>1764.4191000000001</v>
      </c>
      <c r="DL149" s="9">
        <v>11106.1685</v>
      </c>
      <c r="DM149" s="9">
        <v>5000.6327000000001</v>
      </c>
      <c r="DN149" s="24">
        <f>Table1[[#This Row],[TOTAL Tax Revenues Before Assistance Through FY12]]+Table1[[#This Row],[TOTAL Tax Revenues Before Assistance FY13 and After]]</f>
        <v>16106.8012</v>
      </c>
      <c r="DO149" s="9">
        <v>1764.4138</v>
      </c>
      <c r="DP149" s="9">
        <v>10842.9455</v>
      </c>
      <c r="DQ149" s="9">
        <v>5000.6194999999998</v>
      </c>
      <c r="DR149" s="24">
        <f>Table1[[#This Row],[TOTAL Tax Revenues Net of Assistance Recapture and Penalty Through FY12]]+Table1[[#This Row],[TOTAL Tax Revenues Net of Assistance Recapture and Penalty FY13 and After]]</f>
        <v>15843.564999999999</v>
      </c>
      <c r="DS149" s="9">
        <v>0</v>
      </c>
      <c r="DT149" s="9">
        <v>0</v>
      </c>
      <c r="DU149" s="9">
        <v>0</v>
      </c>
      <c r="DV149" s="9">
        <v>0</v>
      </c>
    </row>
    <row r="150" spans="1:126" x14ac:dyDescent="0.25">
      <c r="A150" s="10">
        <v>92616</v>
      </c>
      <c r="B150" s="10" t="s">
        <v>688</v>
      </c>
      <c r="C150" s="10" t="s">
        <v>690</v>
      </c>
      <c r="D150" s="10" t="s">
        <v>17</v>
      </c>
      <c r="E150" s="10">
        <v>39</v>
      </c>
      <c r="F150" s="10" t="s">
        <v>691</v>
      </c>
      <c r="G150" s="10" t="s">
        <v>9</v>
      </c>
      <c r="H150" s="13">
        <v>10000</v>
      </c>
      <c r="I150" s="13">
        <v>11000</v>
      </c>
      <c r="J150" s="10" t="s">
        <v>689</v>
      </c>
      <c r="K150" s="10" t="s">
        <v>5</v>
      </c>
      <c r="L150" s="8">
        <v>37293</v>
      </c>
      <c r="M150" s="8">
        <v>46934</v>
      </c>
      <c r="N150" s="9">
        <v>1130</v>
      </c>
      <c r="O150" s="10" t="s">
        <v>97</v>
      </c>
      <c r="P150" s="7">
        <v>0</v>
      </c>
      <c r="Q150" s="7">
        <v>0</v>
      </c>
      <c r="R150" s="7">
        <v>68</v>
      </c>
      <c r="S150" s="7">
        <v>0</v>
      </c>
      <c r="T150" s="7">
        <v>0</v>
      </c>
      <c r="U150" s="7">
        <v>68</v>
      </c>
      <c r="V150" s="7">
        <v>68</v>
      </c>
      <c r="W150" s="7">
        <v>0</v>
      </c>
      <c r="X150" s="7">
        <v>0</v>
      </c>
      <c r="Y150" s="7">
        <v>10</v>
      </c>
      <c r="Z150" s="7">
        <v>4</v>
      </c>
      <c r="AA150" s="7">
        <v>0</v>
      </c>
      <c r="AB150" s="16">
        <v>0</v>
      </c>
      <c r="AC150" s="16">
        <v>0</v>
      </c>
      <c r="AD150" s="16">
        <v>0</v>
      </c>
      <c r="AE150" s="16">
        <v>0</v>
      </c>
      <c r="AF150" s="15">
        <v>100</v>
      </c>
      <c r="AG150" s="10" t="s">
        <v>1966</v>
      </c>
      <c r="AH150" s="10" t="s">
        <v>1966</v>
      </c>
      <c r="AI150" s="9">
        <v>13.75</v>
      </c>
      <c r="AJ150" s="9">
        <v>75.4114</v>
      </c>
      <c r="AK150" s="9">
        <v>75.360699999999994</v>
      </c>
      <c r="AL150" s="24">
        <f>Table1[[#This Row],[Company Direct Land Through FY12]]+Table1[[#This Row],[Company Direct Land FY13 and After]]</f>
        <v>150.77209999999999</v>
      </c>
      <c r="AM150" s="9">
        <v>11.192</v>
      </c>
      <c r="AN150" s="9">
        <v>72.327600000000004</v>
      </c>
      <c r="AO150" s="9">
        <v>61.340200000000003</v>
      </c>
      <c r="AP150" s="24">
        <f>Table1[[#This Row],[Company Direct Building Through FY12]]+Table1[[#This Row],[Company Direct Building FY13 and After]]</f>
        <v>133.6678</v>
      </c>
      <c r="AQ150" s="9">
        <v>0</v>
      </c>
      <c r="AR150" s="9">
        <v>17.843599999999999</v>
      </c>
      <c r="AS150" s="9">
        <v>0</v>
      </c>
      <c r="AT150" s="24">
        <f>Table1[[#This Row],[Mortgage Recording Tax Through FY12]]+Table1[[#This Row],[Mortgage Recording Tax FY13 and After]]</f>
        <v>17.843599999999999</v>
      </c>
      <c r="AU150" s="9">
        <v>7.8239999999999998</v>
      </c>
      <c r="AV150" s="9">
        <v>53.646500000000003</v>
      </c>
      <c r="AW150" s="9">
        <v>42.880600000000001</v>
      </c>
      <c r="AX150" s="24">
        <f>Table1[[#This Row],[Pilot Savings  Through FY12]]+Table1[[#This Row],[Pilot Savings FY13 and After]]</f>
        <v>96.527100000000004</v>
      </c>
      <c r="AY150" s="9">
        <v>0</v>
      </c>
      <c r="AZ150" s="9">
        <v>17.843599999999999</v>
      </c>
      <c r="BA150" s="9">
        <v>0</v>
      </c>
      <c r="BB150" s="24">
        <f>Table1[[#This Row],[Mortgage Recording Tax Exemption Through FY12]]+Table1[[#This Row],[Mortgage Recording Tax Exemption FY13 and After]]</f>
        <v>17.843599999999999</v>
      </c>
      <c r="BC150" s="9">
        <v>83.396199999999993</v>
      </c>
      <c r="BD150" s="9">
        <v>281.44150000000002</v>
      </c>
      <c r="BE150" s="9">
        <v>457.07420000000002</v>
      </c>
      <c r="BF150" s="24">
        <f>Table1[[#This Row],[Indirect and Induced Land Through FY12]]+Table1[[#This Row],[Indirect and Induced Land FY13 and After]]</f>
        <v>738.51570000000004</v>
      </c>
      <c r="BG150" s="9">
        <v>154.87860000000001</v>
      </c>
      <c r="BH150" s="9">
        <v>522.67750000000001</v>
      </c>
      <c r="BI150" s="9">
        <v>848.85159999999996</v>
      </c>
      <c r="BJ150" s="24">
        <f>Table1[[#This Row],[Indirect and Induced Building Through FY12]]+Table1[[#This Row],[Indirect and Induced Building FY13 and After]]</f>
        <v>1371.5291</v>
      </c>
      <c r="BK150" s="9">
        <v>255.39279999999999</v>
      </c>
      <c r="BL150" s="9">
        <v>898.2115</v>
      </c>
      <c r="BM150" s="9">
        <v>1399.7461000000001</v>
      </c>
      <c r="BN150" s="24">
        <f>Table1[[#This Row],[TOTAL Real Property Related Taxes Through FY12]]+Table1[[#This Row],[TOTAL Real Property Related Taxes FY13 and After]]</f>
        <v>2297.9576000000002</v>
      </c>
      <c r="BO150" s="9">
        <v>1007.1794</v>
      </c>
      <c r="BP150" s="9">
        <v>3348.5225999999998</v>
      </c>
      <c r="BQ150" s="9">
        <v>5520.1016</v>
      </c>
      <c r="BR150" s="24">
        <f>Table1[[#This Row],[Company Direct Through FY12]]+Table1[[#This Row],[Company Direct FY13 and After]]</f>
        <v>8868.6242000000002</v>
      </c>
      <c r="BS150" s="9">
        <v>0</v>
      </c>
      <c r="BT150" s="9">
        <v>0</v>
      </c>
      <c r="BU150" s="9">
        <v>0</v>
      </c>
      <c r="BV150" s="24">
        <f>Table1[[#This Row],[Sales Tax Exemption Through FY12]]+Table1[[#This Row],[Sales Tax Exemption FY13 and After]]</f>
        <v>0</v>
      </c>
      <c r="BW150" s="9">
        <v>0</v>
      </c>
      <c r="BX150" s="9">
        <v>0</v>
      </c>
      <c r="BY150" s="9">
        <v>0</v>
      </c>
      <c r="BZ150" s="24">
        <f>Table1[[#This Row],[Energy Tax Savings Through FY12]]+Table1[[#This Row],[Energy Tax Savings FY13 and After]]</f>
        <v>0</v>
      </c>
      <c r="CA150" s="9">
        <v>0</v>
      </c>
      <c r="CB150" s="9">
        <v>0</v>
      </c>
      <c r="CC150" s="9">
        <v>0</v>
      </c>
      <c r="CD150" s="24">
        <f>Table1[[#This Row],[Tax Exempt Bond Savings Through FY12]]+Table1[[#This Row],[Tax Exempt Bond Savings FY13 and After]]</f>
        <v>0</v>
      </c>
      <c r="CE150" s="9">
        <v>309.37459999999999</v>
      </c>
      <c r="CF150" s="9">
        <v>1174.2254</v>
      </c>
      <c r="CG150" s="9">
        <v>1695.6054999999999</v>
      </c>
      <c r="CH150" s="24">
        <f>Table1[[#This Row],[Indirect and Induced Through FY12]]+Table1[[#This Row],[Indirect and Induced FY13 and After]]</f>
        <v>2869.8308999999999</v>
      </c>
      <c r="CI150" s="9">
        <v>1316.5540000000001</v>
      </c>
      <c r="CJ150" s="9">
        <v>4522.7479999999996</v>
      </c>
      <c r="CK150" s="9">
        <v>7215.7070999999996</v>
      </c>
      <c r="CL150" s="24">
        <f>Table1[[#This Row],[TOTAL Income Consumption Use Taxes Through FY12]]+Table1[[#This Row],[TOTAL Income Consumption Use Taxes FY13 and After]]</f>
        <v>11738.455099999999</v>
      </c>
      <c r="CM150" s="9">
        <v>7.8239999999999998</v>
      </c>
      <c r="CN150" s="9">
        <v>71.490099999999998</v>
      </c>
      <c r="CO150" s="9">
        <v>42.880600000000001</v>
      </c>
      <c r="CP150" s="24">
        <f>Table1[[#This Row],[Assistance Provided Through FY12]]+Table1[[#This Row],[Assistance Provided FY13 and After]]</f>
        <v>114.3707</v>
      </c>
      <c r="CQ150" s="9">
        <v>0</v>
      </c>
      <c r="CR150" s="9">
        <v>0</v>
      </c>
      <c r="CS150" s="9">
        <v>0</v>
      </c>
      <c r="CT150" s="24">
        <f>Table1[[#This Row],[Recapture Cancellation Reduction Amount Through FY12]]+Table1[[#This Row],[Recapture Cancellation Reduction Amount FY13 and After]]</f>
        <v>0</v>
      </c>
      <c r="CU150" s="9">
        <v>0</v>
      </c>
      <c r="CV150" s="9">
        <v>0</v>
      </c>
      <c r="CW150" s="9">
        <v>0</v>
      </c>
      <c r="CX150" s="24">
        <f>Table1[[#This Row],[Penalty Paid Through FY12]]+Table1[[#This Row],[Penalty Paid FY13 and After]]</f>
        <v>0</v>
      </c>
      <c r="CY150" s="9">
        <v>7.8239999999999998</v>
      </c>
      <c r="CZ150" s="9">
        <v>71.490099999999998</v>
      </c>
      <c r="DA150" s="9">
        <v>42.880600000000001</v>
      </c>
      <c r="DB150" s="24">
        <f>Table1[[#This Row],[TOTAL Assistance Net of Recapture Penalties Through FY12]]+Table1[[#This Row],[TOTAL Assistance Net of Recapture Penalties FY13 and After]]</f>
        <v>114.3707</v>
      </c>
      <c r="DC150" s="9">
        <v>1032.1214</v>
      </c>
      <c r="DD150" s="9">
        <v>3514.1052</v>
      </c>
      <c r="DE150" s="9">
        <v>5656.8024999999998</v>
      </c>
      <c r="DF150" s="24">
        <f>Table1[[#This Row],[Company Direct Tax Revenue Before Assistance Through FY12]]+Table1[[#This Row],[Company Direct Tax Revenue Before Assistance FY13 and After]]</f>
        <v>9170.9076999999997</v>
      </c>
      <c r="DG150" s="9">
        <v>547.64940000000001</v>
      </c>
      <c r="DH150" s="9">
        <v>1978.3444</v>
      </c>
      <c r="DI150" s="9">
        <v>3001.5313000000001</v>
      </c>
      <c r="DJ150" s="24">
        <f>Table1[[#This Row],[Indirect and Induced Tax Revenues Through FY12]]+Table1[[#This Row],[Indirect and Induced Tax Revenues FY13 and After]]</f>
        <v>4979.8757000000005</v>
      </c>
      <c r="DK150" s="9">
        <v>1579.7708</v>
      </c>
      <c r="DL150" s="9">
        <v>5492.4495999999999</v>
      </c>
      <c r="DM150" s="9">
        <v>8658.3338000000003</v>
      </c>
      <c r="DN150" s="24">
        <f>Table1[[#This Row],[TOTAL Tax Revenues Before Assistance Through FY12]]+Table1[[#This Row],[TOTAL Tax Revenues Before Assistance FY13 and After]]</f>
        <v>14150.7834</v>
      </c>
      <c r="DO150" s="9">
        <v>1571.9467999999999</v>
      </c>
      <c r="DP150" s="9">
        <v>5420.9594999999999</v>
      </c>
      <c r="DQ150" s="9">
        <v>8615.4531999999999</v>
      </c>
      <c r="DR150" s="24">
        <f>Table1[[#This Row],[TOTAL Tax Revenues Net of Assistance Recapture and Penalty Through FY12]]+Table1[[#This Row],[TOTAL Tax Revenues Net of Assistance Recapture and Penalty FY13 and After]]</f>
        <v>14036.412700000001</v>
      </c>
      <c r="DS150" s="9">
        <v>0</v>
      </c>
      <c r="DT150" s="9">
        <v>0</v>
      </c>
      <c r="DU150" s="9">
        <v>0</v>
      </c>
      <c r="DV150" s="9">
        <v>0</v>
      </c>
    </row>
    <row r="151" spans="1:126" x14ac:dyDescent="0.25">
      <c r="A151" s="10">
        <v>92618</v>
      </c>
      <c r="B151" s="10" t="s">
        <v>557</v>
      </c>
      <c r="C151" s="10" t="s">
        <v>559</v>
      </c>
      <c r="D151" s="10" t="s">
        <v>17</v>
      </c>
      <c r="E151" s="10">
        <v>37</v>
      </c>
      <c r="F151" s="10" t="s">
        <v>560</v>
      </c>
      <c r="G151" s="10" t="s">
        <v>23</v>
      </c>
      <c r="H151" s="13">
        <v>68833</v>
      </c>
      <c r="I151" s="13">
        <v>50000</v>
      </c>
      <c r="J151" s="10" t="s">
        <v>558</v>
      </c>
      <c r="K151" s="10" t="s">
        <v>81</v>
      </c>
      <c r="L151" s="8">
        <v>37160</v>
      </c>
      <c r="M151" s="8">
        <v>42614</v>
      </c>
      <c r="N151" s="9">
        <v>1000</v>
      </c>
      <c r="O151" s="10" t="s">
        <v>11</v>
      </c>
      <c r="P151" s="7">
        <v>0</v>
      </c>
      <c r="Q151" s="7">
        <v>0</v>
      </c>
      <c r="R151" s="7">
        <v>48</v>
      </c>
      <c r="S151" s="7">
        <v>0</v>
      </c>
      <c r="T151" s="7">
        <v>0</v>
      </c>
      <c r="U151" s="7">
        <v>48</v>
      </c>
      <c r="V151" s="7">
        <v>48</v>
      </c>
      <c r="W151" s="7">
        <v>0</v>
      </c>
      <c r="X151" s="7">
        <v>0</v>
      </c>
      <c r="Y151" s="7">
        <v>60</v>
      </c>
      <c r="Z151" s="7">
        <v>18</v>
      </c>
      <c r="AA151" s="7">
        <v>0</v>
      </c>
      <c r="AB151" s="16">
        <v>0</v>
      </c>
      <c r="AC151" s="16">
        <v>0</v>
      </c>
      <c r="AD151" s="16">
        <v>0</v>
      </c>
      <c r="AE151" s="16">
        <v>0</v>
      </c>
      <c r="AF151" s="15">
        <v>100</v>
      </c>
      <c r="AG151" s="10" t="s">
        <v>1966</v>
      </c>
      <c r="AH151" s="10" t="s">
        <v>1966</v>
      </c>
      <c r="AI151" s="9">
        <v>47.993000000000002</v>
      </c>
      <c r="AJ151" s="9">
        <v>212.90039999999999</v>
      </c>
      <c r="AK151" s="9">
        <v>100.9829</v>
      </c>
      <c r="AL151" s="24">
        <f>Table1[[#This Row],[Company Direct Land Through FY12]]+Table1[[#This Row],[Company Direct Land FY13 and After]]</f>
        <v>313.88329999999996</v>
      </c>
      <c r="AM151" s="9">
        <v>34.853000000000002</v>
      </c>
      <c r="AN151" s="9">
        <v>237.32570000000001</v>
      </c>
      <c r="AO151" s="9">
        <v>73.334900000000005</v>
      </c>
      <c r="AP151" s="24">
        <f>Table1[[#This Row],[Company Direct Building Through FY12]]+Table1[[#This Row],[Company Direct Building FY13 and After]]</f>
        <v>310.66060000000004</v>
      </c>
      <c r="AQ151" s="9">
        <v>0</v>
      </c>
      <c r="AR151" s="9">
        <v>17.545000000000002</v>
      </c>
      <c r="AS151" s="9">
        <v>0</v>
      </c>
      <c r="AT151" s="24">
        <f>Table1[[#This Row],[Mortgage Recording Tax Through FY12]]+Table1[[#This Row],[Mortgage Recording Tax FY13 and After]]</f>
        <v>17.545000000000002</v>
      </c>
      <c r="AU151" s="9">
        <v>59.314999999999998</v>
      </c>
      <c r="AV151" s="9">
        <v>259.56569999999999</v>
      </c>
      <c r="AW151" s="9">
        <v>124.8056</v>
      </c>
      <c r="AX151" s="24">
        <f>Table1[[#This Row],[Pilot Savings  Through FY12]]+Table1[[#This Row],[Pilot Savings FY13 and After]]</f>
        <v>384.37130000000002</v>
      </c>
      <c r="AY151" s="9">
        <v>0</v>
      </c>
      <c r="AZ151" s="9">
        <v>17.545000000000002</v>
      </c>
      <c r="BA151" s="9">
        <v>0</v>
      </c>
      <c r="BB151" s="24">
        <f>Table1[[#This Row],[Mortgage Recording Tax Exemption Through FY12]]+Table1[[#This Row],[Mortgage Recording Tax Exemption FY13 and After]]</f>
        <v>17.545000000000002</v>
      </c>
      <c r="BC151" s="9">
        <v>69.302800000000005</v>
      </c>
      <c r="BD151" s="9">
        <v>569.76779999999997</v>
      </c>
      <c r="BE151" s="9">
        <v>145.8212</v>
      </c>
      <c r="BF151" s="24">
        <f>Table1[[#This Row],[Indirect and Induced Land Through FY12]]+Table1[[#This Row],[Indirect and Induced Land FY13 and After]]</f>
        <v>715.58899999999994</v>
      </c>
      <c r="BG151" s="9">
        <v>128.70529999999999</v>
      </c>
      <c r="BH151" s="9">
        <v>1058.1402</v>
      </c>
      <c r="BI151" s="9">
        <v>270.81079999999997</v>
      </c>
      <c r="BJ151" s="24">
        <f>Table1[[#This Row],[Indirect and Induced Building Through FY12]]+Table1[[#This Row],[Indirect and Induced Building FY13 and After]]</f>
        <v>1328.951</v>
      </c>
      <c r="BK151" s="9">
        <v>221.53909999999999</v>
      </c>
      <c r="BL151" s="9">
        <v>1818.5684000000001</v>
      </c>
      <c r="BM151" s="9">
        <v>466.14420000000001</v>
      </c>
      <c r="BN151" s="24">
        <f>Table1[[#This Row],[TOTAL Real Property Related Taxes Through FY12]]+Table1[[#This Row],[TOTAL Real Property Related Taxes FY13 and After]]</f>
        <v>2284.7126000000003</v>
      </c>
      <c r="BO151" s="9">
        <v>450.7</v>
      </c>
      <c r="BP151" s="9">
        <v>4199.5630000000001</v>
      </c>
      <c r="BQ151" s="9">
        <v>948.32470000000001</v>
      </c>
      <c r="BR151" s="24">
        <f>Table1[[#This Row],[Company Direct Through FY12]]+Table1[[#This Row],[Company Direct FY13 and After]]</f>
        <v>5147.8877000000002</v>
      </c>
      <c r="BS151" s="9">
        <v>0</v>
      </c>
      <c r="BT151" s="9">
        <v>0</v>
      </c>
      <c r="BU151" s="9">
        <v>0</v>
      </c>
      <c r="BV151" s="24">
        <f>Table1[[#This Row],[Sales Tax Exemption Through FY12]]+Table1[[#This Row],[Sales Tax Exemption FY13 and After]]</f>
        <v>0</v>
      </c>
      <c r="BW151" s="9">
        <v>0</v>
      </c>
      <c r="BX151" s="9">
        <v>0</v>
      </c>
      <c r="BY151" s="9">
        <v>0</v>
      </c>
      <c r="BZ151" s="24">
        <f>Table1[[#This Row],[Energy Tax Savings Through FY12]]+Table1[[#This Row],[Energy Tax Savings FY13 and After]]</f>
        <v>0</v>
      </c>
      <c r="CA151" s="9">
        <v>0.41949999999999998</v>
      </c>
      <c r="CB151" s="9">
        <v>5.1862000000000004</v>
      </c>
      <c r="CC151" s="9">
        <v>0.79930000000000001</v>
      </c>
      <c r="CD151" s="24">
        <f>Table1[[#This Row],[Tax Exempt Bond Savings Through FY12]]+Table1[[#This Row],[Tax Exempt Bond Savings FY13 and After]]</f>
        <v>5.9855</v>
      </c>
      <c r="CE151" s="9">
        <v>257.09249999999997</v>
      </c>
      <c r="CF151" s="9">
        <v>2398.0716000000002</v>
      </c>
      <c r="CG151" s="9">
        <v>540.952</v>
      </c>
      <c r="CH151" s="24">
        <f>Table1[[#This Row],[Indirect and Induced Through FY12]]+Table1[[#This Row],[Indirect and Induced FY13 and After]]</f>
        <v>2939.0236000000004</v>
      </c>
      <c r="CI151" s="9">
        <v>707.37300000000005</v>
      </c>
      <c r="CJ151" s="9">
        <v>6592.4484000000002</v>
      </c>
      <c r="CK151" s="9">
        <v>1488.4774</v>
      </c>
      <c r="CL151" s="24">
        <f>Table1[[#This Row],[TOTAL Income Consumption Use Taxes Through FY12]]+Table1[[#This Row],[TOTAL Income Consumption Use Taxes FY13 and After]]</f>
        <v>8080.9258</v>
      </c>
      <c r="CM151" s="9">
        <v>59.734499999999997</v>
      </c>
      <c r="CN151" s="9">
        <v>282.29689999999999</v>
      </c>
      <c r="CO151" s="9">
        <v>125.6049</v>
      </c>
      <c r="CP151" s="24">
        <f>Table1[[#This Row],[Assistance Provided Through FY12]]+Table1[[#This Row],[Assistance Provided FY13 and After]]</f>
        <v>407.90179999999998</v>
      </c>
      <c r="CQ151" s="9">
        <v>0</v>
      </c>
      <c r="CR151" s="9">
        <v>0</v>
      </c>
      <c r="CS151" s="9">
        <v>0</v>
      </c>
      <c r="CT151" s="24">
        <f>Table1[[#This Row],[Recapture Cancellation Reduction Amount Through FY12]]+Table1[[#This Row],[Recapture Cancellation Reduction Amount FY13 and After]]</f>
        <v>0</v>
      </c>
      <c r="CU151" s="9">
        <v>0</v>
      </c>
      <c r="CV151" s="9">
        <v>0</v>
      </c>
      <c r="CW151" s="9">
        <v>0</v>
      </c>
      <c r="CX151" s="24">
        <f>Table1[[#This Row],[Penalty Paid Through FY12]]+Table1[[#This Row],[Penalty Paid FY13 and After]]</f>
        <v>0</v>
      </c>
      <c r="CY151" s="9">
        <v>59.734499999999997</v>
      </c>
      <c r="CZ151" s="9">
        <v>282.29689999999999</v>
      </c>
      <c r="DA151" s="9">
        <v>125.6049</v>
      </c>
      <c r="DB151" s="24">
        <f>Table1[[#This Row],[TOTAL Assistance Net of Recapture Penalties Through FY12]]+Table1[[#This Row],[TOTAL Assistance Net of Recapture Penalties FY13 and After]]</f>
        <v>407.90179999999998</v>
      </c>
      <c r="DC151" s="9">
        <v>533.54600000000005</v>
      </c>
      <c r="DD151" s="9">
        <v>4667.3341</v>
      </c>
      <c r="DE151" s="9">
        <v>1122.6424999999999</v>
      </c>
      <c r="DF151" s="24">
        <f>Table1[[#This Row],[Company Direct Tax Revenue Before Assistance Through FY12]]+Table1[[#This Row],[Company Direct Tax Revenue Before Assistance FY13 and After]]</f>
        <v>5789.9766</v>
      </c>
      <c r="DG151" s="9">
        <v>455.10059999999999</v>
      </c>
      <c r="DH151" s="9">
        <v>4025.9796000000001</v>
      </c>
      <c r="DI151" s="9">
        <v>957.58399999999995</v>
      </c>
      <c r="DJ151" s="24">
        <f>Table1[[#This Row],[Indirect and Induced Tax Revenues Through FY12]]+Table1[[#This Row],[Indirect and Induced Tax Revenues FY13 and After]]</f>
        <v>4983.5636000000004</v>
      </c>
      <c r="DK151" s="9">
        <v>988.64660000000003</v>
      </c>
      <c r="DL151" s="9">
        <v>8693.3137000000006</v>
      </c>
      <c r="DM151" s="9">
        <v>2080.2265000000002</v>
      </c>
      <c r="DN151" s="24">
        <f>Table1[[#This Row],[TOTAL Tax Revenues Before Assistance Through FY12]]+Table1[[#This Row],[TOTAL Tax Revenues Before Assistance FY13 and After]]</f>
        <v>10773.540200000001</v>
      </c>
      <c r="DO151" s="9">
        <v>928.91210000000001</v>
      </c>
      <c r="DP151" s="9">
        <v>8411.0167999999994</v>
      </c>
      <c r="DQ151" s="9">
        <v>1954.6215999999999</v>
      </c>
      <c r="DR151" s="24">
        <f>Table1[[#This Row],[TOTAL Tax Revenues Net of Assistance Recapture and Penalty Through FY12]]+Table1[[#This Row],[TOTAL Tax Revenues Net of Assistance Recapture and Penalty FY13 and After]]</f>
        <v>10365.6384</v>
      </c>
      <c r="DS151" s="9">
        <v>0</v>
      </c>
      <c r="DT151" s="9">
        <v>0</v>
      </c>
      <c r="DU151" s="9">
        <v>0</v>
      </c>
      <c r="DV151" s="9">
        <v>0</v>
      </c>
    </row>
    <row r="152" spans="1:126" x14ac:dyDescent="0.25">
      <c r="A152" s="10">
        <v>92620</v>
      </c>
      <c r="B152" s="10" t="s">
        <v>976</v>
      </c>
      <c r="C152" s="10" t="s">
        <v>977</v>
      </c>
      <c r="D152" s="10" t="s">
        <v>17</v>
      </c>
      <c r="E152" s="10">
        <v>33</v>
      </c>
      <c r="F152" s="10" t="s">
        <v>978</v>
      </c>
      <c r="G152" s="10" t="s">
        <v>276</v>
      </c>
      <c r="H152" s="13">
        <v>58468</v>
      </c>
      <c r="I152" s="13">
        <v>214228</v>
      </c>
      <c r="J152" s="10" t="s">
        <v>205</v>
      </c>
      <c r="K152" s="10" t="s">
        <v>50</v>
      </c>
      <c r="L152" s="8">
        <v>37426</v>
      </c>
      <c r="M152" s="8">
        <v>44713</v>
      </c>
      <c r="N152" s="9">
        <v>13000</v>
      </c>
      <c r="O152" s="10" t="s">
        <v>108</v>
      </c>
      <c r="P152" s="7">
        <v>13</v>
      </c>
      <c r="Q152" s="7">
        <v>83</v>
      </c>
      <c r="R152" s="7">
        <v>212</v>
      </c>
      <c r="S152" s="7">
        <v>0</v>
      </c>
      <c r="T152" s="7">
        <v>2</v>
      </c>
      <c r="U152" s="7">
        <v>310</v>
      </c>
      <c r="V152" s="7">
        <v>259</v>
      </c>
      <c r="W152" s="7">
        <v>0</v>
      </c>
      <c r="X152" s="7">
        <v>0</v>
      </c>
      <c r="Y152" s="7">
        <v>178</v>
      </c>
      <c r="Z152" s="7">
        <v>3</v>
      </c>
      <c r="AA152" s="7">
        <v>61.688311688311693</v>
      </c>
      <c r="AB152" s="16">
        <v>30.519480519480517</v>
      </c>
      <c r="AC152" s="16">
        <v>1.2987012987012987</v>
      </c>
      <c r="AD152" s="16">
        <v>0</v>
      </c>
      <c r="AE152" s="16">
        <v>6.4935064935064926</v>
      </c>
      <c r="AF152" s="15">
        <v>91.883116883116884</v>
      </c>
      <c r="AG152" s="10" t="s">
        <v>28</v>
      </c>
      <c r="AH152" s="10" t="s">
        <v>1966</v>
      </c>
      <c r="AI152" s="9">
        <v>0</v>
      </c>
      <c r="AJ152" s="9">
        <v>0</v>
      </c>
      <c r="AK152" s="9">
        <v>0</v>
      </c>
      <c r="AL152" s="24">
        <f>Table1[[#This Row],[Company Direct Land Through FY12]]+Table1[[#This Row],[Company Direct Land FY13 and After]]</f>
        <v>0</v>
      </c>
      <c r="AM152" s="9">
        <v>0</v>
      </c>
      <c r="AN152" s="9">
        <v>0</v>
      </c>
      <c r="AO152" s="9">
        <v>0</v>
      </c>
      <c r="AP152" s="24">
        <f>Table1[[#This Row],[Company Direct Building Through FY12]]+Table1[[#This Row],[Company Direct Building FY13 and After]]</f>
        <v>0</v>
      </c>
      <c r="AQ152" s="9">
        <v>0</v>
      </c>
      <c r="AR152" s="9">
        <v>0</v>
      </c>
      <c r="AS152" s="9">
        <v>0</v>
      </c>
      <c r="AT152" s="24">
        <f>Table1[[#This Row],[Mortgage Recording Tax Through FY12]]+Table1[[#This Row],[Mortgage Recording Tax FY13 and After]]</f>
        <v>0</v>
      </c>
      <c r="AU152" s="9">
        <v>0</v>
      </c>
      <c r="AV152" s="9">
        <v>0</v>
      </c>
      <c r="AW152" s="9">
        <v>0</v>
      </c>
      <c r="AX152" s="24">
        <f>Table1[[#This Row],[Pilot Savings  Through FY12]]+Table1[[#This Row],[Pilot Savings FY13 and After]]</f>
        <v>0</v>
      </c>
      <c r="AY152" s="9">
        <v>0</v>
      </c>
      <c r="AZ152" s="9">
        <v>0</v>
      </c>
      <c r="BA152" s="9">
        <v>0</v>
      </c>
      <c r="BB152" s="24">
        <f>Table1[[#This Row],[Mortgage Recording Tax Exemption Through FY12]]+Table1[[#This Row],[Mortgage Recording Tax Exemption FY13 and After]]</f>
        <v>0</v>
      </c>
      <c r="BC152" s="9">
        <v>190.47919999999999</v>
      </c>
      <c r="BD152" s="9">
        <v>1008.7765000000001</v>
      </c>
      <c r="BE152" s="9">
        <v>728.5326</v>
      </c>
      <c r="BF152" s="24">
        <f>Table1[[#This Row],[Indirect and Induced Land Through FY12]]+Table1[[#This Row],[Indirect and Induced Land FY13 and After]]</f>
        <v>1737.3090999999999</v>
      </c>
      <c r="BG152" s="9">
        <v>353.74709999999999</v>
      </c>
      <c r="BH152" s="9">
        <v>1873.4421</v>
      </c>
      <c r="BI152" s="9">
        <v>1352.9887000000001</v>
      </c>
      <c r="BJ152" s="24">
        <f>Table1[[#This Row],[Indirect and Induced Building Through FY12]]+Table1[[#This Row],[Indirect and Induced Building FY13 and After]]</f>
        <v>3226.4308000000001</v>
      </c>
      <c r="BK152" s="9">
        <v>544.22630000000004</v>
      </c>
      <c r="BL152" s="9">
        <v>2882.2186000000002</v>
      </c>
      <c r="BM152" s="9">
        <v>2081.5212999999999</v>
      </c>
      <c r="BN152" s="24">
        <f>Table1[[#This Row],[TOTAL Real Property Related Taxes Through FY12]]+Table1[[#This Row],[TOTAL Real Property Related Taxes FY13 and After]]</f>
        <v>4963.7399000000005</v>
      </c>
      <c r="BO152" s="9">
        <v>594.04049999999995</v>
      </c>
      <c r="BP152" s="9">
        <v>3508.6779000000001</v>
      </c>
      <c r="BQ152" s="9">
        <v>2272.0473000000002</v>
      </c>
      <c r="BR152" s="24">
        <f>Table1[[#This Row],[Company Direct Through FY12]]+Table1[[#This Row],[Company Direct FY13 and After]]</f>
        <v>5780.7252000000008</v>
      </c>
      <c r="BS152" s="9">
        <v>0</v>
      </c>
      <c r="BT152" s="9">
        <v>0</v>
      </c>
      <c r="BU152" s="9">
        <v>0</v>
      </c>
      <c r="BV152" s="24">
        <f>Table1[[#This Row],[Sales Tax Exemption Through FY12]]+Table1[[#This Row],[Sales Tax Exemption FY13 and After]]</f>
        <v>0</v>
      </c>
      <c r="BW152" s="9">
        <v>0</v>
      </c>
      <c r="BX152" s="9">
        <v>0</v>
      </c>
      <c r="BY152" s="9">
        <v>0</v>
      </c>
      <c r="BZ152" s="24">
        <f>Table1[[#This Row],[Energy Tax Savings Through FY12]]+Table1[[#This Row],[Energy Tax Savings FY13 and After]]</f>
        <v>0</v>
      </c>
      <c r="CA152" s="9">
        <v>6.1529999999999996</v>
      </c>
      <c r="CB152" s="9">
        <v>71.633300000000006</v>
      </c>
      <c r="CC152" s="9">
        <v>16.9222</v>
      </c>
      <c r="CD152" s="24">
        <f>Table1[[#This Row],[Tax Exempt Bond Savings Through FY12]]+Table1[[#This Row],[Tax Exempt Bond Savings FY13 and After]]</f>
        <v>88.555500000000009</v>
      </c>
      <c r="CE152" s="9">
        <v>706.62009999999998</v>
      </c>
      <c r="CF152" s="9">
        <v>4252.6502</v>
      </c>
      <c r="CG152" s="9">
        <v>2702.6342</v>
      </c>
      <c r="CH152" s="24">
        <f>Table1[[#This Row],[Indirect and Induced Through FY12]]+Table1[[#This Row],[Indirect and Induced FY13 and After]]</f>
        <v>6955.2844000000005</v>
      </c>
      <c r="CI152" s="9">
        <v>1294.5075999999999</v>
      </c>
      <c r="CJ152" s="9">
        <v>7689.6948000000002</v>
      </c>
      <c r="CK152" s="9">
        <v>4957.7592999999997</v>
      </c>
      <c r="CL152" s="24">
        <f>Table1[[#This Row],[TOTAL Income Consumption Use Taxes Through FY12]]+Table1[[#This Row],[TOTAL Income Consumption Use Taxes FY13 and After]]</f>
        <v>12647.454099999999</v>
      </c>
      <c r="CM152" s="9">
        <v>6.1529999999999996</v>
      </c>
      <c r="CN152" s="9">
        <v>71.633300000000006</v>
      </c>
      <c r="CO152" s="9">
        <v>16.9222</v>
      </c>
      <c r="CP152" s="24">
        <f>Table1[[#This Row],[Assistance Provided Through FY12]]+Table1[[#This Row],[Assistance Provided FY13 and After]]</f>
        <v>88.555500000000009</v>
      </c>
      <c r="CQ152" s="9">
        <v>0</v>
      </c>
      <c r="CR152" s="9">
        <v>0</v>
      </c>
      <c r="CS152" s="9">
        <v>0</v>
      </c>
      <c r="CT152" s="24">
        <f>Table1[[#This Row],[Recapture Cancellation Reduction Amount Through FY12]]+Table1[[#This Row],[Recapture Cancellation Reduction Amount FY13 and After]]</f>
        <v>0</v>
      </c>
      <c r="CU152" s="9">
        <v>0</v>
      </c>
      <c r="CV152" s="9">
        <v>0</v>
      </c>
      <c r="CW152" s="9">
        <v>0</v>
      </c>
      <c r="CX152" s="24">
        <f>Table1[[#This Row],[Penalty Paid Through FY12]]+Table1[[#This Row],[Penalty Paid FY13 and After]]</f>
        <v>0</v>
      </c>
      <c r="CY152" s="9">
        <v>6.1529999999999996</v>
      </c>
      <c r="CZ152" s="9">
        <v>71.633300000000006</v>
      </c>
      <c r="DA152" s="9">
        <v>16.9222</v>
      </c>
      <c r="DB152" s="24">
        <f>Table1[[#This Row],[TOTAL Assistance Net of Recapture Penalties Through FY12]]+Table1[[#This Row],[TOTAL Assistance Net of Recapture Penalties FY13 and After]]</f>
        <v>88.555500000000009</v>
      </c>
      <c r="DC152" s="9">
        <v>594.04049999999995</v>
      </c>
      <c r="DD152" s="9">
        <v>3508.6779000000001</v>
      </c>
      <c r="DE152" s="9">
        <v>2272.0473000000002</v>
      </c>
      <c r="DF152" s="24">
        <f>Table1[[#This Row],[Company Direct Tax Revenue Before Assistance Through FY12]]+Table1[[#This Row],[Company Direct Tax Revenue Before Assistance FY13 and After]]</f>
        <v>5780.7252000000008</v>
      </c>
      <c r="DG152" s="9">
        <v>1250.8463999999999</v>
      </c>
      <c r="DH152" s="9">
        <v>7134.8688000000002</v>
      </c>
      <c r="DI152" s="9">
        <v>4784.1554999999998</v>
      </c>
      <c r="DJ152" s="24">
        <f>Table1[[#This Row],[Indirect and Induced Tax Revenues Through FY12]]+Table1[[#This Row],[Indirect and Induced Tax Revenues FY13 and After]]</f>
        <v>11919.024300000001</v>
      </c>
      <c r="DK152" s="9">
        <v>1844.8869</v>
      </c>
      <c r="DL152" s="9">
        <v>10643.546700000001</v>
      </c>
      <c r="DM152" s="9">
        <v>7056.2028</v>
      </c>
      <c r="DN152" s="24">
        <f>Table1[[#This Row],[TOTAL Tax Revenues Before Assistance Through FY12]]+Table1[[#This Row],[TOTAL Tax Revenues Before Assistance FY13 and After]]</f>
        <v>17699.749500000002</v>
      </c>
      <c r="DO152" s="9">
        <v>1838.7338999999999</v>
      </c>
      <c r="DP152" s="9">
        <v>10571.913399999999</v>
      </c>
      <c r="DQ152" s="9">
        <v>7039.2806</v>
      </c>
      <c r="DR152" s="24">
        <f>Table1[[#This Row],[TOTAL Tax Revenues Net of Assistance Recapture and Penalty Through FY12]]+Table1[[#This Row],[TOTAL Tax Revenues Net of Assistance Recapture and Penalty FY13 and After]]</f>
        <v>17611.194</v>
      </c>
      <c r="DS152" s="9">
        <v>0</v>
      </c>
      <c r="DT152" s="9">
        <v>0</v>
      </c>
      <c r="DU152" s="9">
        <v>0</v>
      </c>
      <c r="DV152" s="9">
        <v>0</v>
      </c>
    </row>
    <row r="153" spans="1:126" x14ac:dyDescent="0.25">
      <c r="A153" s="10">
        <v>92621</v>
      </c>
      <c r="B153" s="10" t="s">
        <v>861</v>
      </c>
      <c r="C153" s="10" t="s">
        <v>863</v>
      </c>
      <c r="D153" s="10" t="s">
        <v>17</v>
      </c>
      <c r="E153" s="10">
        <v>43</v>
      </c>
      <c r="F153" s="10" t="s">
        <v>864</v>
      </c>
      <c r="G153" s="10" t="s">
        <v>442</v>
      </c>
      <c r="H153" s="13">
        <v>982</v>
      </c>
      <c r="I153" s="13">
        <v>1965</v>
      </c>
      <c r="J153" s="10" t="s">
        <v>862</v>
      </c>
      <c r="K153" s="10" t="s">
        <v>491</v>
      </c>
      <c r="L153" s="8">
        <v>37243</v>
      </c>
      <c r="M153" s="8">
        <v>42552</v>
      </c>
      <c r="N153" s="9">
        <v>515</v>
      </c>
      <c r="O153" s="10" t="s">
        <v>74</v>
      </c>
      <c r="P153" s="7">
        <v>3</v>
      </c>
      <c r="Q153" s="7">
        <v>0</v>
      </c>
      <c r="R153" s="7">
        <v>8</v>
      </c>
      <c r="S153" s="7">
        <v>0</v>
      </c>
      <c r="T153" s="7">
        <v>0</v>
      </c>
      <c r="U153" s="7">
        <v>11</v>
      </c>
      <c r="V153" s="7">
        <v>9</v>
      </c>
      <c r="W153" s="7">
        <v>0</v>
      </c>
      <c r="X153" s="7">
        <v>0</v>
      </c>
      <c r="Y153" s="7">
        <v>0</v>
      </c>
      <c r="Z153" s="7">
        <v>0</v>
      </c>
      <c r="AA153" s="7">
        <v>0</v>
      </c>
      <c r="AB153" s="16">
        <v>0</v>
      </c>
      <c r="AC153" s="16">
        <v>0</v>
      </c>
      <c r="AD153" s="16">
        <v>0</v>
      </c>
      <c r="AE153" s="16">
        <v>0</v>
      </c>
      <c r="AF153" s="15">
        <v>100</v>
      </c>
      <c r="AG153" s="10" t="s">
        <v>28</v>
      </c>
      <c r="AH153" s="10" t="s">
        <v>1966</v>
      </c>
      <c r="AI153" s="9">
        <v>0</v>
      </c>
      <c r="AJ153" s="9">
        <v>0</v>
      </c>
      <c r="AK153" s="9">
        <v>0</v>
      </c>
      <c r="AL153" s="24">
        <f>Table1[[#This Row],[Company Direct Land Through FY12]]+Table1[[#This Row],[Company Direct Land FY13 and After]]</f>
        <v>0</v>
      </c>
      <c r="AM153" s="9">
        <v>0</v>
      </c>
      <c r="AN153" s="9">
        <v>0</v>
      </c>
      <c r="AO153" s="9">
        <v>0</v>
      </c>
      <c r="AP153" s="24">
        <f>Table1[[#This Row],[Company Direct Building Through FY12]]+Table1[[#This Row],[Company Direct Building FY13 and After]]</f>
        <v>0</v>
      </c>
      <c r="AQ153" s="9">
        <v>0</v>
      </c>
      <c r="AR153" s="9">
        <v>9.5565999999999995</v>
      </c>
      <c r="AS153" s="9">
        <v>0</v>
      </c>
      <c r="AT153" s="24">
        <f>Table1[[#This Row],[Mortgage Recording Tax Through FY12]]+Table1[[#This Row],[Mortgage Recording Tax FY13 and After]]</f>
        <v>9.5565999999999995</v>
      </c>
      <c r="AU153" s="9">
        <v>0</v>
      </c>
      <c r="AV153" s="9">
        <v>0</v>
      </c>
      <c r="AW153" s="9">
        <v>0</v>
      </c>
      <c r="AX153" s="24">
        <f>Table1[[#This Row],[Pilot Savings  Through FY12]]+Table1[[#This Row],[Pilot Savings FY13 and After]]</f>
        <v>0</v>
      </c>
      <c r="AY153" s="9">
        <v>0</v>
      </c>
      <c r="AZ153" s="9">
        <v>9.5565999999999995</v>
      </c>
      <c r="BA153" s="9">
        <v>0</v>
      </c>
      <c r="BB153" s="24">
        <f>Table1[[#This Row],[Mortgage Recording Tax Exemption Through FY12]]+Table1[[#This Row],[Mortgage Recording Tax Exemption FY13 and After]]</f>
        <v>9.5565999999999995</v>
      </c>
      <c r="BC153" s="9">
        <v>10.8009</v>
      </c>
      <c r="BD153" s="9">
        <v>50.958199999999998</v>
      </c>
      <c r="BE153" s="9">
        <v>22.726299999999998</v>
      </c>
      <c r="BF153" s="24">
        <f>Table1[[#This Row],[Indirect and Induced Land Through FY12]]+Table1[[#This Row],[Indirect and Induced Land FY13 and After]]</f>
        <v>73.6845</v>
      </c>
      <c r="BG153" s="9">
        <v>20.058900000000001</v>
      </c>
      <c r="BH153" s="9">
        <v>94.636600000000001</v>
      </c>
      <c r="BI153" s="9">
        <v>42.206299999999999</v>
      </c>
      <c r="BJ153" s="24">
        <f>Table1[[#This Row],[Indirect and Induced Building Through FY12]]+Table1[[#This Row],[Indirect and Induced Building FY13 and After]]</f>
        <v>136.84289999999999</v>
      </c>
      <c r="BK153" s="9">
        <v>30.8598</v>
      </c>
      <c r="BL153" s="9">
        <v>145.59479999999999</v>
      </c>
      <c r="BM153" s="9">
        <v>64.932599999999994</v>
      </c>
      <c r="BN153" s="24">
        <f>Table1[[#This Row],[TOTAL Real Property Related Taxes Through FY12]]+Table1[[#This Row],[TOTAL Real Property Related Taxes FY13 and After]]</f>
        <v>210.5274</v>
      </c>
      <c r="BO153" s="9">
        <v>35.079300000000003</v>
      </c>
      <c r="BP153" s="9">
        <v>187.059</v>
      </c>
      <c r="BQ153" s="9">
        <v>73.811000000000007</v>
      </c>
      <c r="BR153" s="24">
        <f>Table1[[#This Row],[Company Direct Through FY12]]+Table1[[#This Row],[Company Direct FY13 and After]]</f>
        <v>260.87</v>
      </c>
      <c r="BS153" s="9">
        <v>0</v>
      </c>
      <c r="BT153" s="9">
        <v>0</v>
      </c>
      <c r="BU153" s="9">
        <v>0</v>
      </c>
      <c r="BV153" s="24">
        <f>Table1[[#This Row],[Sales Tax Exemption Through FY12]]+Table1[[#This Row],[Sales Tax Exemption FY13 and After]]</f>
        <v>0</v>
      </c>
      <c r="BW153" s="9">
        <v>0</v>
      </c>
      <c r="BX153" s="9">
        <v>0</v>
      </c>
      <c r="BY153" s="9">
        <v>0</v>
      </c>
      <c r="BZ153" s="24">
        <f>Table1[[#This Row],[Energy Tax Savings Through FY12]]+Table1[[#This Row],[Energy Tax Savings FY13 and After]]</f>
        <v>0</v>
      </c>
      <c r="CA153" s="9">
        <v>0.23810000000000001</v>
      </c>
      <c r="CB153" s="9">
        <v>2.4447999999999999</v>
      </c>
      <c r="CC153" s="9">
        <v>0.4536</v>
      </c>
      <c r="CD153" s="24">
        <f>Table1[[#This Row],[Tax Exempt Bond Savings Through FY12]]+Table1[[#This Row],[Tax Exempt Bond Savings FY13 and After]]</f>
        <v>2.8983999999999996</v>
      </c>
      <c r="CE153" s="9">
        <v>40.068199999999997</v>
      </c>
      <c r="CF153" s="9">
        <v>214.637</v>
      </c>
      <c r="CG153" s="9">
        <v>84.308300000000003</v>
      </c>
      <c r="CH153" s="24">
        <f>Table1[[#This Row],[Indirect and Induced Through FY12]]+Table1[[#This Row],[Indirect and Induced FY13 and After]]</f>
        <v>298.94529999999997</v>
      </c>
      <c r="CI153" s="9">
        <v>74.909400000000005</v>
      </c>
      <c r="CJ153" s="9">
        <v>399.25119999999998</v>
      </c>
      <c r="CK153" s="9">
        <v>157.66569999999999</v>
      </c>
      <c r="CL153" s="24">
        <f>Table1[[#This Row],[TOTAL Income Consumption Use Taxes Through FY12]]+Table1[[#This Row],[TOTAL Income Consumption Use Taxes FY13 and After]]</f>
        <v>556.91689999999994</v>
      </c>
      <c r="CM153" s="9">
        <v>0.23810000000000001</v>
      </c>
      <c r="CN153" s="9">
        <v>12.0014</v>
      </c>
      <c r="CO153" s="9">
        <v>0.4536</v>
      </c>
      <c r="CP153" s="24">
        <f>Table1[[#This Row],[Assistance Provided Through FY12]]+Table1[[#This Row],[Assistance Provided FY13 and After]]</f>
        <v>12.455</v>
      </c>
      <c r="CQ153" s="9">
        <v>0</v>
      </c>
      <c r="CR153" s="9">
        <v>0</v>
      </c>
      <c r="CS153" s="9">
        <v>0</v>
      </c>
      <c r="CT153" s="24">
        <f>Table1[[#This Row],[Recapture Cancellation Reduction Amount Through FY12]]+Table1[[#This Row],[Recapture Cancellation Reduction Amount FY13 and After]]</f>
        <v>0</v>
      </c>
      <c r="CU153" s="9">
        <v>0</v>
      </c>
      <c r="CV153" s="9">
        <v>0</v>
      </c>
      <c r="CW153" s="9">
        <v>0</v>
      </c>
      <c r="CX153" s="24">
        <f>Table1[[#This Row],[Penalty Paid Through FY12]]+Table1[[#This Row],[Penalty Paid FY13 and After]]</f>
        <v>0</v>
      </c>
      <c r="CY153" s="9">
        <v>0.23810000000000001</v>
      </c>
      <c r="CZ153" s="9">
        <v>12.0014</v>
      </c>
      <c r="DA153" s="9">
        <v>0.4536</v>
      </c>
      <c r="DB153" s="24">
        <f>Table1[[#This Row],[TOTAL Assistance Net of Recapture Penalties Through FY12]]+Table1[[#This Row],[TOTAL Assistance Net of Recapture Penalties FY13 and After]]</f>
        <v>12.455</v>
      </c>
      <c r="DC153" s="9">
        <v>35.079300000000003</v>
      </c>
      <c r="DD153" s="9">
        <v>196.6156</v>
      </c>
      <c r="DE153" s="9">
        <v>73.811000000000007</v>
      </c>
      <c r="DF153" s="24">
        <f>Table1[[#This Row],[Company Direct Tax Revenue Before Assistance Through FY12]]+Table1[[#This Row],[Company Direct Tax Revenue Before Assistance FY13 and After]]</f>
        <v>270.42660000000001</v>
      </c>
      <c r="DG153" s="9">
        <v>70.927999999999997</v>
      </c>
      <c r="DH153" s="9">
        <v>360.23180000000002</v>
      </c>
      <c r="DI153" s="9">
        <v>149.24090000000001</v>
      </c>
      <c r="DJ153" s="24">
        <f>Table1[[#This Row],[Indirect and Induced Tax Revenues Through FY12]]+Table1[[#This Row],[Indirect and Induced Tax Revenues FY13 and After]]</f>
        <v>509.47270000000003</v>
      </c>
      <c r="DK153" s="9">
        <v>106.0073</v>
      </c>
      <c r="DL153" s="9">
        <v>556.84739999999999</v>
      </c>
      <c r="DM153" s="9">
        <v>223.05189999999999</v>
      </c>
      <c r="DN153" s="24">
        <f>Table1[[#This Row],[TOTAL Tax Revenues Before Assistance Through FY12]]+Table1[[#This Row],[TOTAL Tax Revenues Before Assistance FY13 and After]]</f>
        <v>779.89930000000004</v>
      </c>
      <c r="DO153" s="9">
        <v>105.7692</v>
      </c>
      <c r="DP153" s="9">
        <v>544.846</v>
      </c>
      <c r="DQ153" s="9">
        <v>222.59829999999999</v>
      </c>
      <c r="DR153" s="24">
        <f>Table1[[#This Row],[TOTAL Tax Revenues Net of Assistance Recapture and Penalty Through FY12]]+Table1[[#This Row],[TOTAL Tax Revenues Net of Assistance Recapture and Penalty FY13 and After]]</f>
        <v>767.4443</v>
      </c>
      <c r="DS153" s="9">
        <v>0</v>
      </c>
      <c r="DT153" s="9">
        <v>0</v>
      </c>
      <c r="DU153" s="9">
        <v>0</v>
      </c>
      <c r="DV153" s="9">
        <v>0</v>
      </c>
    </row>
    <row r="154" spans="1:126" x14ac:dyDescent="0.25">
      <c r="A154" s="10">
        <v>92622</v>
      </c>
      <c r="B154" s="10" t="s">
        <v>1005</v>
      </c>
      <c r="C154" s="10" t="s">
        <v>1006</v>
      </c>
      <c r="D154" s="10" t="s">
        <v>24</v>
      </c>
      <c r="E154" s="10">
        <v>27</v>
      </c>
      <c r="F154" s="10" t="s">
        <v>1007</v>
      </c>
      <c r="G154" s="10" t="s">
        <v>831</v>
      </c>
      <c r="H154" s="13">
        <v>43023</v>
      </c>
      <c r="I154" s="13">
        <v>21366</v>
      </c>
      <c r="J154" s="10" t="s">
        <v>309</v>
      </c>
      <c r="K154" s="10" t="s">
        <v>491</v>
      </c>
      <c r="L154" s="8">
        <v>37434</v>
      </c>
      <c r="M154" s="8">
        <v>42917</v>
      </c>
      <c r="N154" s="9">
        <v>3551.8</v>
      </c>
      <c r="O154" s="10" t="s">
        <v>74</v>
      </c>
      <c r="P154" s="7">
        <v>48</v>
      </c>
      <c r="Q154" s="7">
        <v>0</v>
      </c>
      <c r="R154" s="7">
        <v>123</v>
      </c>
      <c r="S154" s="7">
        <v>0</v>
      </c>
      <c r="T154" s="7">
        <v>7</v>
      </c>
      <c r="U154" s="7">
        <v>178</v>
      </c>
      <c r="V154" s="7">
        <v>147</v>
      </c>
      <c r="W154" s="7">
        <v>0</v>
      </c>
      <c r="X154" s="7">
        <v>0</v>
      </c>
      <c r="Y154" s="7">
        <v>89</v>
      </c>
      <c r="Z154" s="7">
        <v>50</v>
      </c>
      <c r="AA154" s="7">
        <v>0</v>
      </c>
      <c r="AB154" s="16">
        <v>0</v>
      </c>
      <c r="AC154" s="16">
        <v>0</v>
      </c>
      <c r="AD154" s="16">
        <v>0</v>
      </c>
      <c r="AE154" s="16">
        <v>0</v>
      </c>
      <c r="AF154" s="15">
        <v>90.643274853801174</v>
      </c>
      <c r="AG154" s="10" t="s">
        <v>28</v>
      </c>
      <c r="AH154" s="10" t="s">
        <v>1966</v>
      </c>
      <c r="AI154" s="9">
        <v>0</v>
      </c>
      <c r="AJ154" s="9">
        <v>0</v>
      </c>
      <c r="AK154" s="9">
        <v>0</v>
      </c>
      <c r="AL154" s="24">
        <f>Table1[[#This Row],[Company Direct Land Through FY12]]+Table1[[#This Row],[Company Direct Land FY13 and After]]</f>
        <v>0</v>
      </c>
      <c r="AM154" s="9">
        <v>0</v>
      </c>
      <c r="AN154" s="9">
        <v>0</v>
      </c>
      <c r="AO154" s="9">
        <v>0</v>
      </c>
      <c r="AP154" s="24">
        <f>Table1[[#This Row],[Company Direct Building Through FY12]]+Table1[[#This Row],[Company Direct Building FY13 and After]]</f>
        <v>0</v>
      </c>
      <c r="AQ154" s="9">
        <v>0</v>
      </c>
      <c r="AR154" s="9">
        <v>30.118099999999998</v>
      </c>
      <c r="AS154" s="9">
        <v>0</v>
      </c>
      <c r="AT154" s="24">
        <f>Table1[[#This Row],[Mortgage Recording Tax Through FY12]]+Table1[[#This Row],[Mortgage Recording Tax FY13 and After]]</f>
        <v>30.118099999999998</v>
      </c>
      <c r="AU154" s="9">
        <v>0</v>
      </c>
      <c r="AV154" s="9">
        <v>0</v>
      </c>
      <c r="AW154" s="9">
        <v>0</v>
      </c>
      <c r="AX154" s="24">
        <f>Table1[[#This Row],[Pilot Savings  Through FY12]]+Table1[[#This Row],[Pilot Savings FY13 and After]]</f>
        <v>0</v>
      </c>
      <c r="AY154" s="9">
        <v>0</v>
      </c>
      <c r="AZ154" s="9">
        <v>30.118099999999998</v>
      </c>
      <c r="BA154" s="9">
        <v>0</v>
      </c>
      <c r="BB154" s="24">
        <f>Table1[[#This Row],[Mortgage Recording Tax Exemption Through FY12]]+Table1[[#This Row],[Mortgage Recording Tax Exemption FY13 and After]]</f>
        <v>30.118099999999998</v>
      </c>
      <c r="BC154" s="9">
        <v>67.675700000000006</v>
      </c>
      <c r="BD154" s="9">
        <v>290.35640000000001</v>
      </c>
      <c r="BE154" s="9">
        <v>167.59739999999999</v>
      </c>
      <c r="BF154" s="24">
        <f>Table1[[#This Row],[Indirect and Induced Land Through FY12]]+Table1[[#This Row],[Indirect and Induced Land FY13 and After]]</f>
        <v>457.9538</v>
      </c>
      <c r="BG154" s="9">
        <v>125.68340000000001</v>
      </c>
      <c r="BH154" s="9">
        <v>539.23329999999999</v>
      </c>
      <c r="BI154" s="9">
        <v>311.25209999999998</v>
      </c>
      <c r="BJ154" s="24">
        <f>Table1[[#This Row],[Indirect and Induced Building Through FY12]]+Table1[[#This Row],[Indirect and Induced Building FY13 and After]]</f>
        <v>850.48540000000003</v>
      </c>
      <c r="BK154" s="9">
        <v>193.35910000000001</v>
      </c>
      <c r="BL154" s="9">
        <v>829.58969999999999</v>
      </c>
      <c r="BM154" s="9">
        <v>478.84949999999998</v>
      </c>
      <c r="BN154" s="24">
        <f>Table1[[#This Row],[TOTAL Real Property Related Taxes Through FY12]]+Table1[[#This Row],[TOTAL Real Property Related Taxes FY13 and After]]</f>
        <v>1308.4392</v>
      </c>
      <c r="BO154" s="9">
        <v>178.02070000000001</v>
      </c>
      <c r="BP154" s="9">
        <v>866.37360000000001</v>
      </c>
      <c r="BQ154" s="9">
        <v>440.86419999999998</v>
      </c>
      <c r="BR154" s="24">
        <f>Table1[[#This Row],[Company Direct Through FY12]]+Table1[[#This Row],[Company Direct FY13 and After]]</f>
        <v>1307.2377999999999</v>
      </c>
      <c r="BS154" s="9">
        <v>0</v>
      </c>
      <c r="BT154" s="9">
        <v>0</v>
      </c>
      <c r="BU154" s="9">
        <v>0</v>
      </c>
      <c r="BV154" s="24">
        <f>Table1[[#This Row],[Sales Tax Exemption Through FY12]]+Table1[[#This Row],[Sales Tax Exemption FY13 and After]]</f>
        <v>0</v>
      </c>
      <c r="BW154" s="9">
        <v>0</v>
      </c>
      <c r="BX154" s="9">
        <v>0</v>
      </c>
      <c r="BY154" s="9">
        <v>0</v>
      </c>
      <c r="BZ154" s="24">
        <f>Table1[[#This Row],[Energy Tax Savings Through FY12]]+Table1[[#This Row],[Energy Tax Savings FY13 and After]]</f>
        <v>0</v>
      </c>
      <c r="CA154" s="9">
        <v>0.72670000000000001</v>
      </c>
      <c r="CB154" s="9">
        <v>10.7197</v>
      </c>
      <c r="CC154" s="9">
        <v>1.6047</v>
      </c>
      <c r="CD154" s="24">
        <f>Table1[[#This Row],[Tax Exempt Bond Savings Through FY12]]+Table1[[#This Row],[Tax Exempt Bond Savings FY13 and After]]</f>
        <v>12.324399999999999</v>
      </c>
      <c r="CE154" s="9">
        <v>231.07300000000001</v>
      </c>
      <c r="CF154" s="9">
        <v>1105.7076999999999</v>
      </c>
      <c r="CG154" s="9">
        <v>572.24720000000002</v>
      </c>
      <c r="CH154" s="24">
        <f>Table1[[#This Row],[Indirect and Induced Through FY12]]+Table1[[#This Row],[Indirect and Induced FY13 and After]]</f>
        <v>1677.9549</v>
      </c>
      <c r="CI154" s="9">
        <v>408.36700000000002</v>
      </c>
      <c r="CJ154" s="9">
        <v>1961.3616</v>
      </c>
      <c r="CK154" s="9">
        <v>1011.5067</v>
      </c>
      <c r="CL154" s="24">
        <f>Table1[[#This Row],[TOTAL Income Consumption Use Taxes Through FY12]]+Table1[[#This Row],[TOTAL Income Consumption Use Taxes FY13 and After]]</f>
        <v>2972.8683000000001</v>
      </c>
      <c r="CM154" s="9">
        <v>0.72670000000000001</v>
      </c>
      <c r="CN154" s="9">
        <v>40.837800000000001</v>
      </c>
      <c r="CO154" s="9">
        <v>1.6047</v>
      </c>
      <c r="CP154" s="24">
        <f>Table1[[#This Row],[Assistance Provided Through FY12]]+Table1[[#This Row],[Assistance Provided FY13 and After]]</f>
        <v>42.442500000000003</v>
      </c>
      <c r="CQ154" s="9">
        <v>0</v>
      </c>
      <c r="CR154" s="9">
        <v>0</v>
      </c>
      <c r="CS154" s="9">
        <v>0</v>
      </c>
      <c r="CT154" s="24">
        <f>Table1[[#This Row],[Recapture Cancellation Reduction Amount Through FY12]]+Table1[[#This Row],[Recapture Cancellation Reduction Amount FY13 and After]]</f>
        <v>0</v>
      </c>
      <c r="CU154" s="9">
        <v>0</v>
      </c>
      <c r="CV154" s="9">
        <v>0</v>
      </c>
      <c r="CW154" s="9">
        <v>0</v>
      </c>
      <c r="CX154" s="24">
        <f>Table1[[#This Row],[Penalty Paid Through FY12]]+Table1[[#This Row],[Penalty Paid FY13 and After]]</f>
        <v>0</v>
      </c>
      <c r="CY154" s="9">
        <v>0.72670000000000001</v>
      </c>
      <c r="CZ154" s="9">
        <v>40.837800000000001</v>
      </c>
      <c r="DA154" s="9">
        <v>1.6047</v>
      </c>
      <c r="DB154" s="24">
        <f>Table1[[#This Row],[TOTAL Assistance Net of Recapture Penalties Through FY12]]+Table1[[#This Row],[TOTAL Assistance Net of Recapture Penalties FY13 and After]]</f>
        <v>42.442500000000003</v>
      </c>
      <c r="DC154" s="9">
        <v>178.02070000000001</v>
      </c>
      <c r="DD154" s="9">
        <v>896.49170000000004</v>
      </c>
      <c r="DE154" s="9">
        <v>440.86419999999998</v>
      </c>
      <c r="DF154" s="24">
        <f>Table1[[#This Row],[Company Direct Tax Revenue Before Assistance Through FY12]]+Table1[[#This Row],[Company Direct Tax Revenue Before Assistance FY13 and After]]</f>
        <v>1337.3559</v>
      </c>
      <c r="DG154" s="9">
        <v>424.43209999999999</v>
      </c>
      <c r="DH154" s="9">
        <v>1935.2973999999999</v>
      </c>
      <c r="DI154" s="9">
        <v>1051.0967000000001</v>
      </c>
      <c r="DJ154" s="24">
        <f>Table1[[#This Row],[Indirect and Induced Tax Revenues Through FY12]]+Table1[[#This Row],[Indirect and Induced Tax Revenues FY13 and After]]</f>
        <v>2986.3941</v>
      </c>
      <c r="DK154" s="9">
        <v>602.45280000000002</v>
      </c>
      <c r="DL154" s="9">
        <v>2831.7891</v>
      </c>
      <c r="DM154" s="9">
        <v>1491.9609</v>
      </c>
      <c r="DN154" s="24">
        <f>Table1[[#This Row],[TOTAL Tax Revenues Before Assistance Through FY12]]+Table1[[#This Row],[TOTAL Tax Revenues Before Assistance FY13 and After]]</f>
        <v>4323.75</v>
      </c>
      <c r="DO154" s="9">
        <v>601.72609999999997</v>
      </c>
      <c r="DP154" s="9">
        <v>2790.9513000000002</v>
      </c>
      <c r="DQ154" s="9">
        <v>1490.3561999999999</v>
      </c>
      <c r="DR154" s="24">
        <f>Table1[[#This Row],[TOTAL Tax Revenues Net of Assistance Recapture and Penalty Through FY12]]+Table1[[#This Row],[TOTAL Tax Revenues Net of Assistance Recapture and Penalty FY13 and After]]</f>
        <v>4281.3074999999999</v>
      </c>
      <c r="DS154" s="9">
        <v>0</v>
      </c>
      <c r="DT154" s="9">
        <v>0</v>
      </c>
      <c r="DU154" s="9">
        <v>0</v>
      </c>
      <c r="DV154" s="9">
        <v>0</v>
      </c>
    </row>
    <row r="155" spans="1:126" x14ac:dyDescent="0.25">
      <c r="A155" s="10">
        <v>92624</v>
      </c>
      <c r="B155" s="10" t="s">
        <v>1002</v>
      </c>
      <c r="C155" s="10" t="s">
        <v>1003</v>
      </c>
      <c r="D155" s="10" t="s">
        <v>24</v>
      </c>
      <c r="E155" s="10">
        <v>27</v>
      </c>
      <c r="F155" s="10" t="s">
        <v>1004</v>
      </c>
      <c r="G155" s="10" t="s">
        <v>570</v>
      </c>
      <c r="H155" s="13">
        <v>2700</v>
      </c>
      <c r="I155" s="13">
        <v>2580</v>
      </c>
      <c r="J155" s="10" t="s">
        <v>368</v>
      </c>
      <c r="K155" s="10" t="s">
        <v>491</v>
      </c>
      <c r="L155" s="8">
        <v>37434</v>
      </c>
      <c r="M155" s="8">
        <v>42917</v>
      </c>
      <c r="N155" s="9">
        <v>823.1</v>
      </c>
      <c r="O155" s="10" t="s">
        <v>74</v>
      </c>
      <c r="P155" s="7">
        <v>10</v>
      </c>
      <c r="Q155" s="7">
        <v>0</v>
      </c>
      <c r="R155" s="7">
        <v>7</v>
      </c>
      <c r="S155" s="7">
        <v>0</v>
      </c>
      <c r="T155" s="7">
        <v>0</v>
      </c>
      <c r="U155" s="7">
        <v>17</v>
      </c>
      <c r="V155" s="7">
        <v>12</v>
      </c>
      <c r="W155" s="7">
        <v>0</v>
      </c>
      <c r="X155" s="7">
        <v>0</v>
      </c>
      <c r="Y155" s="7">
        <v>0</v>
      </c>
      <c r="Z155" s="7">
        <v>0</v>
      </c>
      <c r="AA155" s="7">
        <v>0</v>
      </c>
      <c r="AB155" s="16">
        <v>0</v>
      </c>
      <c r="AC155" s="16">
        <v>0</v>
      </c>
      <c r="AD155" s="16">
        <v>0</v>
      </c>
      <c r="AE155" s="16">
        <v>0</v>
      </c>
      <c r="AF155" s="15">
        <v>100</v>
      </c>
      <c r="AG155" s="10" t="s">
        <v>28</v>
      </c>
      <c r="AH155" s="10" t="s">
        <v>1966</v>
      </c>
      <c r="AI155" s="9">
        <v>0</v>
      </c>
      <c r="AJ155" s="9">
        <v>0</v>
      </c>
      <c r="AK155" s="9">
        <v>0</v>
      </c>
      <c r="AL155" s="24">
        <f>Table1[[#This Row],[Company Direct Land Through FY12]]+Table1[[#This Row],[Company Direct Land FY13 and After]]</f>
        <v>0</v>
      </c>
      <c r="AM155" s="9">
        <v>0</v>
      </c>
      <c r="AN155" s="9">
        <v>0</v>
      </c>
      <c r="AO155" s="9">
        <v>0</v>
      </c>
      <c r="AP155" s="24">
        <f>Table1[[#This Row],[Company Direct Building Through FY12]]+Table1[[#This Row],[Company Direct Building FY13 and After]]</f>
        <v>0</v>
      </c>
      <c r="AQ155" s="9">
        <v>0</v>
      </c>
      <c r="AR155" s="9">
        <v>14.4411</v>
      </c>
      <c r="AS155" s="9">
        <v>0</v>
      </c>
      <c r="AT155" s="24">
        <f>Table1[[#This Row],[Mortgage Recording Tax Through FY12]]+Table1[[#This Row],[Mortgage Recording Tax FY13 and After]]</f>
        <v>14.4411</v>
      </c>
      <c r="AU155" s="9">
        <v>0</v>
      </c>
      <c r="AV155" s="9">
        <v>0</v>
      </c>
      <c r="AW155" s="9">
        <v>0</v>
      </c>
      <c r="AX155" s="24">
        <f>Table1[[#This Row],[Pilot Savings  Through FY12]]+Table1[[#This Row],[Pilot Savings FY13 and After]]</f>
        <v>0</v>
      </c>
      <c r="AY155" s="9">
        <v>0</v>
      </c>
      <c r="AZ155" s="9">
        <v>14.4411</v>
      </c>
      <c r="BA155" s="9">
        <v>0</v>
      </c>
      <c r="BB155" s="24">
        <f>Table1[[#This Row],[Mortgage Recording Tax Exemption Through FY12]]+Table1[[#This Row],[Mortgage Recording Tax Exemption FY13 and After]]</f>
        <v>14.4411</v>
      </c>
      <c r="BC155" s="9">
        <v>5.6963999999999997</v>
      </c>
      <c r="BD155" s="9">
        <v>92.706800000000001</v>
      </c>
      <c r="BE155" s="9">
        <v>14.1073</v>
      </c>
      <c r="BF155" s="24">
        <f>Table1[[#This Row],[Indirect and Induced Land Through FY12]]+Table1[[#This Row],[Indirect and Induced Land FY13 and After]]</f>
        <v>106.8141</v>
      </c>
      <c r="BG155" s="9">
        <v>10.5791</v>
      </c>
      <c r="BH155" s="9">
        <v>172.17009999999999</v>
      </c>
      <c r="BI155" s="9">
        <v>26.198899999999998</v>
      </c>
      <c r="BJ155" s="24">
        <f>Table1[[#This Row],[Indirect and Induced Building Through FY12]]+Table1[[#This Row],[Indirect and Induced Building FY13 and After]]</f>
        <v>198.369</v>
      </c>
      <c r="BK155" s="9">
        <v>16.275500000000001</v>
      </c>
      <c r="BL155" s="9">
        <v>264.87689999999998</v>
      </c>
      <c r="BM155" s="9">
        <v>40.306199999999997</v>
      </c>
      <c r="BN155" s="24">
        <f>Table1[[#This Row],[TOTAL Real Property Related Taxes Through FY12]]+Table1[[#This Row],[TOTAL Real Property Related Taxes FY13 and After]]</f>
        <v>305.18309999999997</v>
      </c>
      <c r="BO155" s="9">
        <v>16.860600000000002</v>
      </c>
      <c r="BP155" s="9">
        <v>303.7038</v>
      </c>
      <c r="BQ155" s="9">
        <v>41.755099999999999</v>
      </c>
      <c r="BR155" s="24">
        <f>Table1[[#This Row],[Company Direct Through FY12]]+Table1[[#This Row],[Company Direct FY13 and After]]</f>
        <v>345.45889999999997</v>
      </c>
      <c r="BS155" s="9">
        <v>0</v>
      </c>
      <c r="BT155" s="9">
        <v>0</v>
      </c>
      <c r="BU155" s="9">
        <v>0</v>
      </c>
      <c r="BV155" s="24">
        <f>Table1[[#This Row],[Sales Tax Exemption Through FY12]]+Table1[[#This Row],[Sales Tax Exemption FY13 and After]]</f>
        <v>0</v>
      </c>
      <c r="BW155" s="9">
        <v>0</v>
      </c>
      <c r="BX155" s="9">
        <v>0</v>
      </c>
      <c r="BY155" s="9">
        <v>0</v>
      </c>
      <c r="BZ155" s="24">
        <f>Table1[[#This Row],[Energy Tax Savings Through FY12]]+Table1[[#This Row],[Energy Tax Savings FY13 and After]]</f>
        <v>0</v>
      </c>
      <c r="CA155" s="9">
        <v>0.3448</v>
      </c>
      <c r="CB155" s="9">
        <v>4.2706999999999997</v>
      </c>
      <c r="CC155" s="9">
        <v>0.76139999999999997</v>
      </c>
      <c r="CD155" s="24">
        <f>Table1[[#This Row],[Tax Exempt Bond Savings Through FY12]]+Table1[[#This Row],[Tax Exempt Bond Savings FY13 and After]]</f>
        <v>5.0320999999999998</v>
      </c>
      <c r="CE155" s="9">
        <v>19.45</v>
      </c>
      <c r="CF155" s="9">
        <v>349.20359999999999</v>
      </c>
      <c r="CG155" s="9">
        <v>48.1678</v>
      </c>
      <c r="CH155" s="24">
        <f>Table1[[#This Row],[Indirect and Induced Through FY12]]+Table1[[#This Row],[Indirect and Induced FY13 and After]]</f>
        <v>397.37139999999999</v>
      </c>
      <c r="CI155" s="9">
        <v>35.965800000000002</v>
      </c>
      <c r="CJ155" s="9">
        <v>648.63670000000002</v>
      </c>
      <c r="CK155" s="9">
        <v>89.161500000000004</v>
      </c>
      <c r="CL155" s="24">
        <f>Table1[[#This Row],[TOTAL Income Consumption Use Taxes Through FY12]]+Table1[[#This Row],[TOTAL Income Consumption Use Taxes FY13 and After]]</f>
        <v>737.79820000000007</v>
      </c>
      <c r="CM155" s="9">
        <v>0.3448</v>
      </c>
      <c r="CN155" s="9">
        <v>18.7118</v>
      </c>
      <c r="CO155" s="9">
        <v>0.76139999999999997</v>
      </c>
      <c r="CP155" s="24">
        <f>Table1[[#This Row],[Assistance Provided Through FY12]]+Table1[[#This Row],[Assistance Provided FY13 and After]]</f>
        <v>19.473199999999999</v>
      </c>
      <c r="CQ155" s="9">
        <v>0</v>
      </c>
      <c r="CR155" s="9">
        <v>0</v>
      </c>
      <c r="CS155" s="9">
        <v>0</v>
      </c>
      <c r="CT155" s="24">
        <f>Table1[[#This Row],[Recapture Cancellation Reduction Amount Through FY12]]+Table1[[#This Row],[Recapture Cancellation Reduction Amount FY13 and After]]</f>
        <v>0</v>
      </c>
      <c r="CU155" s="9">
        <v>0</v>
      </c>
      <c r="CV155" s="9">
        <v>0</v>
      </c>
      <c r="CW155" s="9">
        <v>0</v>
      </c>
      <c r="CX155" s="24">
        <f>Table1[[#This Row],[Penalty Paid Through FY12]]+Table1[[#This Row],[Penalty Paid FY13 and After]]</f>
        <v>0</v>
      </c>
      <c r="CY155" s="9">
        <v>0.3448</v>
      </c>
      <c r="CZ155" s="9">
        <v>18.7118</v>
      </c>
      <c r="DA155" s="9">
        <v>0.76139999999999997</v>
      </c>
      <c r="DB155" s="24">
        <f>Table1[[#This Row],[TOTAL Assistance Net of Recapture Penalties Through FY12]]+Table1[[#This Row],[TOTAL Assistance Net of Recapture Penalties FY13 and After]]</f>
        <v>19.473199999999999</v>
      </c>
      <c r="DC155" s="9">
        <v>16.860600000000002</v>
      </c>
      <c r="DD155" s="9">
        <v>318.14490000000001</v>
      </c>
      <c r="DE155" s="9">
        <v>41.755099999999999</v>
      </c>
      <c r="DF155" s="24">
        <f>Table1[[#This Row],[Company Direct Tax Revenue Before Assistance Through FY12]]+Table1[[#This Row],[Company Direct Tax Revenue Before Assistance FY13 and After]]</f>
        <v>359.9</v>
      </c>
      <c r="DG155" s="9">
        <v>35.725499999999997</v>
      </c>
      <c r="DH155" s="9">
        <v>614.08050000000003</v>
      </c>
      <c r="DI155" s="9">
        <v>88.474000000000004</v>
      </c>
      <c r="DJ155" s="24">
        <f>Table1[[#This Row],[Indirect and Induced Tax Revenues Through FY12]]+Table1[[#This Row],[Indirect and Induced Tax Revenues FY13 and After]]</f>
        <v>702.55450000000008</v>
      </c>
      <c r="DK155" s="9">
        <v>52.586100000000002</v>
      </c>
      <c r="DL155" s="9">
        <v>932.22540000000004</v>
      </c>
      <c r="DM155" s="9">
        <v>130.22909999999999</v>
      </c>
      <c r="DN155" s="24">
        <f>Table1[[#This Row],[TOTAL Tax Revenues Before Assistance Through FY12]]+Table1[[#This Row],[TOTAL Tax Revenues Before Assistance FY13 and After]]</f>
        <v>1062.4545000000001</v>
      </c>
      <c r="DO155" s="9">
        <v>52.241300000000003</v>
      </c>
      <c r="DP155" s="9">
        <v>913.5136</v>
      </c>
      <c r="DQ155" s="9">
        <v>129.46770000000001</v>
      </c>
      <c r="DR155" s="24">
        <f>Table1[[#This Row],[TOTAL Tax Revenues Net of Assistance Recapture and Penalty Through FY12]]+Table1[[#This Row],[TOTAL Tax Revenues Net of Assistance Recapture and Penalty FY13 and After]]</f>
        <v>1042.9812999999999</v>
      </c>
      <c r="DS155" s="9">
        <v>0</v>
      </c>
      <c r="DT155" s="9">
        <v>0</v>
      </c>
      <c r="DU155" s="9">
        <v>0</v>
      </c>
      <c r="DV155" s="9">
        <v>0</v>
      </c>
    </row>
    <row r="156" spans="1:126" x14ac:dyDescent="0.25">
      <c r="A156" s="10">
        <v>92625</v>
      </c>
      <c r="B156" s="10" t="s">
        <v>771</v>
      </c>
      <c r="C156" s="10" t="s">
        <v>773</v>
      </c>
      <c r="D156" s="10" t="s">
        <v>47</v>
      </c>
      <c r="E156" s="10">
        <v>7</v>
      </c>
      <c r="F156" s="10" t="s">
        <v>774</v>
      </c>
      <c r="G156" s="10" t="s">
        <v>775</v>
      </c>
      <c r="H156" s="13">
        <v>72290</v>
      </c>
      <c r="I156" s="13">
        <v>527604</v>
      </c>
      <c r="J156" s="10" t="s">
        <v>772</v>
      </c>
      <c r="K156" s="10" t="s">
        <v>50</v>
      </c>
      <c r="L156" s="8">
        <v>37167</v>
      </c>
      <c r="M156" s="8">
        <v>48563</v>
      </c>
      <c r="N156" s="9">
        <v>31915</v>
      </c>
      <c r="O156" s="10" t="s">
        <v>74</v>
      </c>
      <c r="P156" s="7">
        <v>0</v>
      </c>
      <c r="Q156" s="7">
        <v>0</v>
      </c>
      <c r="R156" s="7">
        <v>1</v>
      </c>
      <c r="S156" s="7">
        <v>0</v>
      </c>
      <c r="T156" s="7">
        <v>28</v>
      </c>
      <c r="U156" s="7">
        <v>0</v>
      </c>
      <c r="V156" s="7">
        <v>1</v>
      </c>
      <c r="W156" s="7">
        <v>26</v>
      </c>
      <c r="X156" s="7">
        <v>0</v>
      </c>
      <c r="Y156" s="7">
        <v>0</v>
      </c>
      <c r="Z156" s="7">
        <v>0</v>
      </c>
      <c r="AA156" s="7">
        <v>0</v>
      </c>
      <c r="AB156" s="16">
        <v>0</v>
      </c>
      <c r="AC156" s="16">
        <v>0</v>
      </c>
      <c r="AD156" s="16">
        <v>0</v>
      </c>
      <c r="AE156" s="16">
        <v>0</v>
      </c>
      <c r="AF156" s="15">
        <v>0</v>
      </c>
      <c r="AG156" s="10" t="s">
        <v>1966</v>
      </c>
      <c r="AH156" s="10" t="s">
        <v>1966</v>
      </c>
      <c r="AI156" s="9">
        <v>0</v>
      </c>
      <c r="AJ156" s="9">
        <v>0</v>
      </c>
      <c r="AK156" s="9">
        <v>0</v>
      </c>
      <c r="AL156" s="24">
        <f>Table1[[#This Row],[Company Direct Land Through FY12]]+Table1[[#This Row],[Company Direct Land FY13 and After]]</f>
        <v>0</v>
      </c>
      <c r="AM156" s="9">
        <v>0</v>
      </c>
      <c r="AN156" s="9">
        <v>0</v>
      </c>
      <c r="AO156" s="9">
        <v>0</v>
      </c>
      <c r="AP156" s="24">
        <f>Table1[[#This Row],[Company Direct Building Through FY12]]+Table1[[#This Row],[Company Direct Building FY13 and After]]</f>
        <v>0</v>
      </c>
      <c r="AQ156" s="9">
        <v>0</v>
      </c>
      <c r="AR156" s="9">
        <v>559.94870000000003</v>
      </c>
      <c r="AS156" s="9">
        <v>0</v>
      </c>
      <c r="AT156" s="24">
        <f>Table1[[#This Row],[Mortgage Recording Tax Through FY12]]+Table1[[#This Row],[Mortgage Recording Tax FY13 and After]]</f>
        <v>559.94870000000003</v>
      </c>
      <c r="AU156" s="9">
        <v>0</v>
      </c>
      <c r="AV156" s="9">
        <v>0</v>
      </c>
      <c r="AW156" s="9">
        <v>0</v>
      </c>
      <c r="AX156" s="24">
        <f>Table1[[#This Row],[Pilot Savings  Through FY12]]+Table1[[#This Row],[Pilot Savings FY13 and After]]</f>
        <v>0</v>
      </c>
      <c r="AY156" s="9">
        <v>0</v>
      </c>
      <c r="AZ156" s="9">
        <v>559.94870000000003</v>
      </c>
      <c r="BA156" s="9">
        <v>0</v>
      </c>
      <c r="BB156" s="24">
        <f>Table1[[#This Row],[Mortgage Recording Tax Exemption Through FY12]]+Table1[[#This Row],[Mortgage Recording Tax Exemption FY13 and After]]</f>
        <v>559.94870000000003</v>
      </c>
      <c r="BC156" s="9">
        <v>19.970199999999998</v>
      </c>
      <c r="BD156" s="9">
        <v>304.50470000000001</v>
      </c>
      <c r="BE156" s="9">
        <v>-38.0715</v>
      </c>
      <c r="BF156" s="24">
        <f>Table1[[#This Row],[Indirect and Induced Land Through FY12]]+Table1[[#This Row],[Indirect and Induced Land FY13 and After]]</f>
        <v>266.4332</v>
      </c>
      <c r="BG156" s="9">
        <v>37.087499999999999</v>
      </c>
      <c r="BH156" s="9">
        <v>565.5086</v>
      </c>
      <c r="BI156" s="9">
        <v>-70.704599999999999</v>
      </c>
      <c r="BJ156" s="24">
        <f>Table1[[#This Row],[Indirect and Induced Building Through FY12]]+Table1[[#This Row],[Indirect and Induced Building FY13 and After]]</f>
        <v>494.80399999999997</v>
      </c>
      <c r="BK156" s="9">
        <v>57.057699999999997</v>
      </c>
      <c r="BL156" s="9">
        <v>870.01329999999996</v>
      </c>
      <c r="BM156" s="9">
        <v>-108.7761</v>
      </c>
      <c r="BN156" s="24">
        <f>Table1[[#This Row],[TOTAL Real Property Related Taxes Through FY12]]+Table1[[#This Row],[TOTAL Real Property Related Taxes FY13 and After]]</f>
        <v>761.23719999999992</v>
      </c>
      <c r="BO156" s="9">
        <v>104.8802</v>
      </c>
      <c r="BP156" s="9">
        <v>1870.0646999999999</v>
      </c>
      <c r="BQ156" s="9">
        <v>26.587399999999999</v>
      </c>
      <c r="BR156" s="24">
        <f>Table1[[#This Row],[Company Direct Through FY12]]+Table1[[#This Row],[Company Direct FY13 and After]]</f>
        <v>1896.6520999999998</v>
      </c>
      <c r="BS156" s="9">
        <v>0</v>
      </c>
      <c r="BT156" s="9">
        <v>0</v>
      </c>
      <c r="BU156" s="9">
        <v>0</v>
      </c>
      <c r="BV156" s="24">
        <f>Table1[[#This Row],[Sales Tax Exemption Through FY12]]+Table1[[#This Row],[Sales Tax Exemption FY13 and After]]</f>
        <v>0</v>
      </c>
      <c r="BW156" s="9">
        <v>0</v>
      </c>
      <c r="BX156" s="9">
        <v>0</v>
      </c>
      <c r="BY156" s="9">
        <v>0</v>
      </c>
      <c r="BZ156" s="24">
        <f>Table1[[#This Row],[Energy Tax Savings Through FY12]]+Table1[[#This Row],[Energy Tax Savings FY13 and After]]</f>
        <v>0</v>
      </c>
      <c r="CA156" s="9">
        <v>0.25040000000000001</v>
      </c>
      <c r="CB156" s="9">
        <v>160.22999999999999</v>
      </c>
      <c r="CC156" s="9">
        <v>0.68869999999999998</v>
      </c>
      <c r="CD156" s="24">
        <f>Table1[[#This Row],[Tax Exempt Bond Savings Through FY12]]+Table1[[#This Row],[Tax Exempt Bond Savings FY13 and After]]</f>
        <v>160.9187</v>
      </c>
      <c r="CE156" s="9">
        <v>61.542299999999997</v>
      </c>
      <c r="CF156" s="9">
        <v>1043.1112000000001</v>
      </c>
      <c r="CG156" s="9">
        <v>405.31509999999997</v>
      </c>
      <c r="CH156" s="24">
        <f>Table1[[#This Row],[Indirect and Induced Through FY12]]+Table1[[#This Row],[Indirect and Induced FY13 and After]]</f>
        <v>1448.4263000000001</v>
      </c>
      <c r="CI156" s="9">
        <v>166.1721</v>
      </c>
      <c r="CJ156" s="9">
        <v>2752.9459000000002</v>
      </c>
      <c r="CK156" s="9">
        <v>431.21379999999999</v>
      </c>
      <c r="CL156" s="24">
        <f>Table1[[#This Row],[TOTAL Income Consumption Use Taxes Through FY12]]+Table1[[#This Row],[TOTAL Income Consumption Use Taxes FY13 and After]]</f>
        <v>3184.1597000000002</v>
      </c>
      <c r="CM156" s="9">
        <v>0.25040000000000001</v>
      </c>
      <c r="CN156" s="9">
        <v>720.17870000000005</v>
      </c>
      <c r="CO156" s="9">
        <v>0.68869999999999998</v>
      </c>
      <c r="CP156" s="24">
        <f>Table1[[#This Row],[Assistance Provided Through FY12]]+Table1[[#This Row],[Assistance Provided FY13 and After]]</f>
        <v>720.86740000000009</v>
      </c>
      <c r="CQ156" s="9">
        <v>0</v>
      </c>
      <c r="CR156" s="9">
        <v>0</v>
      </c>
      <c r="CS156" s="9">
        <v>0</v>
      </c>
      <c r="CT156" s="24">
        <f>Table1[[#This Row],[Recapture Cancellation Reduction Amount Through FY12]]+Table1[[#This Row],[Recapture Cancellation Reduction Amount FY13 and After]]</f>
        <v>0</v>
      </c>
      <c r="CU156" s="9">
        <v>0</v>
      </c>
      <c r="CV156" s="9">
        <v>0</v>
      </c>
      <c r="CW156" s="9">
        <v>0</v>
      </c>
      <c r="CX156" s="24">
        <f>Table1[[#This Row],[Penalty Paid Through FY12]]+Table1[[#This Row],[Penalty Paid FY13 and After]]</f>
        <v>0</v>
      </c>
      <c r="CY156" s="9">
        <v>0.25040000000000001</v>
      </c>
      <c r="CZ156" s="9">
        <v>720.17870000000005</v>
      </c>
      <c r="DA156" s="9">
        <v>0.68869999999999998</v>
      </c>
      <c r="DB156" s="24">
        <f>Table1[[#This Row],[TOTAL Assistance Net of Recapture Penalties Through FY12]]+Table1[[#This Row],[TOTAL Assistance Net of Recapture Penalties FY13 and After]]</f>
        <v>720.86740000000009</v>
      </c>
      <c r="DC156" s="9">
        <v>104.8802</v>
      </c>
      <c r="DD156" s="9">
        <v>2430.0133999999998</v>
      </c>
      <c r="DE156" s="9">
        <v>26.587399999999999</v>
      </c>
      <c r="DF156" s="24">
        <f>Table1[[#This Row],[Company Direct Tax Revenue Before Assistance Through FY12]]+Table1[[#This Row],[Company Direct Tax Revenue Before Assistance FY13 and After]]</f>
        <v>2456.6007999999997</v>
      </c>
      <c r="DG156" s="9">
        <v>118.6</v>
      </c>
      <c r="DH156" s="9">
        <v>1913.1244999999999</v>
      </c>
      <c r="DI156" s="9">
        <v>296.53899999999999</v>
      </c>
      <c r="DJ156" s="24">
        <f>Table1[[#This Row],[Indirect and Induced Tax Revenues Through FY12]]+Table1[[#This Row],[Indirect and Induced Tax Revenues FY13 and After]]</f>
        <v>2209.6634999999997</v>
      </c>
      <c r="DK156" s="9">
        <v>223.4802</v>
      </c>
      <c r="DL156" s="9">
        <v>4343.1378999999997</v>
      </c>
      <c r="DM156" s="9">
        <v>323.12639999999999</v>
      </c>
      <c r="DN156" s="24">
        <f>Table1[[#This Row],[TOTAL Tax Revenues Before Assistance Through FY12]]+Table1[[#This Row],[TOTAL Tax Revenues Before Assistance FY13 and After]]</f>
        <v>4666.2642999999998</v>
      </c>
      <c r="DO156" s="9">
        <v>223.22980000000001</v>
      </c>
      <c r="DP156" s="9">
        <v>3622.9591999999998</v>
      </c>
      <c r="DQ156" s="9">
        <v>322.43770000000001</v>
      </c>
      <c r="DR156" s="24">
        <f>Table1[[#This Row],[TOTAL Tax Revenues Net of Assistance Recapture and Penalty Through FY12]]+Table1[[#This Row],[TOTAL Tax Revenues Net of Assistance Recapture and Penalty FY13 and After]]</f>
        <v>3945.3968999999997</v>
      </c>
      <c r="DS156" s="9">
        <v>0</v>
      </c>
      <c r="DT156" s="9">
        <v>0</v>
      </c>
      <c r="DU156" s="9">
        <v>0</v>
      </c>
      <c r="DV156" s="9">
        <v>0</v>
      </c>
    </row>
    <row r="157" spans="1:126" x14ac:dyDescent="0.25">
      <c r="A157" s="10">
        <v>92626</v>
      </c>
      <c r="B157" s="10" t="s">
        <v>962</v>
      </c>
      <c r="C157" s="10" t="s">
        <v>963</v>
      </c>
      <c r="D157" s="10" t="s">
        <v>47</v>
      </c>
      <c r="E157" s="10">
        <v>4</v>
      </c>
      <c r="F157" s="10" t="s">
        <v>964</v>
      </c>
      <c r="G157" s="10" t="s">
        <v>831</v>
      </c>
      <c r="H157" s="13">
        <v>8056</v>
      </c>
      <c r="I157" s="13">
        <v>40165</v>
      </c>
      <c r="J157" s="10" t="s">
        <v>205</v>
      </c>
      <c r="K157" s="10" t="s">
        <v>50</v>
      </c>
      <c r="L157" s="8">
        <v>37341</v>
      </c>
      <c r="M157" s="8">
        <v>49126</v>
      </c>
      <c r="N157" s="9">
        <v>16500</v>
      </c>
      <c r="O157" s="10" t="s">
        <v>108</v>
      </c>
      <c r="P157" s="7">
        <v>6</v>
      </c>
      <c r="Q157" s="7">
        <v>0</v>
      </c>
      <c r="R157" s="7">
        <v>48</v>
      </c>
      <c r="S157" s="7">
        <v>0</v>
      </c>
      <c r="T157" s="7">
        <v>0</v>
      </c>
      <c r="U157" s="7">
        <v>54</v>
      </c>
      <c r="V157" s="7">
        <v>51</v>
      </c>
      <c r="W157" s="7">
        <v>0</v>
      </c>
      <c r="X157" s="7">
        <v>0</v>
      </c>
      <c r="Y157" s="7">
        <v>0</v>
      </c>
      <c r="Z157" s="7">
        <v>10</v>
      </c>
      <c r="AA157" s="7">
        <v>0</v>
      </c>
      <c r="AB157" s="16">
        <v>0</v>
      </c>
      <c r="AC157" s="16">
        <v>0</v>
      </c>
      <c r="AD157" s="16">
        <v>0</v>
      </c>
      <c r="AE157" s="16">
        <v>0</v>
      </c>
      <c r="AF157" s="15">
        <v>88.888888888888886</v>
      </c>
      <c r="AG157" s="10" t="s">
        <v>28</v>
      </c>
      <c r="AH157" s="10" t="s">
        <v>1966</v>
      </c>
      <c r="AI157" s="9">
        <v>0</v>
      </c>
      <c r="AJ157" s="9">
        <v>0</v>
      </c>
      <c r="AK157" s="9">
        <v>0</v>
      </c>
      <c r="AL157" s="24">
        <f>Table1[[#This Row],[Company Direct Land Through FY12]]+Table1[[#This Row],[Company Direct Land FY13 and After]]</f>
        <v>0</v>
      </c>
      <c r="AM157" s="9">
        <v>0</v>
      </c>
      <c r="AN157" s="9">
        <v>0</v>
      </c>
      <c r="AO157" s="9">
        <v>0</v>
      </c>
      <c r="AP157" s="24">
        <f>Table1[[#This Row],[Company Direct Building Through FY12]]+Table1[[#This Row],[Company Direct Building FY13 and After]]</f>
        <v>0</v>
      </c>
      <c r="AQ157" s="9">
        <v>0</v>
      </c>
      <c r="AR157" s="9">
        <v>690.625</v>
      </c>
      <c r="AS157" s="9">
        <v>0</v>
      </c>
      <c r="AT157" s="24">
        <f>Table1[[#This Row],[Mortgage Recording Tax Through FY12]]+Table1[[#This Row],[Mortgage Recording Tax FY13 and After]]</f>
        <v>690.625</v>
      </c>
      <c r="AU157" s="9">
        <v>0</v>
      </c>
      <c r="AV157" s="9">
        <v>0</v>
      </c>
      <c r="AW157" s="9">
        <v>0</v>
      </c>
      <c r="AX157" s="24">
        <f>Table1[[#This Row],[Pilot Savings  Through FY12]]+Table1[[#This Row],[Pilot Savings FY13 and After]]</f>
        <v>0</v>
      </c>
      <c r="AY157" s="9">
        <v>0</v>
      </c>
      <c r="AZ157" s="9">
        <v>0</v>
      </c>
      <c r="BA157" s="9">
        <v>0</v>
      </c>
      <c r="BB157" s="24">
        <f>Table1[[#This Row],[Mortgage Recording Tax Exemption Through FY12]]+Table1[[#This Row],[Mortgage Recording Tax Exemption FY13 and After]]</f>
        <v>0</v>
      </c>
      <c r="BC157" s="9">
        <v>37.507300000000001</v>
      </c>
      <c r="BD157" s="9">
        <v>202.54929999999999</v>
      </c>
      <c r="BE157" s="9">
        <v>261.404</v>
      </c>
      <c r="BF157" s="24">
        <f>Table1[[#This Row],[Indirect and Induced Land Through FY12]]+Table1[[#This Row],[Indirect and Induced Land FY13 and After]]</f>
        <v>463.95330000000001</v>
      </c>
      <c r="BG157" s="9">
        <v>69.656499999999994</v>
      </c>
      <c r="BH157" s="9">
        <v>376.16309999999999</v>
      </c>
      <c r="BI157" s="9">
        <v>485.46429999999998</v>
      </c>
      <c r="BJ157" s="24">
        <f>Table1[[#This Row],[Indirect and Induced Building Through FY12]]+Table1[[#This Row],[Indirect and Induced Building FY13 and After]]</f>
        <v>861.62739999999997</v>
      </c>
      <c r="BK157" s="9">
        <v>107.16379999999999</v>
      </c>
      <c r="BL157" s="9">
        <v>1269.3373999999999</v>
      </c>
      <c r="BM157" s="9">
        <v>746.86829999999998</v>
      </c>
      <c r="BN157" s="24">
        <f>Table1[[#This Row],[TOTAL Real Property Related Taxes Through FY12]]+Table1[[#This Row],[TOTAL Real Property Related Taxes FY13 and After]]</f>
        <v>2016.2057</v>
      </c>
      <c r="BO157" s="9">
        <v>97.171700000000001</v>
      </c>
      <c r="BP157" s="9">
        <v>568.37559999999996</v>
      </c>
      <c r="BQ157" s="9">
        <v>677.22799999999995</v>
      </c>
      <c r="BR157" s="24">
        <f>Table1[[#This Row],[Company Direct Through FY12]]+Table1[[#This Row],[Company Direct FY13 and After]]</f>
        <v>1245.6035999999999</v>
      </c>
      <c r="BS157" s="9">
        <v>0</v>
      </c>
      <c r="BT157" s="9">
        <v>0</v>
      </c>
      <c r="BU157" s="9">
        <v>0</v>
      </c>
      <c r="BV157" s="24">
        <f>Table1[[#This Row],[Sales Tax Exemption Through FY12]]+Table1[[#This Row],[Sales Tax Exemption FY13 and After]]</f>
        <v>0</v>
      </c>
      <c r="BW157" s="9">
        <v>0</v>
      </c>
      <c r="BX157" s="9">
        <v>0</v>
      </c>
      <c r="BY157" s="9">
        <v>0</v>
      </c>
      <c r="BZ157" s="24">
        <f>Table1[[#This Row],[Energy Tax Savings Through FY12]]+Table1[[#This Row],[Energy Tax Savings FY13 and After]]</f>
        <v>0</v>
      </c>
      <c r="CA157" s="9">
        <v>0.10979999999999999</v>
      </c>
      <c r="CB157" s="9">
        <v>9.3496000000000006</v>
      </c>
      <c r="CC157" s="9">
        <v>0.3019</v>
      </c>
      <c r="CD157" s="24">
        <f>Table1[[#This Row],[Tax Exempt Bond Savings Through FY12]]+Table1[[#This Row],[Tax Exempt Bond Savings FY13 and After]]</f>
        <v>9.6515000000000004</v>
      </c>
      <c r="CE157" s="9">
        <v>115.5868</v>
      </c>
      <c r="CF157" s="9">
        <v>690.57010000000002</v>
      </c>
      <c r="CG157" s="9">
        <v>805.57050000000004</v>
      </c>
      <c r="CH157" s="24">
        <f>Table1[[#This Row],[Indirect and Induced Through FY12]]+Table1[[#This Row],[Indirect and Induced FY13 and After]]</f>
        <v>1496.1406000000002</v>
      </c>
      <c r="CI157" s="9">
        <v>212.64869999999999</v>
      </c>
      <c r="CJ157" s="9">
        <v>1249.5961</v>
      </c>
      <c r="CK157" s="9">
        <v>1482.4965999999999</v>
      </c>
      <c r="CL157" s="24">
        <f>Table1[[#This Row],[TOTAL Income Consumption Use Taxes Through FY12]]+Table1[[#This Row],[TOTAL Income Consumption Use Taxes FY13 and After]]</f>
        <v>2732.0927000000001</v>
      </c>
      <c r="CM157" s="9">
        <v>0.10979999999999999</v>
      </c>
      <c r="CN157" s="9">
        <v>9.3496000000000006</v>
      </c>
      <c r="CO157" s="9">
        <v>0.3019</v>
      </c>
      <c r="CP157" s="24">
        <f>Table1[[#This Row],[Assistance Provided Through FY12]]+Table1[[#This Row],[Assistance Provided FY13 and After]]</f>
        <v>9.6515000000000004</v>
      </c>
      <c r="CQ157" s="9">
        <v>0</v>
      </c>
      <c r="CR157" s="9">
        <v>0</v>
      </c>
      <c r="CS157" s="9">
        <v>0</v>
      </c>
      <c r="CT157" s="24">
        <f>Table1[[#This Row],[Recapture Cancellation Reduction Amount Through FY12]]+Table1[[#This Row],[Recapture Cancellation Reduction Amount FY13 and After]]</f>
        <v>0</v>
      </c>
      <c r="CU157" s="9">
        <v>0</v>
      </c>
      <c r="CV157" s="9">
        <v>0</v>
      </c>
      <c r="CW157" s="9">
        <v>0</v>
      </c>
      <c r="CX157" s="24">
        <f>Table1[[#This Row],[Penalty Paid Through FY12]]+Table1[[#This Row],[Penalty Paid FY13 and After]]</f>
        <v>0</v>
      </c>
      <c r="CY157" s="9">
        <v>0.10979999999999999</v>
      </c>
      <c r="CZ157" s="9">
        <v>9.3496000000000006</v>
      </c>
      <c r="DA157" s="9">
        <v>0.3019</v>
      </c>
      <c r="DB157" s="24">
        <f>Table1[[#This Row],[TOTAL Assistance Net of Recapture Penalties Through FY12]]+Table1[[#This Row],[TOTAL Assistance Net of Recapture Penalties FY13 and After]]</f>
        <v>9.6515000000000004</v>
      </c>
      <c r="DC157" s="9">
        <v>97.171700000000001</v>
      </c>
      <c r="DD157" s="9">
        <v>1259.0006000000001</v>
      </c>
      <c r="DE157" s="9">
        <v>677.22799999999995</v>
      </c>
      <c r="DF157" s="24">
        <f>Table1[[#This Row],[Company Direct Tax Revenue Before Assistance Through FY12]]+Table1[[#This Row],[Company Direct Tax Revenue Before Assistance FY13 and After]]</f>
        <v>1936.2285999999999</v>
      </c>
      <c r="DG157" s="9">
        <v>222.75059999999999</v>
      </c>
      <c r="DH157" s="9">
        <v>1269.2825</v>
      </c>
      <c r="DI157" s="9">
        <v>1552.4387999999999</v>
      </c>
      <c r="DJ157" s="24">
        <f>Table1[[#This Row],[Indirect and Induced Tax Revenues Through FY12]]+Table1[[#This Row],[Indirect and Induced Tax Revenues FY13 and After]]</f>
        <v>2821.7213000000002</v>
      </c>
      <c r="DK157" s="9">
        <v>319.92230000000001</v>
      </c>
      <c r="DL157" s="9">
        <v>2528.2831000000001</v>
      </c>
      <c r="DM157" s="9">
        <v>2229.6668</v>
      </c>
      <c r="DN157" s="24">
        <f>Table1[[#This Row],[TOTAL Tax Revenues Before Assistance Through FY12]]+Table1[[#This Row],[TOTAL Tax Revenues Before Assistance FY13 and After]]</f>
        <v>4757.9498999999996</v>
      </c>
      <c r="DO157" s="9">
        <v>319.8125</v>
      </c>
      <c r="DP157" s="9">
        <v>2518.9335000000001</v>
      </c>
      <c r="DQ157" s="9">
        <v>2229.3649</v>
      </c>
      <c r="DR157" s="24">
        <f>Table1[[#This Row],[TOTAL Tax Revenues Net of Assistance Recapture and Penalty Through FY12]]+Table1[[#This Row],[TOTAL Tax Revenues Net of Assistance Recapture and Penalty FY13 and After]]</f>
        <v>4748.2983999999997</v>
      </c>
      <c r="DS157" s="9">
        <v>0</v>
      </c>
      <c r="DT157" s="9">
        <v>0</v>
      </c>
      <c r="DU157" s="9">
        <v>0</v>
      </c>
      <c r="DV157" s="9">
        <v>0</v>
      </c>
    </row>
    <row r="158" spans="1:126" x14ac:dyDescent="0.25">
      <c r="A158" s="10">
        <v>92628</v>
      </c>
      <c r="B158" s="10" t="s">
        <v>832</v>
      </c>
      <c r="C158" s="10" t="s">
        <v>833</v>
      </c>
      <c r="D158" s="10" t="s">
        <v>17</v>
      </c>
      <c r="E158" s="10">
        <v>38</v>
      </c>
      <c r="F158" s="10" t="s">
        <v>834</v>
      </c>
      <c r="G158" s="10" t="s">
        <v>23</v>
      </c>
      <c r="H158" s="13">
        <v>16000</v>
      </c>
      <c r="I158" s="13">
        <v>16000</v>
      </c>
      <c r="J158" s="10" t="s">
        <v>137</v>
      </c>
      <c r="K158" s="10" t="s">
        <v>50</v>
      </c>
      <c r="L158" s="8">
        <v>37555</v>
      </c>
      <c r="M158" s="8">
        <v>48092</v>
      </c>
      <c r="N158" s="9">
        <v>4200</v>
      </c>
      <c r="O158" s="10" t="s">
        <v>74</v>
      </c>
      <c r="P158" s="7">
        <v>4</v>
      </c>
      <c r="Q158" s="7">
        <v>0</v>
      </c>
      <c r="R158" s="7">
        <v>76</v>
      </c>
      <c r="S158" s="7">
        <v>0</v>
      </c>
      <c r="T158" s="7">
        <v>0</v>
      </c>
      <c r="U158" s="7">
        <v>80</v>
      </c>
      <c r="V158" s="7">
        <v>78</v>
      </c>
      <c r="W158" s="7">
        <v>0</v>
      </c>
      <c r="X158" s="7">
        <v>0</v>
      </c>
      <c r="Y158" s="7">
        <v>36</v>
      </c>
      <c r="Z158" s="7">
        <v>21</v>
      </c>
      <c r="AA158" s="7">
        <v>0</v>
      </c>
      <c r="AB158" s="16">
        <v>0</v>
      </c>
      <c r="AC158" s="16">
        <v>0</v>
      </c>
      <c r="AD158" s="16">
        <v>0</v>
      </c>
      <c r="AE158" s="16">
        <v>0</v>
      </c>
      <c r="AF158" s="15">
        <v>95</v>
      </c>
      <c r="AG158" s="10" t="s">
        <v>28</v>
      </c>
      <c r="AH158" s="10" t="s">
        <v>1966</v>
      </c>
      <c r="AI158" s="9">
        <v>0</v>
      </c>
      <c r="AJ158" s="9">
        <v>0</v>
      </c>
      <c r="AK158" s="9">
        <v>0</v>
      </c>
      <c r="AL158" s="24">
        <f>Table1[[#This Row],[Company Direct Land Through FY12]]+Table1[[#This Row],[Company Direct Land FY13 and After]]</f>
        <v>0</v>
      </c>
      <c r="AM158" s="9">
        <v>0</v>
      </c>
      <c r="AN158" s="9">
        <v>0</v>
      </c>
      <c r="AO158" s="9">
        <v>0</v>
      </c>
      <c r="AP158" s="24">
        <f>Table1[[#This Row],[Company Direct Building Through FY12]]+Table1[[#This Row],[Company Direct Building FY13 and After]]</f>
        <v>0</v>
      </c>
      <c r="AQ158" s="9">
        <v>0</v>
      </c>
      <c r="AR158" s="9">
        <v>73.688999999999993</v>
      </c>
      <c r="AS158" s="9">
        <v>0</v>
      </c>
      <c r="AT158" s="24">
        <f>Table1[[#This Row],[Mortgage Recording Tax Through FY12]]+Table1[[#This Row],[Mortgage Recording Tax FY13 and After]]</f>
        <v>73.688999999999993</v>
      </c>
      <c r="AU158" s="9">
        <v>0</v>
      </c>
      <c r="AV158" s="9">
        <v>0</v>
      </c>
      <c r="AW158" s="9">
        <v>0</v>
      </c>
      <c r="AX158" s="24">
        <f>Table1[[#This Row],[Pilot Savings  Through FY12]]+Table1[[#This Row],[Pilot Savings FY13 and After]]</f>
        <v>0</v>
      </c>
      <c r="AY158" s="9">
        <v>0</v>
      </c>
      <c r="AZ158" s="9">
        <v>73.688999999999993</v>
      </c>
      <c r="BA158" s="9">
        <v>0</v>
      </c>
      <c r="BB158" s="24">
        <f>Table1[[#This Row],[Mortgage Recording Tax Exemption Through FY12]]+Table1[[#This Row],[Mortgage Recording Tax Exemption FY13 and After]]</f>
        <v>73.688999999999993</v>
      </c>
      <c r="BC158" s="9">
        <v>35.9101</v>
      </c>
      <c r="BD158" s="9">
        <v>217.5257</v>
      </c>
      <c r="BE158" s="9">
        <v>246.9529</v>
      </c>
      <c r="BF158" s="24">
        <f>Table1[[#This Row],[Indirect and Induced Land Through FY12]]+Table1[[#This Row],[Indirect and Induced Land FY13 and After]]</f>
        <v>464.47860000000003</v>
      </c>
      <c r="BG158" s="9">
        <v>66.690200000000004</v>
      </c>
      <c r="BH158" s="9">
        <v>403.97629999999998</v>
      </c>
      <c r="BI158" s="9">
        <v>458.62610000000001</v>
      </c>
      <c r="BJ158" s="24">
        <f>Table1[[#This Row],[Indirect and Induced Building Through FY12]]+Table1[[#This Row],[Indirect and Induced Building FY13 and After]]</f>
        <v>862.60239999999999</v>
      </c>
      <c r="BK158" s="9">
        <v>102.6003</v>
      </c>
      <c r="BL158" s="9">
        <v>621.50199999999995</v>
      </c>
      <c r="BM158" s="9">
        <v>705.57899999999995</v>
      </c>
      <c r="BN158" s="24">
        <f>Table1[[#This Row],[TOTAL Real Property Related Taxes Through FY12]]+Table1[[#This Row],[TOTAL Real Property Related Taxes FY13 and After]]</f>
        <v>1327.0809999999999</v>
      </c>
      <c r="BO158" s="9">
        <v>102.6288</v>
      </c>
      <c r="BP158" s="9">
        <v>714.30970000000002</v>
      </c>
      <c r="BQ158" s="9">
        <v>705.77390000000003</v>
      </c>
      <c r="BR158" s="24">
        <f>Table1[[#This Row],[Company Direct Through FY12]]+Table1[[#This Row],[Company Direct FY13 and After]]</f>
        <v>1420.0835999999999</v>
      </c>
      <c r="BS158" s="9">
        <v>0</v>
      </c>
      <c r="BT158" s="9">
        <v>0</v>
      </c>
      <c r="BU158" s="9">
        <v>0</v>
      </c>
      <c r="BV158" s="24">
        <f>Table1[[#This Row],[Sales Tax Exemption Through FY12]]+Table1[[#This Row],[Sales Tax Exemption FY13 and After]]</f>
        <v>0</v>
      </c>
      <c r="BW158" s="9">
        <v>0</v>
      </c>
      <c r="BX158" s="9">
        <v>0</v>
      </c>
      <c r="BY158" s="9">
        <v>0</v>
      </c>
      <c r="BZ158" s="24">
        <f>Table1[[#This Row],[Energy Tax Savings Through FY12]]+Table1[[#This Row],[Energy Tax Savings FY13 and After]]</f>
        <v>0</v>
      </c>
      <c r="CA158" s="9">
        <v>5.0099999999999999E-2</v>
      </c>
      <c r="CB158" s="9">
        <v>20.311800000000002</v>
      </c>
      <c r="CC158" s="9">
        <v>0.14860000000000001</v>
      </c>
      <c r="CD158" s="24">
        <f>Table1[[#This Row],[Tax Exempt Bond Savings Through FY12]]+Table1[[#This Row],[Tax Exempt Bond Savings FY13 and After]]</f>
        <v>20.4604</v>
      </c>
      <c r="CE158" s="9">
        <v>133.21549999999999</v>
      </c>
      <c r="CF158" s="9">
        <v>904.42219999999998</v>
      </c>
      <c r="CG158" s="9">
        <v>916.11749999999995</v>
      </c>
      <c r="CH158" s="24">
        <f>Table1[[#This Row],[Indirect and Induced Through FY12]]+Table1[[#This Row],[Indirect and Induced FY13 and After]]</f>
        <v>1820.5396999999998</v>
      </c>
      <c r="CI158" s="9">
        <v>235.79419999999999</v>
      </c>
      <c r="CJ158" s="9">
        <v>1598.4201</v>
      </c>
      <c r="CK158" s="9">
        <v>1621.7428</v>
      </c>
      <c r="CL158" s="24">
        <f>Table1[[#This Row],[TOTAL Income Consumption Use Taxes Through FY12]]+Table1[[#This Row],[TOTAL Income Consumption Use Taxes FY13 and After]]</f>
        <v>3220.1629000000003</v>
      </c>
      <c r="CM158" s="9">
        <v>5.0099999999999999E-2</v>
      </c>
      <c r="CN158" s="9">
        <v>94.000799999999998</v>
      </c>
      <c r="CO158" s="9">
        <v>0.14860000000000001</v>
      </c>
      <c r="CP158" s="24">
        <f>Table1[[#This Row],[Assistance Provided Through FY12]]+Table1[[#This Row],[Assistance Provided FY13 and After]]</f>
        <v>94.1494</v>
      </c>
      <c r="CQ158" s="9">
        <v>0</v>
      </c>
      <c r="CR158" s="9">
        <v>0</v>
      </c>
      <c r="CS158" s="9">
        <v>0</v>
      </c>
      <c r="CT158" s="24">
        <f>Table1[[#This Row],[Recapture Cancellation Reduction Amount Through FY12]]+Table1[[#This Row],[Recapture Cancellation Reduction Amount FY13 and After]]</f>
        <v>0</v>
      </c>
      <c r="CU158" s="9">
        <v>0</v>
      </c>
      <c r="CV158" s="9">
        <v>0</v>
      </c>
      <c r="CW158" s="9">
        <v>0</v>
      </c>
      <c r="CX158" s="24">
        <f>Table1[[#This Row],[Penalty Paid Through FY12]]+Table1[[#This Row],[Penalty Paid FY13 and After]]</f>
        <v>0</v>
      </c>
      <c r="CY158" s="9">
        <v>5.0099999999999999E-2</v>
      </c>
      <c r="CZ158" s="9">
        <v>94.000799999999998</v>
      </c>
      <c r="DA158" s="9">
        <v>0.14860000000000001</v>
      </c>
      <c r="DB158" s="24">
        <f>Table1[[#This Row],[TOTAL Assistance Net of Recapture Penalties Through FY12]]+Table1[[#This Row],[TOTAL Assistance Net of Recapture Penalties FY13 and After]]</f>
        <v>94.1494</v>
      </c>
      <c r="DC158" s="9">
        <v>102.6288</v>
      </c>
      <c r="DD158" s="9">
        <v>787.99869999999999</v>
      </c>
      <c r="DE158" s="9">
        <v>705.77390000000003</v>
      </c>
      <c r="DF158" s="24">
        <f>Table1[[#This Row],[Company Direct Tax Revenue Before Assistance Through FY12]]+Table1[[#This Row],[Company Direct Tax Revenue Before Assistance FY13 and After]]</f>
        <v>1493.7726</v>
      </c>
      <c r="DG158" s="9">
        <v>235.8158</v>
      </c>
      <c r="DH158" s="9">
        <v>1525.9241999999999</v>
      </c>
      <c r="DI158" s="9">
        <v>1621.6965</v>
      </c>
      <c r="DJ158" s="24">
        <f>Table1[[#This Row],[Indirect and Induced Tax Revenues Through FY12]]+Table1[[#This Row],[Indirect and Induced Tax Revenues FY13 and After]]</f>
        <v>3147.6206999999999</v>
      </c>
      <c r="DK158" s="9">
        <v>338.44459999999998</v>
      </c>
      <c r="DL158" s="9">
        <v>2313.9229</v>
      </c>
      <c r="DM158" s="9">
        <v>2327.4704000000002</v>
      </c>
      <c r="DN158" s="24">
        <f>Table1[[#This Row],[TOTAL Tax Revenues Before Assistance Through FY12]]+Table1[[#This Row],[TOTAL Tax Revenues Before Assistance FY13 and After]]</f>
        <v>4641.3932999999997</v>
      </c>
      <c r="DO158" s="9">
        <v>338.39449999999999</v>
      </c>
      <c r="DP158" s="9">
        <v>2219.9220999999998</v>
      </c>
      <c r="DQ158" s="9">
        <v>2327.3218000000002</v>
      </c>
      <c r="DR158" s="24">
        <f>Table1[[#This Row],[TOTAL Tax Revenues Net of Assistance Recapture and Penalty Through FY12]]+Table1[[#This Row],[TOTAL Tax Revenues Net of Assistance Recapture and Penalty FY13 and After]]</f>
        <v>4547.2438999999995</v>
      </c>
      <c r="DS158" s="9">
        <v>0</v>
      </c>
      <c r="DT158" s="9">
        <v>0</v>
      </c>
      <c r="DU158" s="9">
        <v>0</v>
      </c>
      <c r="DV158" s="9">
        <v>0</v>
      </c>
    </row>
    <row r="159" spans="1:126" x14ac:dyDescent="0.25">
      <c r="A159" s="10">
        <v>92629</v>
      </c>
      <c r="B159" s="10" t="s">
        <v>878</v>
      </c>
      <c r="C159" s="10" t="s">
        <v>879</v>
      </c>
      <c r="D159" s="10" t="s">
        <v>47</v>
      </c>
      <c r="E159" s="10">
        <v>3</v>
      </c>
      <c r="F159" s="10" t="s">
        <v>880</v>
      </c>
      <c r="G159" s="10" t="s">
        <v>203</v>
      </c>
      <c r="H159" s="13">
        <v>17890</v>
      </c>
      <c r="I159" s="13">
        <v>55387</v>
      </c>
      <c r="J159" s="10" t="s">
        <v>205</v>
      </c>
      <c r="K159" s="10" t="s">
        <v>50</v>
      </c>
      <c r="L159" s="8">
        <v>37190</v>
      </c>
      <c r="M159" s="8">
        <v>46751</v>
      </c>
      <c r="N159" s="9">
        <v>6500</v>
      </c>
      <c r="O159" s="10" t="s">
        <v>108</v>
      </c>
      <c r="P159" s="7">
        <v>25</v>
      </c>
      <c r="Q159" s="7">
        <v>0</v>
      </c>
      <c r="R159" s="7">
        <v>67</v>
      </c>
      <c r="S159" s="7">
        <v>0</v>
      </c>
      <c r="T159" s="7">
        <v>0</v>
      </c>
      <c r="U159" s="7">
        <v>92</v>
      </c>
      <c r="V159" s="7">
        <v>79</v>
      </c>
      <c r="W159" s="7">
        <v>0</v>
      </c>
      <c r="X159" s="7">
        <v>0</v>
      </c>
      <c r="Y159" s="7">
        <v>59</v>
      </c>
      <c r="Z159" s="7">
        <v>10</v>
      </c>
      <c r="AA159" s="7">
        <v>0</v>
      </c>
      <c r="AB159" s="16">
        <v>0</v>
      </c>
      <c r="AC159" s="16">
        <v>0</v>
      </c>
      <c r="AD159" s="16">
        <v>0</v>
      </c>
      <c r="AE159" s="16">
        <v>0</v>
      </c>
      <c r="AF159" s="15">
        <v>93.478260869565219</v>
      </c>
      <c r="AG159" s="10" t="s">
        <v>28</v>
      </c>
      <c r="AH159" s="10" t="s">
        <v>1966</v>
      </c>
      <c r="AI159" s="9">
        <v>0</v>
      </c>
      <c r="AJ159" s="9">
        <v>0</v>
      </c>
      <c r="AK159" s="9">
        <v>0</v>
      </c>
      <c r="AL159" s="24">
        <f>Table1[[#This Row],[Company Direct Land Through FY12]]+Table1[[#This Row],[Company Direct Land FY13 and After]]</f>
        <v>0</v>
      </c>
      <c r="AM159" s="9">
        <v>0</v>
      </c>
      <c r="AN159" s="9">
        <v>0</v>
      </c>
      <c r="AO159" s="9">
        <v>0</v>
      </c>
      <c r="AP159" s="24">
        <f>Table1[[#This Row],[Company Direct Building Through FY12]]+Table1[[#This Row],[Company Direct Building FY13 and After]]</f>
        <v>0</v>
      </c>
      <c r="AQ159" s="9">
        <v>0</v>
      </c>
      <c r="AR159" s="9">
        <v>138.125</v>
      </c>
      <c r="AS159" s="9">
        <v>0</v>
      </c>
      <c r="AT159" s="24">
        <f>Table1[[#This Row],[Mortgage Recording Tax Through FY12]]+Table1[[#This Row],[Mortgage Recording Tax FY13 and After]]</f>
        <v>138.125</v>
      </c>
      <c r="AU159" s="9">
        <v>0</v>
      </c>
      <c r="AV159" s="9">
        <v>0</v>
      </c>
      <c r="AW159" s="9">
        <v>0</v>
      </c>
      <c r="AX159" s="24">
        <f>Table1[[#This Row],[Pilot Savings  Through FY12]]+Table1[[#This Row],[Pilot Savings FY13 and After]]</f>
        <v>0</v>
      </c>
      <c r="AY159" s="9">
        <v>0</v>
      </c>
      <c r="AZ159" s="9">
        <v>0</v>
      </c>
      <c r="BA159" s="9">
        <v>0</v>
      </c>
      <c r="BB159" s="24">
        <f>Table1[[#This Row],[Mortgage Recording Tax Exemption Through FY12]]+Table1[[#This Row],[Mortgage Recording Tax Exemption FY13 and After]]</f>
        <v>0</v>
      </c>
      <c r="BC159" s="9">
        <v>58.100299999999997</v>
      </c>
      <c r="BD159" s="9">
        <v>409.81310000000002</v>
      </c>
      <c r="BE159" s="9">
        <v>318.43349999999998</v>
      </c>
      <c r="BF159" s="24">
        <f>Table1[[#This Row],[Indirect and Induced Land Through FY12]]+Table1[[#This Row],[Indirect and Induced Land FY13 and After]]</f>
        <v>728.24659999999994</v>
      </c>
      <c r="BG159" s="9">
        <v>107.9006</v>
      </c>
      <c r="BH159" s="9">
        <v>761.08159999999998</v>
      </c>
      <c r="BI159" s="9">
        <v>591.37630000000001</v>
      </c>
      <c r="BJ159" s="24">
        <f>Table1[[#This Row],[Indirect and Induced Building Through FY12]]+Table1[[#This Row],[Indirect and Induced Building FY13 and After]]</f>
        <v>1352.4578999999999</v>
      </c>
      <c r="BK159" s="9">
        <v>166.0009</v>
      </c>
      <c r="BL159" s="9">
        <v>1309.0197000000001</v>
      </c>
      <c r="BM159" s="9">
        <v>909.8098</v>
      </c>
      <c r="BN159" s="24">
        <f>Table1[[#This Row],[TOTAL Real Property Related Taxes Through FY12]]+Table1[[#This Row],[TOTAL Real Property Related Taxes FY13 and After]]</f>
        <v>2218.8294999999998</v>
      </c>
      <c r="BO159" s="9">
        <v>150.52090000000001</v>
      </c>
      <c r="BP159" s="9">
        <v>1164.6266000000001</v>
      </c>
      <c r="BQ159" s="9">
        <v>824.96820000000002</v>
      </c>
      <c r="BR159" s="24">
        <f>Table1[[#This Row],[Company Direct Through FY12]]+Table1[[#This Row],[Company Direct FY13 and After]]</f>
        <v>1989.5948000000001</v>
      </c>
      <c r="BS159" s="9">
        <v>0</v>
      </c>
      <c r="BT159" s="9">
        <v>0</v>
      </c>
      <c r="BU159" s="9">
        <v>0</v>
      </c>
      <c r="BV159" s="24">
        <f>Table1[[#This Row],[Sales Tax Exemption Through FY12]]+Table1[[#This Row],[Sales Tax Exemption FY13 and After]]</f>
        <v>0</v>
      </c>
      <c r="BW159" s="9">
        <v>0</v>
      </c>
      <c r="BX159" s="9">
        <v>0</v>
      </c>
      <c r="BY159" s="9">
        <v>0</v>
      </c>
      <c r="BZ159" s="24">
        <f>Table1[[#This Row],[Energy Tax Savings Through FY12]]+Table1[[#This Row],[Energy Tax Savings FY13 and After]]</f>
        <v>0</v>
      </c>
      <c r="CA159" s="9">
        <v>4.0000000000000001E-3</v>
      </c>
      <c r="CB159" s="9">
        <v>2.2100000000000002E-2</v>
      </c>
      <c r="CC159" s="9">
        <v>1.09E-2</v>
      </c>
      <c r="CD159" s="24">
        <f>Table1[[#This Row],[Tax Exempt Bond Savings Through FY12]]+Table1[[#This Row],[Tax Exempt Bond Savings FY13 and After]]</f>
        <v>3.3000000000000002E-2</v>
      </c>
      <c r="CE159" s="9">
        <v>179.04830000000001</v>
      </c>
      <c r="CF159" s="9">
        <v>1411.9934000000001</v>
      </c>
      <c r="CG159" s="9">
        <v>981.31939999999997</v>
      </c>
      <c r="CH159" s="24">
        <f>Table1[[#This Row],[Indirect and Induced Through FY12]]+Table1[[#This Row],[Indirect and Induced FY13 and After]]</f>
        <v>2393.3128000000002</v>
      </c>
      <c r="CI159" s="9">
        <v>329.5652</v>
      </c>
      <c r="CJ159" s="9">
        <v>2576.5979000000002</v>
      </c>
      <c r="CK159" s="9">
        <v>1806.2766999999999</v>
      </c>
      <c r="CL159" s="24">
        <f>Table1[[#This Row],[TOTAL Income Consumption Use Taxes Through FY12]]+Table1[[#This Row],[TOTAL Income Consumption Use Taxes FY13 and After]]</f>
        <v>4382.8746000000001</v>
      </c>
      <c r="CM159" s="9">
        <v>4.0000000000000001E-3</v>
      </c>
      <c r="CN159" s="9">
        <v>2.2100000000000002E-2</v>
      </c>
      <c r="CO159" s="9">
        <v>1.09E-2</v>
      </c>
      <c r="CP159" s="24">
        <f>Table1[[#This Row],[Assistance Provided Through FY12]]+Table1[[#This Row],[Assistance Provided FY13 and After]]</f>
        <v>3.3000000000000002E-2</v>
      </c>
      <c r="CQ159" s="9">
        <v>0</v>
      </c>
      <c r="CR159" s="9">
        <v>0</v>
      </c>
      <c r="CS159" s="9">
        <v>0</v>
      </c>
      <c r="CT159" s="24">
        <f>Table1[[#This Row],[Recapture Cancellation Reduction Amount Through FY12]]+Table1[[#This Row],[Recapture Cancellation Reduction Amount FY13 and After]]</f>
        <v>0</v>
      </c>
      <c r="CU159" s="9">
        <v>0</v>
      </c>
      <c r="CV159" s="9">
        <v>0</v>
      </c>
      <c r="CW159" s="9">
        <v>0</v>
      </c>
      <c r="CX159" s="24">
        <f>Table1[[#This Row],[Penalty Paid Through FY12]]+Table1[[#This Row],[Penalty Paid FY13 and After]]</f>
        <v>0</v>
      </c>
      <c r="CY159" s="9">
        <v>4.0000000000000001E-3</v>
      </c>
      <c r="CZ159" s="9">
        <v>2.2100000000000002E-2</v>
      </c>
      <c r="DA159" s="9">
        <v>1.09E-2</v>
      </c>
      <c r="DB159" s="24">
        <f>Table1[[#This Row],[TOTAL Assistance Net of Recapture Penalties Through FY12]]+Table1[[#This Row],[TOTAL Assistance Net of Recapture Penalties FY13 and After]]</f>
        <v>3.3000000000000002E-2</v>
      </c>
      <c r="DC159" s="9">
        <v>150.52090000000001</v>
      </c>
      <c r="DD159" s="9">
        <v>1302.7516000000001</v>
      </c>
      <c r="DE159" s="9">
        <v>824.96820000000002</v>
      </c>
      <c r="DF159" s="24">
        <f>Table1[[#This Row],[Company Direct Tax Revenue Before Assistance Through FY12]]+Table1[[#This Row],[Company Direct Tax Revenue Before Assistance FY13 and After]]</f>
        <v>2127.7197999999999</v>
      </c>
      <c r="DG159" s="9">
        <v>345.04919999999998</v>
      </c>
      <c r="DH159" s="9">
        <v>2582.8881000000001</v>
      </c>
      <c r="DI159" s="9">
        <v>1891.1292000000001</v>
      </c>
      <c r="DJ159" s="24">
        <f>Table1[[#This Row],[Indirect and Induced Tax Revenues Through FY12]]+Table1[[#This Row],[Indirect and Induced Tax Revenues FY13 and After]]</f>
        <v>4474.0173000000004</v>
      </c>
      <c r="DK159" s="9">
        <v>495.57010000000002</v>
      </c>
      <c r="DL159" s="9">
        <v>3885.6397000000002</v>
      </c>
      <c r="DM159" s="9">
        <v>2716.0974000000001</v>
      </c>
      <c r="DN159" s="24">
        <f>Table1[[#This Row],[TOTAL Tax Revenues Before Assistance Through FY12]]+Table1[[#This Row],[TOTAL Tax Revenues Before Assistance FY13 and After]]</f>
        <v>6601.7371000000003</v>
      </c>
      <c r="DO159" s="9">
        <v>495.56610000000001</v>
      </c>
      <c r="DP159" s="9">
        <v>3885.6176</v>
      </c>
      <c r="DQ159" s="9">
        <v>2716.0864999999999</v>
      </c>
      <c r="DR159" s="24">
        <f>Table1[[#This Row],[TOTAL Tax Revenues Net of Assistance Recapture and Penalty Through FY12]]+Table1[[#This Row],[TOTAL Tax Revenues Net of Assistance Recapture and Penalty FY13 and After]]</f>
        <v>6601.7040999999999</v>
      </c>
      <c r="DS159" s="9">
        <v>0</v>
      </c>
      <c r="DT159" s="9">
        <v>0</v>
      </c>
      <c r="DU159" s="9">
        <v>0</v>
      </c>
      <c r="DV159" s="9">
        <v>0</v>
      </c>
    </row>
    <row r="160" spans="1:126" x14ac:dyDescent="0.25">
      <c r="A160" s="10">
        <v>92632</v>
      </c>
      <c r="B160" s="10" t="s">
        <v>868</v>
      </c>
      <c r="C160" s="10" t="s">
        <v>869</v>
      </c>
      <c r="D160" s="10" t="s">
        <v>24</v>
      </c>
      <c r="E160" s="10">
        <v>27</v>
      </c>
      <c r="F160" s="10" t="s">
        <v>870</v>
      </c>
      <c r="G160" s="10" t="s">
        <v>871</v>
      </c>
      <c r="H160" s="13">
        <v>10250</v>
      </c>
      <c r="I160" s="13">
        <v>4725</v>
      </c>
      <c r="J160" s="10" t="s">
        <v>511</v>
      </c>
      <c r="K160" s="10" t="s">
        <v>491</v>
      </c>
      <c r="L160" s="8">
        <v>37243</v>
      </c>
      <c r="M160" s="8">
        <v>42552</v>
      </c>
      <c r="N160" s="9">
        <v>1514.7</v>
      </c>
      <c r="O160" s="10" t="s">
        <v>74</v>
      </c>
      <c r="P160" s="7">
        <v>4</v>
      </c>
      <c r="Q160" s="7">
        <v>0</v>
      </c>
      <c r="R160" s="7">
        <v>19</v>
      </c>
      <c r="S160" s="7">
        <v>0</v>
      </c>
      <c r="T160" s="7">
        <v>0</v>
      </c>
      <c r="U160" s="7">
        <v>23</v>
      </c>
      <c r="V160" s="7">
        <v>21</v>
      </c>
      <c r="W160" s="7">
        <v>0</v>
      </c>
      <c r="X160" s="7">
        <v>0</v>
      </c>
      <c r="Y160" s="7">
        <v>0</v>
      </c>
      <c r="Z160" s="7">
        <v>0</v>
      </c>
      <c r="AA160" s="7">
        <v>0</v>
      </c>
      <c r="AB160" s="16">
        <v>0</v>
      </c>
      <c r="AC160" s="16">
        <v>0</v>
      </c>
      <c r="AD160" s="16">
        <v>0</v>
      </c>
      <c r="AE160" s="16">
        <v>0</v>
      </c>
      <c r="AF160" s="15">
        <v>91.304347826086953</v>
      </c>
      <c r="AG160" s="10" t="s">
        <v>28</v>
      </c>
      <c r="AH160" s="10" t="s">
        <v>1966</v>
      </c>
      <c r="AI160" s="9">
        <v>0</v>
      </c>
      <c r="AJ160" s="9">
        <v>0</v>
      </c>
      <c r="AK160" s="9">
        <v>0</v>
      </c>
      <c r="AL160" s="24">
        <f>Table1[[#This Row],[Company Direct Land Through FY12]]+Table1[[#This Row],[Company Direct Land FY13 and After]]</f>
        <v>0</v>
      </c>
      <c r="AM160" s="9">
        <v>0</v>
      </c>
      <c r="AN160" s="9">
        <v>0</v>
      </c>
      <c r="AO160" s="9">
        <v>0</v>
      </c>
      <c r="AP160" s="24">
        <f>Table1[[#This Row],[Company Direct Building Through FY12]]+Table1[[#This Row],[Company Direct Building FY13 and After]]</f>
        <v>0</v>
      </c>
      <c r="AQ160" s="9">
        <v>0</v>
      </c>
      <c r="AR160" s="9">
        <v>26.575299999999999</v>
      </c>
      <c r="AS160" s="9">
        <v>0</v>
      </c>
      <c r="AT160" s="24">
        <f>Table1[[#This Row],[Mortgage Recording Tax Through FY12]]+Table1[[#This Row],[Mortgage Recording Tax FY13 and After]]</f>
        <v>26.575299999999999</v>
      </c>
      <c r="AU160" s="9">
        <v>0</v>
      </c>
      <c r="AV160" s="9">
        <v>0</v>
      </c>
      <c r="AW160" s="9">
        <v>0</v>
      </c>
      <c r="AX160" s="24">
        <f>Table1[[#This Row],[Pilot Savings  Through FY12]]+Table1[[#This Row],[Pilot Savings FY13 and After]]</f>
        <v>0</v>
      </c>
      <c r="AY160" s="9">
        <v>0</v>
      </c>
      <c r="AZ160" s="9">
        <v>26.575299999999999</v>
      </c>
      <c r="BA160" s="9">
        <v>0</v>
      </c>
      <c r="BB160" s="24">
        <f>Table1[[#This Row],[Mortgage Recording Tax Exemption Through FY12]]+Table1[[#This Row],[Mortgage Recording Tax Exemption FY13 and After]]</f>
        <v>26.575299999999999</v>
      </c>
      <c r="BC160" s="9">
        <v>9.9687999999999999</v>
      </c>
      <c r="BD160" s="9">
        <v>76.924599999999998</v>
      </c>
      <c r="BE160" s="9">
        <v>4.5392999999999999</v>
      </c>
      <c r="BF160" s="24">
        <f>Table1[[#This Row],[Indirect and Induced Land Through FY12]]+Table1[[#This Row],[Indirect and Induced Land FY13 and After]]</f>
        <v>81.463899999999995</v>
      </c>
      <c r="BG160" s="9">
        <v>18.513400000000001</v>
      </c>
      <c r="BH160" s="9">
        <v>142.8603</v>
      </c>
      <c r="BI160" s="9">
        <v>8.4301999999999992</v>
      </c>
      <c r="BJ160" s="24">
        <f>Table1[[#This Row],[Indirect and Induced Building Through FY12]]+Table1[[#This Row],[Indirect and Induced Building FY13 and After]]</f>
        <v>151.29050000000001</v>
      </c>
      <c r="BK160" s="9">
        <v>28.482199999999999</v>
      </c>
      <c r="BL160" s="9">
        <v>219.78489999999999</v>
      </c>
      <c r="BM160" s="9">
        <v>12.9695</v>
      </c>
      <c r="BN160" s="24">
        <f>Table1[[#This Row],[TOTAL Real Property Related Taxes Through FY12]]+Table1[[#This Row],[TOTAL Real Property Related Taxes FY13 and After]]</f>
        <v>232.7544</v>
      </c>
      <c r="BO160" s="9">
        <v>29.506</v>
      </c>
      <c r="BP160" s="9">
        <v>255.87719999999999</v>
      </c>
      <c r="BQ160" s="9">
        <v>13.435700000000001</v>
      </c>
      <c r="BR160" s="24">
        <f>Table1[[#This Row],[Company Direct Through FY12]]+Table1[[#This Row],[Company Direct FY13 and After]]</f>
        <v>269.31290000000001</v>
      </c>
      <c r="BS160" s="9">
        <v>0</v>
      </c>
      <c r="BT160" s="9">
        <v>0</v>
      </c>
      <c r="BU160" s="9">
        <v>0</v>
      </c>
      <c r="BV160" s="24">
        <f>Table1[[#This Row],[Sales Tax Exemption Through FY12]]+Table1[[#This Row],[Sales Tax Exemption FY13 and After]]</f>
        <v>0</v>
      </c>
      <c r="BW160" s="9">
        <v>0</v>
      </c>
      <c r="BX160" s="9">
        <v>0</v>
      </c>
      <c r="BY160" s="9">
        <v>0</v>
      </c>
      <c r="BZ160" s="24">
        <f>Table1[[#This Row],[Energy Tax Savings Through FY12]]+Table1[[#This Row],[Energy Tax Savings FY13 and After]]</f>
        <v>0</v>
      </c>
      <c r="CA160" s="9">
        <v>0.76300000000000001</v>
      </c>
      <c r="CB160" s="9">
        <v>7.4329000000000001</v>
      </c>
      <c r="CC160" s="9">
        <v>0.3357</v>
      </c>
      <c r="CD160" s="24">
        <f>Table1[[#This Row],[Tax Exempt Bond Savings Through FY12]]+Table1[[#This Row],[Tax Exempt Bond Savings FY13 and After]]</f>
        <v>7.7686000000000002</v>
      </c>
      <c r="CE160" s="9">
        <v>34.037599999999998</v>
      </c>
      <c r="CF160" s="9">
        <v>292.68040000000002</v>
      </c>
      <c r="CG160" s="9">
        <v>15.4992</v>
      </c>
      <c r="CH160" s="24">
        <f>Table1[[#This Row],[Indirect and Induced Through FY12]]+Table1[[#This Row],[Indirect and Induced FY13 and After]]</f>
        <v>308.17959999999999</v>
      </c>
      <c r="CI160" s="9">
        <v>62.7806</v>
      </c>
      <c r="CJ160" s="9">
        <v>541.12469999999996</v>
      </c>
      <c r="CK160" s="9">
        <v>28.5992</v>
      </c>
      <c r="CL160" s="24">
        <f>Table1[[#This Row],[TOTAL Income Consumption Use Taxes Through FY12]]+Table1[[#This Row],[TOTAL Income Consumption Use Taxes FY13 and After]]</f>
        <v>569.72389999999996</v>
      </c>
      <c r="CM160" s="9">
        <v>0.76300000000000001</v>
      </c>
      <c r="CN160" s="9">
        <v>34.008200000000002</v>
      </c>
      <c r="CO160" s="9">
        <v>0.3357</v>
      </c>
      <c r="CP160" s="24">
        <f>Table1[[#This Row],[Assistance Provided Through FY12]]+Table1[[#This Row],[Assistance Provided FY13 and After]]</f>
        <v>34.343900000000005</v>
      </c>
      <c r="CQ160" s="9">
        <v>0</v>
      </c>
      <c r="CR160" s="9">
        <v>0</v>
      </c>
      <c r="CS160" s="9">
        <v>0</v>
      </c>
      <c r="CT160" s="24">
        <f>Table1[[#This Row],[Recapture Cancellation Reduction Amount Through FY12]]+Table1[[#This Row],[Recapture Cancellation Reduction Amount FY13 and After]]</f>
        <v>0</v>
      </c>
      <c r="CU160" s="9">
        <v>0</v>
      </c>
      <c r="CV160" s="9">
        <v>0</v>
      </c>
      <c r="CW160" s="9">
        <v>0</v>
      </c>
      <c r="CX160" s="24">
        <f>Table1[[#This Row],[Penalty Paid Through FY12]]+Table1[[#This Row],[Penalty Paid FY13 and After]]</f>
        <v>0</v>
      </c>
      <c r="CY160" s="9">
        <v>0.76300000000000001</v>
      </c>
      <c r="CZ160" s="9">
        <v>34.008200000000002</v>
      </c>
      <c r="DA160" s="9">
        <v>0.3357</v>
      </c>
      <c r="DB160" s="24">
        <f>Table1[[#This Row],[TOTAL Assistance Net of Recapture Penalties Through FY12]]+Table1[[#This Row],[TOTAL Assistance Net of Recapture Penalties FY13 and After]]</f>
        <v>34.343900000000005</v>
      </c>
      <c r="DC160" s="9">
        <v>29.506</v>
      </c>
      <c r="DD160" s="9">
        <v>282.45249999999999</v>
      </c>
      <c r="DE160" s="9">
        <v>13.435700000000001</v>
      </c>
      <c r="DF160" s="24">
        <f>Table1[[#This Row],[Company Direct Tax Revenue Before Assistance Through FY12]]+Table1[[#This Row],[Company Direct Tax Revenue Before Assistance FY13 and After]]</f>
        <v>295.88819999999998</v>
      </c>
      <c r="DG160" s="9">
        <v>62.519799999999996</v>
      </c>
      <c r="DH160" s="9">
        <v>512.46529999999996</v>
      </c>
      <c r="DI160" s="9">
        <v>28.468699999999998</v>
      </c>
      <c r="DJ160" s="24">
        <f>Table1[[#This Row],[Indirect and Induced Tax Revenues Through FY12]]+Table1[[#This Row],[Indirect and Induced Tax Revenues FY13 and After]]</f>
        <v>540.93399999999997</v>
      </c>
      <c r="DK160" s="9">
        <v>92.025800000000004</v>
      </c>
      <c r="DL160" s="9">
        <v>794.91780000000006</v>
      </c>
      <c r="DM160" s="9">
        <v>41.904400000000003</v>
      </c>
      <c r="DN160" s="24">
        <f>Table1[[#This Row],[TOTAL Tax Revenues Before Assistance Through FY12]]+Table1[[#This Row],[TOTAL Tax Revenues Before Assistance FY13 and After]]</f>
        <v>836.82220000000007</v>
      </c>
      <c r="DO160" s="9">
        <v>91.262799999999999</v>
      </c>
      <c r="DP160" s="9">
        <v>760.90959999999995</v>
      </c>
      <c r="DQ160" s="9">
        <v>41.5687</v>
      </c>
      <c r="DR160" s="24">
        <f>Table1[[#This Row],[TOTAL Tax Revenues Net of Assistance Recapture and Penalty Through FY12]]+Table1[[#This Row],[TOTAL Tax Revenues Net of Assistance Recapture and Penalty FY13 and After]]</f>
        <v>802.47829999999999</v>
      </c>
      <c r="DS160" s="9">
        <v>0</v>
      </c>
      <c r="DT160" s="9">
        <v>0</v>
      </c>
      <c r="DU160" s="9">
        <v>0</v>
      </c>
      <c r="DV160" s="9">
        <v>0</v>
      </c>
    </row>
    <row r="161" spans="1:126" x14ac:dyDescent="0.25">
      <c r="A161" s="10">
        <v>92633</v>
      </c>
      <c r="B161" s="10" t="s">
        <v>999</v>
      </c>
      <c r="C161" s="10" t="s">
        <v>1000</v>
      </c>
      <c r="D161" s="10" t="s">
        <v>24</v>
      </c>
      <c r="E161" s="10">
        <v>28</v>
      </c>
      <c r="F161" s="10" t="s">
        <v>1001</v>
      </c>
      <c r="G161" s="10" t="s">
        <v>67</v>
      </c>
      <c r="H161" s="13">
        <v>3100</v>
      </c>
      <c r="I161" s="13">
        <v>2254</v>
      </c>
      <c r="J161" s="10" t="s">
        <v>114</v>
      </c>
      <c r="K161" s="10" t="s">
        <v>491</v>
      </c>
      <c r="L161" s="8">
        <v>37434</v>
      </c>
      <c r="M161" s="8">
        <v>42917</v>
      </c>
      <c r="N161" s="9">
        <v>672.3</v>
      </c>
      <c r="O161" s="10" t="s">
        <v>74</v>
      </c>
      <c r="P161" s="7">
        <v>3</v>
      </c>
      <c r="Q161" s="7">
        <v>3</v>
      </c>
      <c r="R161" s="7">
        <v>7</v>
      </c>
      <c r="S161" s="7">
        <v>0</v>
      </c>
      <c r="T161" s="7">
        <v>0</v>
      </c>
      <c r="U161" s="7">
        <v>13</v>
      </c>
      <c r="V161" s="7">
        <v>9</v>
      </c>
      <c r="W161" s="7">
        <v>0</v>
      </c>
      <c r="X161" s="7">
        <v>0</v>
      </c>
      <c r="Y161" s="7">
        <v>15</v>
      </c>
      <c r="Z161" s="7">
        <v>0</v>
      </c>
      <c r="AA161" s="7">
        <v>0</v>
      </c>
      <c r="AB161" s="16">
        <v>0</v>
      </c>
      <c r="AC161" s="16">
        <v>0</v>
      </c>
      <c r="AD161" s="16">
        <v>0</v>
      </c>
      <c r="AE161" s="16">
        <v>0</v>
      </c>
      <c r="AF161" s="15">
        <v>92.307692307692307</v>
      </c>
      <c r="AG161" s="10" t="s">
        <v>28</v>
      </c>
      <c r="AH161" s="10" t="s">
        <v>1966</v>
      </c>
      <c r="AI161" s="9">
        <v>0</v>
      </c>
      <c r="AJ161" s="9">
        <v>0</v>
      </c>
      <c r="AK161" s="9">
        <v>0</v>
      </c>
      <c r="AL161" s="24">
        <f>Table1[[#This Row],[Company Direct Land Through FY12]]+Table1[[#This Row],[Company Direct Land FY13 and After]]</f>
        <v>0</v>
      </c>
      <c r="AM161" s="9">
        <v>0</v>
      </c>
      <c r="AN161" s="9">
        <v>0</v>
      </c>
      <c r="AO161" s="9">
        <v>0</v>
      </c>
      <c r="AP161" s="24">
        <f>Table1[[#This Row],[Company Direct Building Through FY12]]+Table1[[#This Row],[Company Direct Building FY13 and After]]</f>
        <v>0</v>
      </c>
      <c r="AQ161" s="9">
        <v>0</v>
      </c>
      <c r="AR161" s="9">
        <v>11.795299999999999</v>
      </c>
      <c r="AS161" s="9">
        <v>0</v>
      </c>
      <c r="AT161" s="24">
        <f>Table1[[#This Row],[Mortgage Recording Tax Through FY12]]+Table1[[#This Row],[Mortgage Recording Tax FY13 and After]]</f>
        <v>11.795299999999999</v>
      </c>
      <c r="AU161" s="9">
        <v>0</v>
      </c>
      <c r="AV161" s="9">
        <v>0</v>
      </c>
      <c r="AW161" s="9">
        <v>0</v>
      </c>
      <c r="AX161" s="24">
        <f>Table1[[#This Row],[Pilot Savings  Through FY12]]+Table1[[#This Row],[Pilot Savings FY13 and After]]</f>
        <v>0</v>
      </c>
      <c r="AY161" s="9">
        <v>0</v>
      </c>
      <c r="AZ161" s="9">
        <v>11.795299999999999</v>
      </c>
      <c r="BA161" s="9">
        <v>0</v>
      </c>
      <c r="BB161" s="24">
        <f>Table1[[#This Row],[Mortgage Recording Tax Exemption Through FY12]]+Table1[[#This Row],[Mortgage Recording Tax Exemption FY13 and After]]</f>
        <v>11.795299999999999</v>
      </c>
      <c r="BC161" s="9">
        <v>4.1436000000000002</v>
      </c>
      <c r="BD161" s="9">
        <v>26.643699999999999</v>
      </c>
      <c r="BE161" s="9">
        <v>10.2615</v>
      </c>
      <c r="BF161" s="24">
        <f>Table1[[#This Row],[Indirect and Induced Land Through FY12]]+Table1[[#This Row],[Indirect and Induced Land FY13 and After]]</f>
        <v>36.905200000000001</v>
      </c>
      <c r="BG161" s="9">
        <v>7.6952999999999996</v>
      </c>
      <c r="BH161" s="9">
        <v>49.481000000000002</v>
      </c>
      <c r="BI161" s="9">
        <v>19.057200000000002</v>
      </c>
      <c r="BJ161" s="24">
        <f>Table1[[#This Row],[Indirect and Induced Building Through FY12]]+Table1[[#This Row],[Indirect and Induced Building FY13 and After]]</f>
        <v>68.538200000000003</v>
      </c>
      <c r="BK161" s="9">
        <v>11.838900000000001</v>
      </c>
      <c r="BL161" s="9">
        <v>76.124700000000004</v>
      </c>
      <c r="BM161" s="9">
        <v>29.3187</v>
      </c>
      <c r="BN161" s="24">
        <f>Table1[[#This Row],[TOTAL Real Property Related Taxes Through FY12]]+Table1[[#This Row],[TOTAL Real Property Related Taxes FY13 and After]]</f>
        <v>105.4434</v>
      </c>
      <c r="BO161" s="9">
        <v>10.8992</v>
      </c>
      <c r="BP161" s="9">
        <v>81.447599999999994</v>
      </c>
      <c r="BQ161" s="9">
        <v>26.991599999999998</v>
      </c>
      <c r="BR161" s="24">
        <f>Table1[[#This Row],[Company Direct Through FY12]]+Table1[[#This Row],[Company Direct FY13 and After]]</f>
        <v>108.4392</v>
      </c>
      <c r="BS161" s="9">
        <v>0</v>
      </c>
      <c r="BT161" s="9">
        <v>0</v>
      </c>
      <c r="BU161" s="9">
        <v>0</v>
      </c>
      <c r="BV161" s="24">
        <f>Table1[[#This Row],[Sales Tax Exemption Through FY12]]+Table1[[#This Row],[Sales Tax Exemption FY13 and After]]</f>
        <v>0</v>
      </c>
      <c r="BW161" s="9">
        <v>0</v>
      </c>
      <c r="BX161" s="9">
        <v>0</v>
      </c>
      <c r="BY161" s="9">
        <v>0</v>
      </c>
      <c r="BZ161" s="24">
        <f>Table1[[#This Row],[Energy Tax Savings Through FY12]]+Table1[[#This Row],[Energy Tax Savings FY13 and After]]</f>
        <v>0</v>
      </c>
      <c r="CA161" s="9">
        <v>0.24929999999999999</v>
      </c>
      <c r="CB161" s="9">
        <v>2.7888000000000002</v>
      </c>
      <c r="CC161" s="9">
        <v>0.55059999999999998</v>
      </c>
      <c r="CD161" s="24">
        <f>Table1[[#This Row],[Tax Exempt Bond Savings Through FY12]]+Table1[[#This Row],[Tax Exempt Bond Savings FY13 and After]]</f>
        <v>3.3394000000000004</v>
      </c>
      <c r="CE161" s="9">
        <v>14.148</v>
      </c>
      <c r="CF161" s="9">
        <v>102.1575</v>
      </c>
      <c r="CG161" s="9">
        <v>35.037199999999999</v>
      </c>
      <c r="CH161" s="24">
        <f>Table1[[#This Row],[Indirect and Induced Through FY12]]+Table1[[#This Row],[Indirect and Induced FY13 and After]]</f>
        <v>137.19470000000001</v>
      </c>
      <c r="CI161" s="9">
        <v>24.797899999999998</v>
      </c>
      <c r="CJ161" s="9">
        <v>180.81630000000001</v>
      </c>
      <c r="CK161" s="9">
        <v>61.478200000000001</v>
      </c>
      <c r="CL161" s="24">
        <f>Table1[[#This Row],[TOTAL Income Consumption Use Taxes Through FY12]]+Table1[[#This Row],[TOTAL Income Consumption Use Taxes FY13 and After]]</f>
        <v>242.29450000000003</v>
      </c>
      <c r="CM161" s="9">
        <v>0.24929999999999999</v>
      </c>
      <c r="CN161" s="9">
        <v>14.584099999999999</v>
      </c>
      <c r="CO161" s="9">
        <v>0.55059999999999998</v>
      </c>
      <c r="CP161" s="24">
        <f>Table1[[#This Row],[Assistance Provided Through FY12]]+Table1[[#This Row],[Assistance Provided FY13 and After]]</f>
        <v>15.134699999999999</v>
      </c>
      <c r="CQ161" s="9">
        <v>0</v>
      </c>
      <c r="CR161" s="9">
        <v>0</v>
      </c>
      <c r="CS161" s="9">
        <v>0</v>
      </c>
      <c r="CT161" s="24">
        <f>Table1[[#This Row],[Recapture Cancellation Reduction Amount Through FY12]]+Table1[[#This Row],[Recapture Cancellation Reduction Amount FY13 and After]]</f>
        <v>0</v>
      </c>
      <c r="CU161" s="9">
        <v>0</v>
      </c>
      <c r="CV161" s="9">
        <v>0</v>
      </c>
      <c r="CW161" s="9">
        <v>0</v>
      </c>
      <c r="CX161" s="24">
        <f>Table1[[#This Row],[Penalty Paid Through FY12]]+Table1[[#This Row],[Penalty Paid FY13 and After]]</f>
        <v>0</v>
      </c>
      <c r="CY161" s="9">
        <v>0.24929999999999999</v>
      </c>
      <c r="CZ161" s="9">
        <v>14.584099999999999</v>
      </c>
      <c r="DA161" s="9">
        <v>0.55059999999999998</v>
      </c>
      <c r="DB161" s="24">
        <f>Table1[[#This Row],[TOTAL Assistance Net of Recapture Penalties Through FY12]]+Table1[[#This Row],[TOTAL Assistance Net of Recapture Penalties FY13 and After]]</f>
        <v>15.134699999999999</v>
      </c>
      <c r="DC161" s="9">
        <v>10.8992</v>
      </c>
      <c r="DD161" s="9">
        <v>93.242900000000006</v>
      </c>
      <c r="DE161" s="9">
        <v>26.991599999999998</v>
      </c>
      <c r="DF161" s="24">
        <f>Table1[[#This Row],[Company Direct Tax Revenue Before Assistance Through FY12]]+Table1[[#This Row],[Company Direct Tax Revenue Before Assistance FY13 and After]]</f>
        <v>120.2345</v>
      </c>
      <c r="DG161" s="9">
        <v>25.986899999999999</v>
      </c>
      <c r="DH161" s="9">
        <v>178.28219999999999</v>
      </c>
      <c r="DI161" s="9">
        <v>64.355900000000005</v>
      </c>
      <c r="DJ161" s="24">
        <f>Table1[[#This Row],[Indirect and Induced Tax Revenues Through FY12]]+Table1[[#This Row],[Indirect and Induced Tax Revenues FY13 and After]]</f>
        <v>242.63810000000001</v>
      </c>
      <c r="DK161" s="9">
        <v>36.886099999999999</v>
      </c>
      <c r="DL161" s="9">
        <v>271.52510000000001</v>
      </c>
      <c r="DM161" s="9">
        <v>91.347499999999997</v>
      </c>
      <c r="DN161" s="24">
        <f>Table1[[#This Row],[TOTAL Tax Revenues Before Assistance Through FY12]]+Table1[[#This Row],[TOTAL Tax Revenues Before Assistance FY13 and After]]</f>
        <v>362.87260000000003</v>
      </c>
      <c r="DO161" s="9">
        <v>36.636800000000001</v>
      </c>
      <c r="DP161" s="9">
        <v>256.94099999999997</v>
      </c>
      <c r="DQ161" s="9">
        <v>90.796899999999994</v>
      </c>
      <c r="DR161" s="24">
        <f>Table1[[#This Row],[TOTAL Tax Revenues Net of Assistance Recapture and Penalty Through FY12]]+Table1[[#This Row],[TOTAL Tax Revenues Net of Assistance Recapture and Penalty FY13 and After]]</f>
        <v>347.73789999999997</v>
      </c>
      <c r="DS161" s="9">
        <v>0</v>
      </c>
      <c r="DT161" s="9">
        <v>0</v>
      </c>
      <c r="DU161" s="9">
        <v>0</v>
      </c>
      <c r="DV161" s="9">
        <v>0</v>
      </c>
    </row>
    <row r="162" spans="1:126" x14ac:dyDescent="0.25">
      <c r="A162" s="10">
        <v>92634</v>
      </c>
      <c r="B162" s="10" t="s">
        <v>951</v>
      </c>
      <c r="C162" s="10" t="s">
        <v>952</v>
      </c>
      <c r="D162" s="10" t="s">
        <v>17</v>
      </c>
      <c r="E162" s="10">
        <v>47</v>
      </c>
      <c r="F162" s="10" t="s">
        <v>953</v>
      </c>
      <c r="G162" s="10" t="s">
        <v>954</v>
      </c>
      <c r="H162" s="13">
        <v>30000</v>
      </c>
      <c r="I162" s="13">
        <v>433456</v>
      </c>
      <c r="J162" s="10" t="s">
        <v>205</v>
      </c>
      <c r="K162" s="10" t="s">
        <v>50</v>
      </c>
      <c r="L162" s="8">
        <v>37434</v>
      </c>
      <c r="M162" s="8">
        <v>48366</v>
      </c>
      <c r="N162" s="9">
        <v>38500</v>
      </c>
      <c r="O162" s="10" t="s">
        <v>74</v>
      </c>
      <c r="P162" s="7">
        <v>42</v>
      </c>
      <c r="Q162" s="7">
        <v>0</v>
      </c>
      <c r="R162" s="7">
        <v>318</v>
      </c>
      <c r="S162" s="7">
        <v>0</v>
      </c>
      <c r="T162" s="7">
        <v>0</v>
      </c>
      <c r="U162" s="7">
        <v>360</v>
      </c>
      <c r="V162" s="7">
        <v>339</v>
      </c>
      <c r="W162" s="7">
        <v>0</v>
      </c>
      <c r="X162" s="7">
        <v>0</v>
      </c>
      <c r="Y162" s="7">
        <v>0</v>
      </c>
      <c r="Z162" s="7">
        <v>58</v>
      </c>
      <c r="AA162" s="7">
        <v>88.888888888888886</v>
      </c>
      <c r="AB162" s="16">
        <v>6.666666666666667</v>
      </c>
      <c r="AC162" s="16">
        <v>0.27777777777777779</v>
      </c>
      <c r="AD162" s="16">
        <v>0</v>
      </c>
      <c r="AE162" s="16">
        <v>4.1666666666666661</v>
      </c>
      <c r="AF162" s="15">
        <v>96.111111111111114</v>
      </c>
      <c r="AG162" s="10" t="s">
        <v>28</v>
      </c>
      <c r="AH162" s="10" t="s">
        <v>1966</v>
      </c>
      <c r="AI162" s="9">
        <v>0</v>
      </c>
      <c r="AJ162" s="9">
        <v>0</v>
      </c>
      <c r="AK162" s="9">
        <v>0</v>
      </c>
      <c r="AL162" s="24">
        <f>Table1[[#This Row],[Company Direct Land Through FY12]]+Table1[[#This Row],[Company Direct Land FY13 and After]]</f>
        <v>0</v>
      </c>
      <c r="AM162" s="9">
        <v>0</v>
      </c>
      <c r="AN162" s="9">
        <v>0</v>
      </c>
      <c r="AO162" s="9">
        <v>0</v>
      </c>
      <c r="AP162" s="24">
        <f>Table1[[#This Row],[Company Direct Building Through FY12]]+Table1[[#This Row],[Company Direct Building FY13 and After]]</f>
        <v>0</v>
      </c>
      <c r="AQ162" s="9">
        <v>0</v>
      </c>
      <c r="AR162" s="9">
        <v>61.407499999999999</v>
      </c>
      <c r="AS162" s="9">
        <v>0</v>
      </c>
      <c r="AT162" s="24">
        <f>Table1[[#This Row],[Mortgage Recording Tax Through FY12]]+Table1[[#This Row],[Mortgage Recording Tax FY13 and After]]</f>
        <v>61.407499999999999</v>
      </c>
      <c r="AU162" s="9">
        <v>0</v>
      </c>
      <c r="AV162" s="9">
        <v>0</v>
      </c>
      <c r="AW162" s="9">
        <v>0</v>
      </c>
      <c r="AX162" s="24">
        <f>Table1[[#This Row],[Pilot Savings  Through FY12]]+Table1[[#This Row],[Pilot Savings FY13 and After]]</f>
        <v>0</v>
      </c>
      <c r="AY162" s="9">
        <v>0</v>
      </c>
      <c r="AZ162" s="9">
        <v>61.407499999999999</v>
      </c>
      <c r="BA162" s="9">
        <v>0</v>
      </c>
      <c r="BB162" s="24">
        <f>Table1[[#This Row],[Mortgage Recording Tax Exemption Through FY12]]+Table1[[#This Row],[Mortgage Recording Tax Exemption FY13 and After]]</f>
        <v>61.407499999999999</v>
      </c>
      <c r="BC162" s="9">
        <v>249.31469999999999</v>
      </c>
      <c r="BD162" s="9">
        <v>1627.0754999999999</v>
      </c>
      <c r="BE162" s="9">
        <v>1591.2089000000001</v>
      </c>
      <c r="BF162" s="24">
        <f>Table1[[#This Row],[Indirect and Induced Land Through FY12]]+Table1[[#This Row],[Indirect and Induced Land FY13 and After]]</f>
        <v>3218.2844</v>
      </c>
      <c r="BG162" s="9">
        <v>463.01299999999998</v>
      </c>
      <c r="BH162" s="9">
        <v>3021.7116000000001</v>
      </c>
      <c r="BI162" s="9">
        <v>2955.1026000000002</v>
      </c>
      <c r="BJ162" s="24">
        <f>Table1[[#This Row],[Indirect and Induced Building Through FY12]]+Table1[[#This Row],[Indirect and Induced Building FY13 and After]]</f>
        <v>5976.8142000000007</v>
      </c>
      <c r="BK162" s="9">
        <v>712.32770000000005</v>
      </c>
      <c r="BL162" s="9">
        <v>4648.7870999999996</v>
      </c>
      <c r="BM162" s="9">
        <v>4546.3114999999998</v>
      </c>
      <c r="BN162" s="24">
        <f>Table1[[#This Row],[TOTAL Real Property Related Taxes Through FY12]]+Table1[[#This Row],[TOTAL Real Property Related Taxes FY13 and After]]</f>
        <v>9195.0985999999994</v>
      </c>
      <c r="BO162" s="9">
        <v>777.52790000000005</v>
      </c>
      <c r="BP162" s="9">
        <v>5659.6615000000002</v>
      </c>
      <c r="BQ162" s="9">
        <v>4962.4407000000001</v>
      </c>
      <c r="BR162" s="24">
        <f>Table1[[#This Row],[Company Direct Through FY12]]+Table1[[#This Row],[Company Direct FY13 and After]]</f>
        <v>10622.102200000001</v>
      </c>
      <c r="BS162" s="9">
        <v>0</v>
      </c>
      <c r="BT162" s="9">
        <v>0</v>
      </c>
      <c r="BU162" s="9">
        <v>0</v>
      </c>
      <c r="BV162" s="24">
        <f>Table1[[#This Row],[Sales Tax Exemption Through FY12]]+Table1[[#This Row],[Sales Tax Exemption FY13 and After]]</f>
        <v>0</v>
      </c>
      <c r="BW162" s="9">
        <v>0</v>
      </c>
      <c r="BX162" s="9">
        <v>0</v>
      </c>
      <c r="BY162" s="9">
        <v>0</v>
      </c>
      <c r="BZ162" s="24">
        <f>Table1[[#This Row],[Energy Tax Savings Through FY12]]+Table1[[#This Row],[Energy Tax Savings FY13 and After]]</f>
        <v>0</v>
      </c>
      <c r="CA162" s="9">
        <v>0.26900000000000002</v>
      </c>
      <c r="CB162" s="9">
        <v>81.536799999999999</v>
      </c>
      <c r="CC162" s="9">
        <v>0.73970000000000002</v>
      </c>
      <c r="CD162" s="24">
        <f>Table1[[#This Row],[Tax Exempt Bond Savings Through FY12]]+Table1[[#This Row],[Tax Exempt Bond Savings FY13 and After]]</f>
        <v>82.276499999999999</v>
      </c>
      <c r="CE162" s="9">
        <v>924.88189999999997</v>
      </c>
      <c r="CF162" s="9">
        <v>6870.5798999999997</v>
      </c>
      <c r="CG162" s="9">
        <v>5902.9026999999996</v>
      </c>
      <c r="CH162" s="24">
        <f>Table1[[#This Row],[Indirect and Induced Through FY12]]+Table1[[#This Row],[Indirect and Induced FY13 and After]]</f>
        <v>12773.482599999999</v>
      </c>
      <c r="CI162" s="9">
        <v>1702.1407999999999</v>
      </c>
      <c r="CJ162" s="9">
        <v>12448.704599999999</v>
      </c>
      <c r="CK162" s="9">
        <v>10864.6037</v>
      </c>
      <c r="CL162" s="24">
        <f>Table1[[#This Row],[TOTAL Income Consumption Use Taxes Through FY12]]+Table1[[#This Row],[TOTAL Income Consumption Use Taxes FY13 and After]]</f>
        <v>23313.308299999997</v>
      </c>
      <c r="CM162" s="9">
        <v>0.26900000000000002</v>
      </c>
      <c r="CN162" s="9">
        <v>142.9443</v>
      </c>
      <c r="CO162" s="9">
        <v>0.73970000000000002</v>
      </c>
      <c r="CP162" s="24">
        <f>Table1[[#This Row],[Assistance Provided Through FY12]]+Table1[[#This Row],[Assistance Provided FY13 and After]]</f>
        <v>143.684</v>
      </c>
      <c r="CQ162" s="9">
        <v>0</v>
      </c>
      <c r="CR162" s="9">
        <v>0</v>
      </c>
      <c r="CS162" s="9">
        <v>0</v>
      </c>
      <c r="CT162" s="24">
        <f>Table1[[#This Row],[Recapture Cancellation Reduction Amount Through FY12]]+Table1[[#This Row],[Recapture Cancellation Reduction Amount FY13 and After]]</f>
        <v>0</v>
      </c>
      <c r="CU162" s="9">
        <v>0</v>
      </c>
      <c r="CV162" s="9">
        <v>0</v>
      </c>
      <c r="CW162" s="9">
        <v>0</v>
      </c>
      <c r="CX162" s="24">
        <f>Table1[[#This Row],[Penalty Paid Through FY12]]+Table1[[#This Row],[Penalty Paid FY13 and After]]</f>
        <v>0</v>
      </c>
      <c r="CY162" s="9">
        <v>0.26900000000000002</v>
      </c>
      <c r="CZ162" s="9">
        <v>142.9443</v>
      </c>
      <c r="DA162" s="9">
        <v>0.73970000000000002</v>
      </c>
      <c r="DB162" s="24">
        <f>Table1[[#This Row],[TOTAL Assistance Net of Recapture Penalties Through FY12]]+Table1[[#This Row],[TOTAL Assistance Net of Recapture Penalties FY13 and After]]</f>
        <v>143.684</v>
      </c>
      <c r="DC162" s="9">
        <v>777.52790000000005</v>
      </c>
      <c r="DD162" s="9">
        <v>5721.0690000000004</v>
      </c>
      <c r="DE162" s="9">
        <v>4962.4407000000001</v>
      </c>
      <c r="DF162" s="24">
        <f>Table1[[#This Row],[Company Direct Tax Revenue Before Assistance Through FY12]]+Table1[[#This Row],[Company Direct Tax Revenue Before Assistance FY13 and After]]</f>
        <v>10683.509700000001</v>
      </c>
      <c r="DG162" s="9">
        <v>1637.2095999999999</v>
      </c>
      <c r="DH162" s="9">
        <v>11519.367</v>
      </c>
      <c r="DI162" s="9">
        <v>10449.2142</v>
      </c>
      <c r="DJ162" s="24">
        <f>Table1[[#This Row],[Indirect and Induced Tax Revenues Through FY12]]+Table1[[#This Row],[Indirect and Induced Tax Revenues FY13 and After]]</f>
        <v>21968.581200000001</v>
      </c>
      <c r="DK162" s="9">
        <v>2414.7375000000002</v>
      </c>
      <c r="DL162" s="9">
        <v>17240.436000000002</v>
      </c>
      <c r="DM162" s="9">
        <v>15411.6549</v>
      </c>
      <c r="DN162" s="24">
        <f>Table1[[#This Row],[TOTAL Tax Revenues Before Assistance Through FY12]]+Table1[[#This Row],[TOTAL Tax Revenues Before Assistance FY13 and After]]</f>
        <v>32652.090900000003</v>
      </c>
      <c r="DO162" s="9">
        <v>2414.4684999999999</v>
      </c>
      <c r="DP162" s="9">
        <v>17097.491699999999</v>
      </c>
      <c r="DQ162" s="9">
        <v>15410.915199999999</v>
      </c>
      <c r="DR162" s="24">
        <f>Table1[[#This Row],[TOTAL Tax Revenues Net of Assistance Recapture and Penalty Through FY12]]+Table1[[#This Row],[TOTAL Tax Revenues Net of Assistance Recapture and Penalty FY13 and After]]</f>
        <v>32508.406899999998</v>
      </c>
      <c r="DS162" s="9">
        <v>0</v>
      </c>
      <c r="DT162" s="9">
        <v>0</v>
      </c>
      <c r="DU162" s="9">
        <v>0</v>
      </c>
      <c r="DV162" s="9">
        <v>0</v>
      </c>
    </row>
    <row r="163" spans="1:126" x14ac:dyDescent="0.25">
      <c r="A163" s="10">
        <v>92636</v>
      </c>
      <c r="B163" s="10" t="s">
        <v>945</v>
      </c>
      <c r="C163" s="10" t="s">
        <v>946</v>
      </c>
      <c r="D163" s="10" t="s">
        <v>47</v>
      </c>
      <c r="E163" s="10">
        <v>6</v>
      </c>
      <c r="F163" s="10" t="s">
        <v>947</v>
      </c>
      <c r="G163" s="10" t="s">
        <v>23</v>
      </c>
      <c r="H163" s="13">
        <v>10000</v>
      </c>
      <c r="I163" s="13">
        <v>60000</v>
      </c>
      <c r="J163" s="10" t="s">
        <v>205</v>
      </c>
      <c r="K163" s="10" t="s">
        <v>50</v>
      </c>
      <c r="L163" s="8">
        <v>37357</v>
      </c>
      <c r="M163" s="8">
        <v>48305</v>
      </c>
      <c r="N163" s="9">
        <v>13505</v>
      </c>
      <c r="O163" s="10" t="s">
        <v>74</v>
      </c>
      <c r="P163" s="7">
        <v>6</v>
      </c>
      <c r="Q163" s="7">
        <v>0</v>
      </c>
      <c r="R163" s="7">
        <v>71</v>
      </c>
      <c r="S163" s="7">
        <v>0</v>
      </c>
      <c r="T163" s="7">
        <v>0</v>
      </c>
      <c r="U163" s="7">
        <v>77</v>
      </c>
      <c r="V163" s="7">
        <v>74</v>
      </c>
      <c r="W163" s="7">
        <v>0</v>
      </c>
      <c r="X163" s="7">
        <v>0</v>
      </c>
      <c r="Y163" s="7">
        <v>0</v>
      </c>
      <c r="Z163" s="7">
        <v>30</v>
      </c>
      <c r="AA163" s="7">
        <v>0</v>
      </c>
      <c r="AB163" s="16">
        <v>0</v>
      </c>
      <c r="AC163" s="16">
        <v>0</v>
      </c>
      <c r="AD163" s="16">
        <v>0</v>
      </c>
      <c r="AE163" s="16">
        <v>0</v>
      </c>
      <c r="AF163" s="15">
        <v>76.623376623376629</v>
      </c>
      <c r="AG163" s="10" t="s">
        <v>28</v>
      </c>
      <c r="AH163" s="10" t="s">
        <v>1966</v>
      </c>
      <c r="AI163" s="9">
        <v>0</v>
      </c>
      <c r="AJ163" s="9">
        <v>0</v>
      </c>
      <c r="AK163" s="9">
        <v>0</v>
      </c>
      <c r="AL163" s="24">
        <f>Table1[[#This Row],[Company Direct Land Through FY12]]+Table1[[#This Row],[Company Direct Land FY13 and After]]</f>
        <v>0</v>
      </c>
      <c r="AM163" s="9">
        <v>0</v>
      </c>
      <c r="AN163" s="9">
        <v>0</v>
      </c>
      <c r="AO163" s="9">
        <v>0</v>
      </c>
      <c r="AP163" s="24">
        <f>Table1[[#This Row],[Company Direct Building Through FY12]]+Table1[[#This Row],[Company Direct Building FY13 and After]]</f>
        <v>0</v>
      </c>
      <c r="AQ163" s="9">
        <v>0</v>
      </c>
      <c r="AR163" s="9">
        <v>20.734999999999999</v>
      </c>
      <c r="AS163" s="9">
        <v>0</v>
      </c>
      <c r="AT163" s="24">
        <f>Table1[[#This Row],[Mortgage Recording Tax Through FY12]]+Table1[[#This Row],[Mortgage Recording Tax FY13 and After]]</f>
        <v>20.734999999999999</v>
      </c>
      <c r="AU163" s="9">
        <v>0</v>
      </c>
      <c r="AV163" s="9">
        <v>0</v>
      </c>
      <c r="AW163" s="9">
        <v>0</v>
      </c>
      <c r="AX163" s="24">
        <f>Table1[[#This Row],[Pilot Savings  Through FY12]]+Table1[[#This Row],[Pilot Savings FY13 and After]]</f>
        <v>0</v>
      </c>
      <c r="AY163" s="9">
        <v>0</v>
      </c>
      <c r="AZ163" s="9">
        <v>20.734999999999999</v>
      </c>
      <c r="BA163" s="9">
        <v>0</v>
      </c>
      <c r="BB163" s="24">
        <f>Table1[[#This Row],[Mortgage Recording Tax Exemption Through FY12]]+Table1[[#This Row],[Mortgage Recording Tax Exemption FY13 and After]]</f>
        <v>20.734999999999999</v>
      </c>
      <c r="BC163" s="9">
        <v>54.422600000000003</v>
      </c>
      <c r="BD163" s="9">
        <v>259.5421</v>
      </c>
      <c r="BE163" s="9">
        <v>347.34390000000002</v>
      </c>
      <c r="BF163" s="24">
        <f>Table1[[#This Row],[Indirect and Induced Land Through FY12]]+Table1[[#This Row],[Indirect and Induced Land FY13 and After]]</f>
        <v>606.88599999999997</v>
      </c>
      <c r="BG163" s="9">
        <v>101.0706</v>
      </c>
      <c r="BH163" s="9">
        <v>482.00659999999999</v>
      </c>
      <c r="BI163" s="9">
        <v>645.06650000000002</v>
      </c>
      <c r="BJ163" s="24">
        <f>Table1[[#This Row],[Indirect and Induced Building Through FY12]]+Table1[[#This Row],[Indirect and Induced Building FY13 and After]]</f>
        <v>1127.0731000000001</v>
      </c>
      <c r="BK163" s="9">
        <v>155.4932</v>
      </c>
      <c r="BL163" s="9">
        <v>741.54870000000005</v>
      </c>
      <c r="BM163" s="9">
        <v>992.41039999999998</v>
      </c>
      <c r="BN163" s="24">
        <f>Table1[[#This Row],[TOTAL Real Property Related Taxes Through FY12]]+Table1[[#This Row],[TOTAL Real Property Related Taxes FY13 and After]]</f>
        <v>1733.9591</v>
      </c>
      <c r="BO163" s="9">
        <v>140.99420000000001</v>
      </c>
      <c r="BP163" s="9">
        <v>745.12779999999998</v>
      </c>
      <c r="BQ163" s="9">
        <v>899.87139999999999</v>
      </c>
      <c r="BR163" s="24">
        <f>Table1[[#This Row],[Company Direct Through FY12]]+Table1[[#This Row],[Company Direct FY13 and After]]</f>
        <v>1644.9992</v>
      </c>
      <c r="BS163" s="9">
        <v>0</v>
      </c>
      <c r="BT163" s="9">
        <v>0</v>
      </c>
      <c r="BU163" s="9">
        <v>0</v>
      </c>
      <c r="BV163" s="24">
        <f>Table1[[#This Row],[Sales Tax Exemption Through FY12]]+Table1[[#This Row],[Sales Tax Exemption FY13 and After]]</f>
        <v>0</v>
      </c>
      <c r="BW163" s="9">
        <v>0</v>
      </c>
      <c r="BX163" s="9">
        <v>0</v>
      </c>
      <c r="BY163" s="9">
        <v>0</v>
      </c>
      <c r="BZ163" s="24">
        <f>Table1[[#This Row],[Energy Tax Savings Through FY12]]+Table1[[#This Row],[Energy Tax Savings FY13 and After]]</f>
        <v>0</v>
      </c>
      <c r="CA163" s="9">
        <v>3.7000000000000002E-3</v>
      </c>
      <c r="CB163" s="9">
        <v>21.158999999999999</v>
      </c>
      <c r="CC163" s="9">
        <v>1.01E-2</v>
      </c>
      <c r="CD163" s="24">
        <f>Table1[[#This Row],[Tax Exempt Bond Savings Through FY12]]+Table1[[#This Row],[Tax Exempt Bond Savings FY13 and After]]</f>
        <v>21.1691</v>
      </c>
      <c r="CE163" s="9">
        <v>167.7148</v>
      </c>
      <c r="CF163" s="9">
        <v>902.07809999999995</v>
      </c>
      <c r="CG163" s="9">
        <v>1070.4114</v>
      </c>
      <c r="CH163" s="24">
        <f>Table1[[#This Row],[Indirect and Induced Through FY12]]+Table1[[#This Row],[Indirect and Induced FY13 and After]]</f>
        <v>1972.4894999999999</v>
      </c>
      <c r="CI163" s="9">
        <v>308.70530000000002</v>
      </c>
      <c r="CJ163" s="9">
        <v>1626.0469000000001</v>
      </c>
      <c r="CK163" s="9">
        <v>1970.2727</v>
      </c>
      <c r="CL163" s="24">
        <f>Table1[[#This Row],[TOTAL Income Consumption Use Taxes Through FY12]]+Table1[[#This Row],[TOTAL Income Consumption Use Taxes FY13 and After]]</f>
        <v>3596.3195999999998</v>
      </c>
      <c r="CM163" s="9">
        <v>3.7000000000000002E-3</v>
      </c>
      <c r="CN163" s="9">
        <v>41.893999999999998</v>
      </c>
      <c r="CO163" s="9">
        <v>1.01E-2</v>
      </c>
      <c r="CP163" s="24">
        <f>Table1[[#This Row],[Assistance Provided Through FY12]]+Table1[[#This Row],[Assistance Provided FY13 and After]]</f>
        <v>41.9041</v>
      </c>
      <c r="CQ163" s="9">
        <v>0</v>
      </c>
      <c r="CR163" s="9">
        <v>0</v>
      </c>
      <c r="CS163" s="9">
        <v>0</v>
      </c>
      <c r="CT163" s="24">
        <f>Table1[[#This Row],[Recapture Cancellation Reduction Amount Through FY12]]+Table1[[#This Row],[Recapture Cancellation Reduction Amount FY13 and After]]</f>
        <v>0</v>
      </c>
      <c r="CU163" s="9">
        <v>0</v>
      </c>
      <c r="CV163" s="9">
        <v>0</v>
      </c>
      <c r="CW163" s="9">
        <v>0</v>
      </c>
      <c r="CX163" s="24">
        <f>Table1[[#This Row],[Penalty Paid Through FY12]]+Table1[[#This Row],[Penalty Paid FY13 and After]]</f>
        <v>0</v>
      </c>
      <c r="CY163" s="9">
        <v>3.7000000000000002E-3</v>
      </c>
      <c r="CZ163" s="9">
        <v>41.893999999999998</v>
      </c>
      <c r="DA163" s="9">
        <v>1.01E-2</v>
      </c>
      <c r="DB163" s="24">
        <f>Table1[[#This Row],[TOTAL Assistance Net of Recapture Penalties Through FY12]]+Table1[[#This Row],[TOTAL Assistance Net of Recapture Penalties FY13 and After]]</f>
        <v>41.9041</v>
      </c>
      <c r="DC163" s="9">
        <v>140.99420000000001</v>
      </c>
      <c r="DD163" s="9">
        <v>765.86279999999999</v>
      </c>
      <c r="DE163" s="9">
        <v>899.87139999999999</v>
      </c>
      <c r="DF163" s="24">
        <f>Table1[[#This Row],[Company Direct Tax Revenue Before Assistance Through FY12]]+Table1[[#This Row],[Company Direct Tax Revenue Before Assistance FY13 and After]]</f>
        <v>1665.7341999999999</v>
      </c>
      <c r="DG163" s="9">
        <v>323.20800000000003</v>
      </c>
      <c r="DH163" s="9">
        <v>1643.6268</v>
      </c>
      <c r="DI163" s="9">
        <v>2062.8218000000002</v>
      </c>
      <c r="DJ163" s="24">
        <f>Table1[[#This Row],[Indirect and Induced Tax Revenues Through FY12]]+Table1[[#This Row],[Indirect and Induced Tax Revenues FY13 and After]]</f>
        <v>3706.4486000000002</v>
      </c>
      <c r="DK163" s="9">
        <v>464.2022</v>
      </c>
      <c r="DL163" s="9">
        <v>2409.4895999999999</v>
      </c>
      <c r="DM163" s="9">
        <v>2962.6932000000002</v>
      </c>
      <c r="DN163" s="24">
        <f>Table1[[#This Row],[TOTAL Tax Revenues Before Assistance Through FY12]]+Table1[[#This Row],[TOTAL Tax Revenues Before Assistance FY13 and After]]</f>
        <v>5372.1828000000005</v>
      </c>
      <c r="DO163" s="9">
        <v>464.19850000000002</v>
      </c>
      <c r="DP163" s="9">
        <v>2367.5956000000001</v>
      </c>
      <c r="DQ163" s="9">
        <v>2962.6831000000002</v>
      </c>
      <c r="DR163" s="24">
        <f>Table1[[#This Row],[TOTAL Tax Revenues Net of Assistance Recapture and Penalty Through FY12]]+Table1[[#This Row],[TOTAL Tax Revenues Net of Assistance Recapture and Penalty FY13 and After]]</f>
        <v>5330.2787000000008</v>
      </c>
      <c r="DS163" s="9">
        <v>0</v>
      </c>
      <c r="DT163" s="9">
        <v>0</v>
      </c>
      <c r="DU163" s="9">
        <v>0</v>
      </c>
      <c r="DV163" s="9">
        <v>0</v>
      </c>
    </row>
    <row r="164" spans="1:126" x14ac:dyDescent="0.25">
      <c r="A164" s="10">
        <v>92637</v>
      </c>
      <c r="B164" s="10" t="s">
        <v>751</v>
      </c>
      <c r="C164" s="10" t="s">
        <v>752</v>
      </c>
      <c r="D164" s="10" t="s">
        <v>24</v>
      </c>
      <c r="E164" s="10">
        <v>31</v>
      </c>
      <c r="F164" s="10" t="s">
        <v>22</v>
      </c>
      <c r="G164" s="10" t="s">
        <v>23</v>
      </c>
      <c r="H164" s="13">
        <v>1032671</v>
      </c>
      <c r="I164" s="13">
        <v>1032671</v>
      </c>
      <c r="J164" s="10" t="s">
        <v>631</v>
      </c>
      <c r="K164" s="10" t="s">
        <v>19</v>
      </c>
      <c r="L164" s="8">
        <v>37109</v>
      </c>
      <c r="M164" s="8">
        <v>46935</v>
      </c>
      <c r="N164" s="9">
        <v>160260</v>
      </c>
      <c r="O164" s="10" t="s">
        <v>629</v>
      </c>
      <c r="P164" s="7">
        <v>22</v>
      </c>
      <c r="Q164" s="7">
        <v>8</v>
      </c>
      <c r="R164" s="7">
        <v>351</v>
      </c>
      <c r="S164" s="7">
        <v>0</v>
      </c>
      <c r="T164" s="7">
        <v>287</v>
      </c>
      <c r="U164" s="7">
        <v>668</v>
      </c>
      <c r="V164" s="7">
        <v>366</v>
      </c>
      <c r="W164" s="7">
        <v>4</v>
      </c>
      <c r="X164" s="7">
        <v>0</v>
      </c>
      <c r="Y164" s="7">
        <v>0</v>
      </c>
      <c r="Z164" s="7">
        <v>290</v>
      </c>
      <c r="AA164" s="7">
        <v>0</v>
      </c>
      <c r="AB164" s="16">
        <v>0</v>
      </c>
      <c r="AC164" s="16">
        <v>0</v>
      </c>
      <c r="AD164" s="16">
        <v>0</v>
      </c>
      <c r="AE164" s="16">
        <v>0</v>
      </c>
      <c r="AF164" s="15">
        <v>0</v>
      </c>
      <c r="AG164" s="10" t="s">
        <v>1966</v>
      </c>
      <c r="AH164" s="10" t="s">
        <v>1966</v>
      </c>
      <c r="AI164" s="9">
        <v>0</v>
      </c>
      <c r="AJ164" s="9">
        <v>0</v>
      </c>
      <c r="AK164" s="9">
        <v>0</v>
      </c>
      <c r="AL164" s="24">
        <f>Table1[[#This Row],[Company Direct Land Through FY12]]+Table1[[#This Row],[Company Direct Land FY13 and After]]</f>
        <v>0</v>
      </c>
      <c r="AM164" s="9">
        <v>0</v>
      </c>
      <c r="AN164" s="9">
        <v>0</v>
      </c>
      <c r="AO164" s="9">
        <v>0</v>
      </c>
      <c r="AP164" s="24">
        <f>Table1[[#This Row],[Company Direct Building Through FY12]]+Table1[[#This Row],[Company Direct Building FY13 and After]]</f>
        <v>0</v>
      </c>
      <c r="AQ164" s="9">
        <v>0</v>
      </c>
      <c r="AR164" s="9">
        <v>2811.7611000000002</v>
      </c>
      <c r="AS164" s="9">
        <v>0</v>
      </c>
      <c r="AT164" s="24">
        <f>Table1[[#This Row],[Mortgage Recording Tax Through FY12]]+Table1[[#This Row],[Mortgage Recording Tax FY13 and After]]</f>
        <v>2811.7611000000002</v>
      </c>
      <c r="AU164" s="9">
        <v>0</v>
      </c>
      <c r="AV164" s="9">
        <v>0</v>
      </c>
      <c r="AW164" s="9">
        <v>0</v>
      </c>
      <c r="AX164" s="24">
        <f>Table1[[#This Row],[Pilot Savings  Through FY12]]+Table1[[#This Row],[Pilot Savings FY13 and After]]</f>
        <v>0</v>
      </c>
      <c r="AY164" s="9">
        <v>0</v>
      </c>
      <c r="AZ164" s="9">
        <v>2811.7611000000002</v>
      </c>
      <c r="BA164" s="9">
        <v>0</v>
      </c>
      <c r="BB164" s="24">
        <f>Table1[[#This Row],[Mortgage Recording Tax Exemption Through FY12]]+Table1[[#This Row],[Mortgage Recording Tax Exemption FY13 and After]]</f>
        <v>2811.7611000000002</v>
      </c>
      <c r="BC164" s="9">
        <v>301.6388</v>
      </c>
      <c r="BD164" s="9">
        <v>2175.6626000000001</v>
      </c>
      <c r="BE164" s="9">
        <v>135.5489</v>
      </c>
      <c r="BF164" s="24">
        <f>Table1[[#This Row],[Indirect and Induced Land Through FY12]]+Table1[[#This Row],[Indirect and Induced Land FY13 and After]]</f>
        <v>2311.2115000000003</v>
      </c>
      <c r="BG164" s="9">
        <v>560.18629999999996</v>
      </c>
      <c r="BH164" s="9">
        <v>4040.5162</v>
      </c>
      <c r="BI164" s="9">
        <v>251.7337</v>
      </c>
      <c r="BJ164" s="24">
        <f>Table1[[#This Row],[Indirect and Induced Building Through FY12]]+Table1[[#This Row],[Indirect and Induced Building FY13 and After]]</f>
        <v>4292.2498999999998</v>
      </c>
      <c r="BK164" s="9">
        <v>861.82510000000002</v>
      </c>
      <c r="BL164" s="9">
        <v>6216.1787999999997</v>
      </c>
      <c r="BM164" s="9">
        <v>387.2826</v>
      </c>
      <c r="BN164" s="24">
        <f>Table1[[#This Row],[TOTAL Real Property Related Taxes Through FY12]]+Table1[[#This Row],[TOTAL Real Property Related Taxes FY13 and After]]</f>
        <v>6603.4614000000001</v>
      </c>
      <c r="BO164" s="9">
        <v>1508.1944000000001</v>
      </c>
      <c r="BP164" s="9">
        <v>12147.706</v>
      </c>
      <c r="BQ164" s="9">
        <v>674.78499999999997</v>
      </c>
      <c r="BR164" s="24">
        <f>Table1[[#This Row],[Company Direct Through FY12]]+Table1[[#This Row],[Company Direct FY13 and After]]</f>
        <v>12822.491</v>
      </c>
      <c r="BS164" s="9">
        <v>0</v>
      </c>
      <c r="BT164" s="9">
        <v>999.95389999999998</v>
      </c>
      <c r="BU164" s="9">
        <v>0</v>
      </c>
      <c r="BV164" s="24">
        <f>Table1[[#This Row],[Sales Tax Exemption Through FY12]]+Table1[[#This Row],[Sales Tax Exemption FY13 and After]]</f>
        <v>999.95389999999998</v>
      </c>
      <c r="BW164" s="9">
        <v>0</v>
      </c>
      <c r="BX164" s="9">
        <v>0</v>
      </c>
      <c r="BY164" s="9">
        <v>0</v>
      </c>
      <c r="BZ164" s="24">
        <f>Table1[[#This Row],[Energy Tax Savings Through FY12]]+Table1[[#This Row],[Energy Tax Savings FY13 and After]]</f>
        <v>0</v>
      </c>
      <c r="CA164" s="9">
        <v>1.3943000000000001</v>
      </c>
      <c r="CB164" s="9">
        <v>10.424300000000001</v>
      </c>
      <c r="CC164" s="9">
        <v>0.61339999999999995</v>
      </c>
      <c r="CD164" s="24">
        <f>Table1[[#This Row],[Tax Exempt Bond Savings Through FY12]]+Table1[[#This Row],[Tax Exempt Bond Savings FY13 and After]]</f>
        <v>11.037700000000001</v>
      </c>
      <c r="CE164" s="9">
        <v>1029.9209000000001</v>
      </c>
      <c r="CF164" s="9">
        <v>8220.0846000000001</v>
      </c>
      <c r="CG164" s="9">
        <v>468.97980000000001</v>
      </c>
      <c r="CH164" s="24">
        <f>Table1[[#This Row],[Indirect and Induced Through FY12]]+Table1[[#This Row],[Indirect and Induced FY13 and After]]</f>
        <v>8689.0643999999993</v>
      </c>
      <c r="CI164" s="9">
        <v>2536.721</v>
      </c>
      <c r="CJ164" s="9">
        <v>19357.412400000001</v>
      </c>
      <c r="CK164" s="9">
        <v>1143.1514</v>
      </c>
      <c r="CL164" s="24">
        <f>Table1[[#This Row],[TOTAL Income Consumption Use Taxes Through FY12]]+Table1[[#This Row],[TOTAL Income Consumption Use Taxes FY13 and After]]</f>
        <v>20500.5638</v>
      </c>
      <c r="CM164" s="9">
        <v>1.3943000000000001</v>
      </c>
      <c r="CN164" s="9">
        <v>3822.1392999999998</v>
      </c>
      <c r="CO164" s="9">
        <v>0.61339999999999995</v>
      </c>
      <c r="CP164" s="24">
        <f>Table1[[#This Row],[Assistance Provided Through FY12]]+Table1[[#This Row],[Assistance Provided FY13 and After]]</f>
        <v>3822.7527</v>
      </c>
      <c r="CQ164" s="9">
        <v>0</v>
      </c>
      <c r="CR164" s="9">
        <v>0</v>
      </c>
      <c r="CS164" s="9">
        <v>0</v>
      </c>
      <c r="CT164" s="24">
        <f>Table1[[#This Row],[Recapture Cancellation Reduction Amount Through FY12]]+Table1[[#This Row],[Recapture Cancellation Reduction Amount FY13 and After]]</f>
        <v>0</v>
      </c>
      <c r="CU164" s="9">
        <v>0</v>
      </c>
      <c r="CV164" s="9">
        <v>0</v>
      </c>
      <c r="CW164" s="9">
        <v>0</v>
      </c>
      <c r="CX164" s="24">
        <f>Table1[[#This Row],[Penalty Paid Through FY12]]+Table1[[#This Row],[Penalty Paid FY13 and After]]</f>
        <v>0</v>
      </c>
      <c r="CY164" s="9">
        <v>1.3943000000000001</v>
      </c>
      <c r="CZ164" s="9">
        <v>3822.1392999999998</v>
      </c>
      <c r="DA164" s="9">
        <v>0.61339999999999995</v>
      </c>
      <c r="DB164" s="24">
        <f>Table1[[#This Row],[TOTAL Assistance Net of Recapture Penalties Through FY12]]+Table1[[#This Row],[TOTAL Assistance Net of Recapture Penalties FY13 and After]]</f>
        <v>3822.7527</v>
      </c>
      <c r="DC164" s="9">
        <v>1508.1944000000001</v>
      </c>
      <c r="DD164" s="9">
        <v>14959.4671</v>
      </c>
      <c r="DE164" s="9">
        <v>674.78499999999997</v>
      </c>
      <c r="DF164" s="24">
        <f>Table1[[#This Row],[Company Direct Tax Revenue Before Assistance Through FY12]]+Table1[[#This Row],[Company Direct Tax Revenue Before Assistance FY13 and After]]</f>
        <v>15634.2521</v>
      </c>
      <c r="DG164" s="9">
        <v>1891.7460000000001</v>
      </c>
      <c r="DH164" s="9">
        <v>14436.2634</v>
      </c>
      <c r="DI164" s="9">
        <v>856.26239999999996</v>
      </c>
      <c r="DJ164" s="24">
        <f>Table1[[#This Row],[Indirect and Induced Tax Revenues Through FY12]]+Table1[[#This Row],[Indirect and Induced Tax Revenues FY13 and After]]</f>
        <v>15292.525799999999</v>
      </c>
      <c r="DK164" s="9">
        <v>3399.9404</v>
      </c>
      <c r="DL164" s="9">
        <v>29395.730500000001</v>
      </c>
      <c r="DM164" s="9">
        <v>1531.0473999999999</v>
      </c>
      <c r="DN164" s="24">
        <f>Table1[[#This Row],[TOTAL Tax Revenues Before Assistance Through FY12]]+Table1[[#This Row],[TOTAL Tax Revenues Before Assistance FY13 and After]]</f>
        <v>30926.777900000001</v>
      </c>
      <c r="DO164" s="9">
        <v>3398.5461</v>
      </c>
      <c r="DP164" s="9">
        <v>25573.591199999999</v>
      </c>
      <c r="DQ164" s="9">
        <v>1530.434</v>
      </c>
      <c r="DR164" s="24">
        <f>Table1[[#This Row],[TOTAL Tax Revenues Net of Assistance Recapture and Penalty Through FY12]]+Table1[[#This Row],[TOTAL Tax Revenues Net of Assistance Recapture and Penalty FY13 and After]]</f>
        <v>27104.0252</v>
      </c>
      <c r="DS164" s="9">
        <v>0</v>
      </c>
      <c r="DT164" s="9">
        <v>0</v>
      </c>
      <c r="DU164" s="9">
        <v>0</v>
      </c>
      <c r="DV164" s="9">
        <v>0</v>
      </c>
    </row>
    <row r="165" spans="1:126" x14ac:dyDescent="0.25">
      <c r="A165" s="10">
        <v>92638</v>
      </c>
      <c r="B165" s="10" t="s">
        <v>903</v>
      </c>
      <c r="C165" s="10" t="s">
        <v>904</v>
      </c>
      <c r="D165" s="10" t="s">
        <v>47</v>
      </c>
      <c r="E165" s="10">
        <v>9</v>
      </c>
      <c r="F165" s="10" t="s">
        <v>52</v>
      </c>
      <c r="G165" s="10" t="s">
        <v>23</v>
      </c>
      <c r="H165" s="13">
        <v>12000</v>
      </c>
      <c r="I165" s="13">
        <v>16500</v>
      </c>
      <c r="J165" s="10" t="s">
        <v>70</v>
      </c>
      <c r="K165" s="10" t="s">
        <v>50</v>
      </c>
      <c r="L165" s="8">
        <v>37293</v>
      </c>
      <c r="M165" s="8">
        <v>42339</v>
      </c>
      <c r="N165" s="9">
        <v>3890</v>
      </c>
      <c r="O165" s="10" t="s">
        <v>74</v>
      </c>
      <c r="P165" s="7">
        <v>11</v>
      </c>
      <c r="Q165" s="7">
        <v>0</v>
      </c>
      <c r="R165" s="7">
        <v>24</v>
      </c>
      <c r="S165" s="7">
        <v>0</v>
      </c>
      <c r="T165" s="7">
        <v>0</v>
      </c>
      <c r="U165" s="7">
        <v>35</v>
      </c>
      <c r="V165" s="7">
        <v>29</v>
      </c>
      <c r="W165" s="7">
        <v>0</v>
      </c>
      <c r="X165" s="7">
        <v>0</v>
      </c>
      <c r="Y165" s="7">
        <v>63</v>
      </c>
      <c r="Z165" s="7">
        <v>3</v>
      </c>
      <c r="AA165" s="7">
        <v>0</v>
      </c>
      <c r="AB165" s="16">
        <v>0</v>
      </c>
      <c r="AC165" s="16">
        <v>0</v>
      </c>
      <c r="AD165" s="16">
        <v>0</v>
      </c>
      <c r="AE165" s="16">
        <v>0</v>
      </c>
      <c r="AF165" s="15">
        <v>94.285714285714278</v>
      </c>
      <c r="AG165" s="10" t="s">
        <v>28</v>
      </c>
      <c r="AH165" s="10" t="s">
        <v>1966</v>
      </c>
      <c r="AI165" s="9">
        <v>0</v>
      </c>
      <c r="AJ165" s="9">
        <v>0</v>
      </c>
      <c r="AK165" s="9">
        <v>0</v>
      </c>
      <c r="AL165" s="24">
        <f>Table1[[#This Row],[Company Direct Land Through FY12]]+Table1[[#This Row],[Company Direct Land FY13 and After]]</f>
        <v>0</v>
      </c>
      <c r="AM165" s="9">
        <v>0</v>
      </c>
      <c r="AN165" s="9">
        <v>0</v>
      </c>
      <c r="AO165" s="9">
        <v>0</v>
      </c>
      <c r="AP165" s="24">
        <f>Table1[[#This Row],[Company Direct Building Through FY12]]+Table1[[#This Row],[Company Direct Building FY13 and After]]</f>
        <v>0</v>
      </c>
      <c r="AQ165" s="9">
        <v>0</v>
      </c>
      <c r="AR165" s="9">
        <v>124.56950000000001</v>
      </c>
      <c r="AS165" s="9">
        <v>0</v>
      </c>
      <c r="AT165" s="24">
        <f>Table1[[#This Row],[Mortgage Recording Tax Through FY12]]+Table1[[#This Row],[Mortgage Recording Tax FY13 and After]]</f>
        <v>124.56950000000001</v>
      </c>
      <c r="AU165" s="9">
        <v>0</v>
      </c>
      <c r="AV165" s="9">
        <v>0</v>
      </c>
      <c r="AW165" s="9">
        <v>0</v>
      </c>
      <c r="AX165" s="24">
        <f>Table1[[#This Row],[Pilot Savings  Through FY12]]+Table1[[#This Row],[Pilot Savings FY13 and After]]</f>
        <v>0</v>
      </c>
      <c r="AY165" s="9">
        <v>0</v>
      </c>
      <c r="AZ165" s="9">
        <v>124.56950000000001</v>
      </c>
      <c r="BA165" s="9">
        <v>0</v>
      </c>
      <c r="BB165" s="24">
        <f>Table1[[#This Row],[Mortgage Recording Tax Exemption Through FY12]]+Table1[[#This Row],[Mortgage Recording Tax Exemption FY13 and After]]</f>
        <v>124.56950000000001</v>
      </c>
      <c r="BC165" s="9">
        <v>21.327200000000001</v>
      </c>
      <c r="BD165" s="9">
        <v>236.1352</v>
      </c>
      <c r="BE165" s="9">
        <v>36.607399999999998</v>
      </c>
      <c r="BF165" s="24">
        <f>Table1[[#This Row],[Indirect and Induced Land Through FY12]]+Table1[[#This Row],[Indirect and Induced Land FY13 and After]]</f>
        <v>272.74259999999998</v>
      </c>
      <c r="BG165" s="9">
        <v>39.607700000000001</v>
      </c>
      <c r="BH165" s="9">
        <v>438.53660000000002</v>
      </c>
      <c r="BI165" s="9">
        <v>67.985200000000006</v>
      </c>
      <c r="BJ165" s="24">
        <f>Table1[[#This Row],[Indirect and Induced Building Through FY12]]+Table1[[#This Row],[Indirect and Induced Building FY13 and After]]</f>
        <v>506.52180000000004</v>
      </c>
      <c r="BK165" s="9">
        <v>60.934899999999999</v>
      </c>
      <c r="BL165" s="9">
        <v>674.67179999999996</v>
      </c>
      <c r="BM165" s="9">
        <v>104.5926</v>
      </c>
      <c r="BN165" s="24">
        <f>Table1[[#This Row],[TOTAL Real Property Related Taxes Through FY12]]+Table1[[#This Row],[TOTAL Real Property Related Taxes FY13 and After]]</f>
        <v>779.26440000000002</v>
      </c>
      <c r="BO165" s="9">
        <v>55.2545</v>
      </c>
      <c r="BP165" s="9">
        <v>669.25070000000005</v>
      </c>
      <c r="BQ165" s="9">
        <v>94.842299999999994</v>
      </c>
      <c r="BR165" s="24">
        <f>Table1[[#This Row],[Company Direct Through FY12]]+Table1[[#This Row],[Company Direct FY13 and After]]</f>
        <v>764.09300000000007</v>
      </c>
      <c r="BS165" s="9">
        <v>0</v>
      </c>
      <c r="BT165" s="9">
        <v>0</v>
      </c>
      <c r="BU165" s="9">
        <v>0</v>
      </c>
      <c r="BV165" s="24">
        <f>Table1[[#This Row],[Sales Tax Exemption Through FY12]]+Table1[[#This Row],[Sales Tax Exemption FY13 and After]]</f>
        <v>0</v>
      </c>
      <c r="BW165" s="9">
        <v>0</v>
      </c>
      <c r="BX165" s="9">
        <v>0</v>
      </c>
      <c r="BY165" s="9">
        <v>0</v>
      </c>
      <c r="BZ165" s="24">
        <f>Table1[[#This Row],[Energy Tax Savings Through FY12]]+Table1[[#This Row],[Energy Tax Savings FY13 and After]]</f>
        <v>0</v>
      </c>
      <c r="CA165" s="9">
        <v>1.3299999999999999E-2</v>
      </c>
      <c r="CB165" s="9">
        <v>0.1757</v>
      </c>
      <c r="CC165" s="9">
        <v>2.1000000000000001E-2</v>
      </c>
      <c r="CD165" s="24">
        <f>Table1[[#This Row],[Tax Exempt Bond Savings Through FY12]]+Table1[[#This Row],[Tax Exempt Bond Savings FY13 and After]]</f>
        <v>0.19669999999999999</v>
      </c>
      <c r="CE165" s="9">
        <v>65.724299999999999</v>
      </c>
      <c r="CF165" s="9">
        <v>814.14459999999997</v>
      </c>
      <c r="CG165" s="9">
        <v>112.8134</v>
      </c>
      <c r="CH165" s="24">
        <f>Table1[[#This Row],[Indirect and Induced Through FY12]]+Table1[[#This Row],[Indirect and Induced FY13 and After]]</f>
        <v>926.95799999999997</v>
      </c>
      <c r="CI165" s="9">
        <v>120.96550000000001</v>
      </c>
      <c r="CJ165" s="9">
        <v>1483.2195999999999</v>
      </c>
      <c r="CK165" s="9">
        <v>207.63470000000001</v>
      </c>
      <c r="CL165" s="24">
        <f>Table1[[#This Row],[TOTAL Income Consumption Use Taxes Through FY12]]+Table1[[#This Row],[TOTAL Income Consumption Use Taxes FY13 and After]]</f>
        <v>1690.8543</v>
      </c>
      <c r="CM165" s="9">
        <v>1.3299999999999999E-2</v>
      </c>
      <c r="CN165" s="9">
        <v>124.7452</v>
      </c>
      <c r="CO165" s="9">
        <v>2.1000000000000001E-2</v>
      </c>
      <c r="CP165" s="24">
        <f>Table1[[#This Row],[Assistance Provided Through FY12]]+Table1[[#This Row],[Assistance Provided FY13 and After]]</f>
        <v>124.7662</v>
      </c>
      <c r="CQ165" s="9">
        <v>0</v>
      </c>
      <c r="CR165" s="9">
        <v>0</v>
      </c>
      <c r="CS165" s="9">
        <v>0</v>
      </c>
      <c r="CT165" s="24">
        <f>Table1[[#This Row],[Recapture Cancellation Reduction Amount Through FY12]]+Table1[[#This Row],[Recapture Cancellation Reduction Amount FY13 and After]]</f>
        <v>0</v>
      </c>
      <c r="CU165" s="9">
        <v>0</v>
      </c>
      <c r="CV165" s="9">
        <v>0</v>
      </c>
      <c r="CW165" s="9">
        <v>0</v>
      </c>
      <c r="CX165" s="24">
        <f>Table1[[#This Row],[Penalty Paid Through FY12]]+Table1[[#This Row],[Penalty Paid FY13 and After]]</f>
        <v>0</v>
      </c>
      <c r="CY165" s="9">
        <v>1.3299999999999999E-2</v>
      </c>
      <c r="CZ165" s="9">
        <v>124.7452</v>
      </c>
      <c r="DA165" s="9">
        <v>2.1000000000000001E-2</v>
      </c>
      <c r="DB165" s="24">
        <f>Table1[[#This Row],[TOTAL Assistance Net of Recapture Penalties Through FY12]]+Table1[[#This Row],[TOTAL Assistance Net of Recapture Penalties FY13 and After]]</f>
        <v>124.7662</v>
      </c>
      <c r="DC165" s="9">
        <v>55.2545</v>
      </c>
      <c r="DD165" s="9">
        <v>793.8202</v>
      </c>
      <c r="DE165" s="9">
        <v>94.842299999999994</v>
      </c>
      <c r="DF165" s="24">
        <f>Table1[[#This Row],[Company Direct Tax Revenue Before Assistance Through FY12]]+Table1[[#This Row],[Company Direct Tax Revenue Before Assistance FY13 and After]]</f>
        <v>888.66250000000002</v>
      </c>
      <c r="DG165" s="9">
        <v>126.6592</v>
      </c>
      <c r="DH165" s="9">
        <v>1488.8163999999999</v>
      </c>
      <c r="DI165" s="9">
        <v>217.40600000000001</v>
      </c>
      <c r="DJ165" s="24">
        <f>Table1[[#This Row],[Indirect and Induced Tax Revenues Through FY12]]+Table1[[#This Row],[Indirect and Induced Tax Revenues FY13 and After]]</f>
        <v>1706.2223999999999</v>
      </c>
      <c r="DK165" s="9">
        <v>181.91370000000001</v>
      </c>
      <c r="DL165" s="9">
        <v>2282.6365999999998</v>
      </c>
      <c r="DM165" s="9">
        <v>312.24829999999997</v>
      </c>
      <c r="DN165" s="24">
        <f>Table1[[#This Row],[TOTAL Tax Revenues Before Assistance Through FY12]]+Table1[[#This Row],[TOTAL Tax Revenues Before Assistance FY13 and After]]</f>
        <v>2594.8849</v>
      </c>
      <c r="DO165" s="9">
        <v>181.90039999999999</v>
      </c>
      <c r="DP165" s="9">
        <v>2157.8914</v>
      </c>
      <c r="DQ165" s="9">
        <v>312.22730000000001</v>
      </c>
      <c r="DR165" s="24">
        <f>Table1[[#This Row],[TOTAL Tax Revenues Net of Assistance Recapture and Penalty Through FY12]]+Table1[[#This Row],[TOTAL Tax Revenues Net of Assistance Recapture and Penalty FY13 and After]]</f>
        <v>2470.1187</v>
      </c>
      <c r="DS165" s="9">
        <v>0</v>
      </c>
      <c r="DT165" s="9">
        <v>0</v>
      </c>
      <c r="DU165" s="9">
        <v>0</v>
      </c>
      <c r="DV165" s="9">
        <v>0</v>
      </c>
    </row>
    <row r="166" spans="1:126" x14ac:dyDescent="0.25">
      <c r="A166" s="10">
        <v>92639</v>
      </c>
      <c r="B166" s="10" t="s">
        <v>996</v>
      </c>
      <c r="C166" s="10" t="s">
        <v>997</v>
      </c>
      <c r="D166" s="10" t="s">
        <v>10</v>
      </c>
      <c r="E166" s="10">
        <v>11</v>
      </c>
      <c r="F166" s="10" t="s">
        <v>998</v>
      </c>
      <c r="G166" s="10" t="s">
        <v>289</v>
      </c>
      <c r="H166" s="13">
        <v>4664</v>
      </c>
      <c r="I166" s="13">
        <v>5000</v>
      </c>
      <c r="J166" s="10" t="s">
        <v>511</v>
      </c>
      <c r="K166" s="10" t="s">
        <v>491</v>
      </c>
      <c r="L166" s="8">
        <v>37434</v>
      </c>
      <c r="M166" s="8">
        <v>42917</v>
      </c>
      <c r="N166" s="9">
        <v>1182.8</v>
      </c>
      <c r="O166" s="10" t="s">
        <v>74</v>
      </c>
      <c r="P166" s="7">
        <v>6</v>
      </c>
      <c r="Q166" s="7">
        <v>0</v>
      </c>
      <c r="R166" s="7">
        <v>13</v>
      </c>
      <c r="S166" s="7">
        <v>0</v>
      </c>
      <c r="T166" s="7">
        <v>0</v>
      </c>
      <c r="U166" s="7">
        <v>19</v>
      </c>
      <c r="V166" s="7">
        <v>16</v>
      </c>
      <c r="W166" s="7">
        <v>0</v>
      </c>
      <c r="X166" s="7">
        <v>0</v>
      </c>
      <c r="Y166" s="7">
        <v>0</v>
      </c>
      <c r="Z166" s="7">
        <v>0</v>
      </c>
      <c r="AA166" s="7">
        <v>0</v>
      </c>
      <c r="AB166" s="16">
        <v>0</v>
      </c>
      <c r="AC166" s="16">
        <v>0</v>
      </c>
      <c r="AD166" s="16">
        <v>0</v>
      </c>
      <c r="AE166" s="16">
        <v>0</v>
      </c>
      <c r="AF166" s="15">
        <v>100</v>
      </c>
      <c r="AG166" s="10" t="s">
        <v>28</v>
      </c>
      <c r="AH166" s="10" t="s">
        <v>1966</v>
      </c>
      <c r="AI166" s="9">
        <v>0</v>
      </c>
      <c r="AJ166" s="9">
        <v>0</v>
      </c>
      <c r="AK166" s="9">
        <v>0</v>
      </c>
      <c r="AL166" s="24">
        <f>Table1[[#This Row],[Company Direct Land Through FY12]]+Table1[[#This Row],[Company Direct Land FY13 and After]]</f>
        <v>0</v>
      </c>
      <c r="AM166" s="9">
        <v>0</v>
      </c>
      <c r="AN166" s="9">
        <v>0</v>
      </c>
      <c r="AO166" s="9">
        <v>0</v>
      </c>
      <c r="AP166" s="24">
        <f>Table1[[#This Row],[Company Direct Building Through FY12]]+Table1[[#This Row],[Company Direct Building FY13 and After]]</f>
        <v>0</v>
      </c>
      <c r="AQ166" s="9">
        <v>0</v>
      </c>
      <c r="AR166" s="9">
        <v>20.752199999999998</v>
      </c>
      <c r="AS166" s="9">
        <v>0</v>
      </c>
      <c r="AT166" s="24">
        <f>Table1[[#This Row],[Mortgage Recording Tax Through FY12]]+Table1[[#This Row],[Mortgage Recording Tax FY13 and After]]</f>
        <v>20.752199999999998</v>
      </c>
      <c r="AU166" s="9">
        <v>0</v>
      </c>
      <c r="AV166" s="9">
        <v>0</v>
      </c>
      <c r="AW166" s="9">
        <v>0</v>
      </c>
      <c r="AX166" s="24">
        <f>Table1[[#This Row],[Pilot Savings  Through FY12]]+Table1[[#This Row],[Pilot Savings FY13 and After]]</f>
        <v>0</v>
      </c>
      <c r="AY166" s="9">
        <v>0</v>
      </c>
      <c r="AZ166" s="9">
        <v>20.752199999999998</v>
      </c>
      <c r="BA166" s="9">
        <v>0</v>
      </c>
      <c r="BB166" s="24">
        <f>Table1[[#This Row],[Mortgage Recording Tax Exemption Through FY12]]+Table1[[#This Row],[Mortgage Recording Tax Exemption FY13 and After]]</f>
        <v>20.752199999999998</v>
      </c>
      <c r="BC166" s="9">
        <v>7.5956000000000001</v>
      </c>
      <c r="BD166" s="9">
        <v>50.428800000000003</v>
      </c>
      <c r="BE166" s="9">
        <v>18.810099999999998</v>
      </c>
      <c r="BF166" s="24">
        <f>Table1[[#This Row],[Indirect and Induced Land Through FY12]]+Table1[[#This Row],[Indirect and Induced Land FY13 and After]]</f>
        <v>69.238900000000001</v>
      </c>
      <c r="BG166" s="9">
        <v>14.106</v>
      </c>
      <c r="BH166" s="9">
        <v>93.653300000000002</v>
      </c>
      <c r="BI166" s="9">
        <v>34.933100000000003</v>
      </c>
      <c r="BJ166" s="24">
        <f>Table1[[#This Row],[Indirect and Induced Building Through FY12]]+Table1[[#This Row],[Indirect and Induced Building FY13 and After]]</f>
        <v>128.5864</v>
      </c>
      <c r="BK166" s="9">
        <v>21.701599999999999</v>
      </c>
      <c r="BL166" s="9">
        <v>144.0821</v>
      </c>
      <c r="BM166" s="9">
        <v>53.743200000000002</v>
      </c>
      <c r="BN166" s="24">
        <f>Table1[[#This Row],[TOTAL Real Property Related Taxes Through FY12]]+Table1[[#This Row],[TOTAL Real Property Related Taxes FY13 and After]]</f>
        <v>197.8253</v>
      </c>
      <c r="BO166" s="9">
        <v>22.07</v>
      </c>
      <c r="BP166" s="9">
        <v>164.77119999999999</v>
      </c>
      <c r="BQ166" s="9">
        <v>54.655900000000003</v>
      </c>
      <c r="BR166" s="24">
        <f>Table1[[#This Row],[Company Direct Through FY12]]+Table1[[#This Row],[Company Direct FY13 and After]]</f>
        <v>219.4271</v>
      </c>
      <c r="BS166" s="9">
        <v>0</v>
      </c>
      <c r="BT166" s="9">
        <v>0</v>
      </c>
      <c r="BU166" s="9">
        <v>0</v>
      </c>
      <c r="BV166" s="24">
        <f>Table1[[#This Row],[Sales Tax Exemption Through FY12]]+Table1[[#This Row],[Sales Tax Exemption FY13 and After]]</f>
        <v>0</v>
      </c>
      <c r="BW166" s="9">
        <v>0</v>
      </c>
      <c r="BX166" s="9">
        <v>0</v>
      </c>
      <c r="BY166" s="9">
        <v>0</v>
      </c>
      <c r="BZ166" s="24">
        <f>Table1[[#This Row],[Energy Tax Savings Through FY12]]+Table1[[#This Row],[Energy Tax Savings FY13 and After]]</f>
        <v>0</v>
      </c>
      <c r="CA166" s="9">
        <v>0.48270000000000002</v>
      </c>
      <c r="CB166" s="9">
        <v>5.1007999999999996</v>
      </c>
      <c r="CC166" s="9">
        <v>1.0659000000000001</v>
      </c>
      <c r="CD166" s="24">
        <f>Table1[[#This Row],[Tax Exempt Bond Savings Through FY12]]+Table1[[#This Row],[Tax Exempt Bond Savings FY13 and After]]</f>
        <v>6.1666999999999996</v>
      </c>
      <c r="CE166" s="9">
        <v>25.460599999999999</v>
      </c>
      <c r="CF166" s="9">
        <v>189.32740000000001</v>
      </c>
      <c r="CG166" s="9">
        <v>63.052599999999998</v>
      </c>
      <c r="CH166" s="24">
        <f>Table1[[#This Row],[Indirect and Induced Through FY12]]+Table1[[#This Row],[Indirect and Induced FY13 and After]]</f>
        <v>252.38</v>
      </c>
      <c r="CI166" s="9">
        <v>47.047899999999998</v>
      </c>
      <c r="CJ166" s="9">
        <v>348.99779999999998</v>
      </c>
      <c r="CK166" s="9">
        <v>116.6426</v>
      </c>
      <c r="CL166" s="24">
        <f>Table1[[#This Row],[TOTAL Income Consumption Use Taxes Through FY12]]+Table1[[#This Row],[TOTAL Income Consumption Use Taxes FY13 and After]]</f>
        <v>465.6404</v>
      </c>
      <c r="CM166" s="9">
        <v>0.48270000000000002</v>
      </c>
      <c r="CN166" s="9">
        <v>25.853000000000002</v>
      </c>
      <c r="CO166" s="9">
        <v>1.0659000000000001</v>
      </c>
      <c r="CP166" s="24">
        <f>Table1[[#This Row],[Assistance Provided Through FY12]]+Table1[[#This Row],[Assistance Provided FY13 and After]]</f>
        <v>26.918900000000001</v>
      </c>
      <c r="CQ166" s="9">
        <v>0</v>
      </c>
      <c r="CR166" s="9">
        <v>0</v>
      </c>
      <c r="CS166" s="9">
        <v>0</v>
      </c>
      <c r="CT166" s="24">
        <f>Table1[[#This Row],[Recapture Cancellation Reduction Amount Through FY12]]+Table1[[#This Row],[Recapture Cancellation Reduction Amount FY13 and After]]</f>
        <v>0</v>
      </c>
      <c r="CU166" s="9">
        <v>0</v>
      </c>
      <c r="CV166" s="9">
        <v>0</v>
      </c>
      <c r="CW166" s="9">
        <v>0</v>
      </c>
      <c r="CX166" s="24">
        <f>Table1[[#This Row],[Penalty Paid Through FY12]]+Table1[[#This Row],[Penalty Paid FY13 and After]]</f>
        <v>0</v>
      </c>
      <c r="CY166" s="9">
        <v>0.48270000000000002</v>
      </c>
      <c r="CZ166" s="9">
        <v>25.853000000000002</v>
      </c>
      <c r="DA166" s="9">
        <v>1.0659000000000001</v>
      </c>
      <c r="DB166" s="24">
        <f>Table1[[#This Row],[TOTAL Assistance Net of Recapture Penalties Through FY12]]+Table1[[#This Row],[TOTAL Assistance Net of Recapture Penalties FY13 and After]]</f>
        <v>26.918900000000001</v>
      </c>
      <c r="DC166" s="9">
        <v>22.07</v>
      </c>
      <c r="DD166" s="9">
        <v>185.52340000000001</v>
      </c>
      <c r="DE166" s="9">
        <v>54.655900000000003</v>
      </c>
      <c r="DF166" s="24">
        <f>Table1[[#This Row],[Company Direct Tax Revenue Before Assistance Through FY12]]+Table1[[#This Row],[Company Direct Tax Revenue Before Assistance FY13 and After]]</f>
        <v>240.17930000000001</v>
      </c>
      <c r="DG166" s="9">
        <v>47.162199999999999</v>
      </c>
      <c r="DH166" s="9">
        <v>333.40949999999998</v>
      </c>
      <c r="DI166" s="9">
        <v>116.7958</v>
      </c>
      <c r="DJ166" s="24">
        <f>Table1[[#This Row],[Indirect and Induced Tax Revenues Through FY12]]+Table1[[#This Row],[Indirect and Induced Tax Revenues FY13 and After]]</f>
        <v>450.20529999999997</v>
      </c>
      <c r="DK166" s="9">
        <v>69.232200000000006</v>
      </c>
      <c r="DL166" s="9">
        <v>518.93290000000002</v>
      </c>
      <c r="DM166" s="9">
        <v>171.45169999999999</v>
      </c>
      <c r="DN166" s="24">
        <f>Table1[[#This Row],[TOTAL Tax Revenues Before Assistance Through FY12]]+Table1[[#This Row],[TOTAL Tax Revenues Before Assistance FY13 and After]]</f>
        <v>690.38459999999998</v>
      </c>
      <c r="DO166" s="9">
        <v>68.749499999999998</v>
      </c>
      <c r="DP166" s="9">
        <v>493.07990000000001</v>
      </c>
      <c r="DQ166" s="9">
        <v>170.38579999999999</v>
      </c>
      <c r="DR166" s="24">
        <f>Table1[[#This Row],[TOTAL Tax Revenues Net of Assistance Recapture and Penalty Through FY12]]+Table1[[#This Row],[TOTAL Tax Revenues Net of Assistance Recapture and Penalty FY13 and After]]</f>
        <v>663.46569999999997</v>
      </c>
      <c r="DS166" s="9">
        <v>0</v>
      </c>
      <c r="DT166" s="9">
        <v>0</v>
      </c>
      <c r="DU166" s="9">
        <v>0</v>
      </c>
      <c r="DV166" s="9">
        <v>0</v>
      </c>
    </row>
    <row r="167" spans="1:126" x14ac:dyDescent="0.25">
      <c r="A167" s="10">
        <v>92642</v>
      </c>
      <c r="B167" s="10" t="s">
        <v>926</v>
      </c>
      <c r="C167" s="10" t="s">
        <v>928</v>
      </c>
      <c r="D167" s="10" t="s">
        <v>24</v>
      </c>
      <c r="E167" s="10">
        <v>26</v>
      </c>
      <c r="F167" s="10" t="s">
        <v>929</v>
      </c>
      <c r="G167" s="10" t="s">
        <v>23</v>
      </c>
      <c r="H167" s="13">
        <v>34000</v>
      </c>
      <c r="I167" s="13">
        <v>20000</v>
      </c>
      <c r="J167" s="10" t="s">
        <v>927</v>
      </c>
      <c r="K167" s="10" t="s">
        <v>27</v>
      </c>
      <c r="L167" s="8">
        <v>37252</v>
      </c>
      <c r="M167" s="8">
        <v>42705</v>
      </c>
      <c r="N167" s="9">
        <v>2100</v>
      </c>
      <c r="O167" s="10" t="s">
        <v>242</v>
      </c>
      <c r="P167" s="7">
        <v>0</v>
      </c>
      <c r="Q167" s="7">
        <v>0</v>
      </c>
      <c r="R167" s="7">
        <v>77</v>
      </c>
      <c r="S167" s="7">
        <v>0</v>
      </c>
      <c r="T167" s="7">
        <v>0</v>
      </c>
      <c r="U167" s="7">
        <v>77</v>
      </c>
      <c r="V167" s="7">
        <v>77</v>
      </c>
      <c r="W167" s="7">
        <v>0</v>
      </c>
      <c r="X167" s="7">
        <v>0</v>
      </c>
      <c r="Y167" s="7">
        <v>121</v>
      </c>
      <c r="Z167" s="7">
        <v>4</v>
      </c>
      <c r="AA167" s="7">
        <v>0</v>
      </c>
      <c r="AB167" s="16">
        <v>0</v>
      </c>
      <c r="AC167" s="16">
        <v>0</v>
      </c>
      <c r="AD167" s="16">
        <v>0</v>
      </c>
      <c r="AE167" s="16">
        <v>0</v>
      </c>
      <c r="AF167" s="15">
        <v>45.454545454545453</v>
      </c>
      <c r="AG167" s="10" t="s">
        <v>28</v>
      </c>
      <c r="AH167" s="10" t="s">
        <v>1966</v>
      </c>
      <c r="AI167" s="9">
        <v>30.745000000000001</v>
      </c>
      <c r="AJ167" s="9">
        <v>232.88650000000001</v>
      </c>
      <c r="AK167" s="9">
        <v>64.691100000000006</v>
      </c>
      <c r="AL167" s="24">
        <f>Table1[[#This Row],[Company Direct Land Through FY12]]+Table1[[#This Row],[Company Direct Land FY13 and After]]</f>
        <v>297.57760000000002</v>
      </c>
      <c r="AM167" s="9">
        <v>46.030999999999999</v>
      </c>
      <c r="AN167" s="9">
        <v>173.1721</v>
      </c>
      <c r="AO167" s="9">
        <v>96.854500000000002</v>
      </c>
      <c r="AP167" s="24">
        <f>Table1[[#This Row],[Company Direct Building Through FY12]]+Table1[[#This Row],[Company Direct Building FY13 and After]]</f>
        <v>270.02660000000003</v>
      </c>
      <c r="AQ167" s="9">
        <v>0</v>
      </c>
      <c r="AR167" s="9">
        <v>27.335100000000001</v>
      </c>
      <c r="AS167" s="9">
        <v>0</v>
      </c>
      <c r="AT167" s="24">
        <f>Table1[[#This Row],[Mortgage Recording Tax Through FY12]]+Table1[[#This Row],[Mortgage Recording Tax FY13 and After]]</f>
        <v>27.335100000000001</v>
      </c>
      <c r="AU167" s="9">
        <v>65.751999999999995</v>
      </c>
      <c r="AV167" s="9">
        <v>300.8082</v>
      </c>
      <c r="AW167" s="9">
        <v>138.34979999999999</v>
      </c>
      <c r="AX167" s="24">
        <f>Table1[[#This Row],[Pilot Savings  Through FY12]]+Table1[[#This Row],[Pilot Savings FY13 and After]]</f>
        <v>439.15800000000002</v>
      </c>
      <c r="AY167" s="9">
        <v>0</v>
      </c>
      <c r="AZ167" s="9">
        <v>27.335100000000001</v>
      </c>
      <c r="BA167" s="9">
        <v>0</v>
      </c>
      <c r="BB167" s="24">
        <f>Table1[[#This Row],[Mortgage Recording Tax Exemption Through FY12]]+Table1[[#This Row],[Mortgage Recording Tax Exemption FY13 and After]]</f>
        <v>27.335100000000001</v>
      </c>
      <c r="BC167" s="9">
        <v>96.290199999999999</v>
      </c>
      <c r="BD167" s="9">
        <v>745.58150000000001</v>
      </c>
      <c r="BE167" s="9">
        <v>202.60579999999999</v>
      </c>
      <c r="BF167" s="24">
        <f>Table1[[#This Row],[Indirect and Induced Land Through FY12]]+Table1[[#This Row],[Indirect and Induced Land FY13 and After]]</f>
        <v>948.18730000000005</v>
      </c>
      <c r="BG167" s="9">
        <v>178.82470000000001</v>
      </c>
      <c r="BH167" s="9">
        <v>1384.6513</v>
      </c>
      <c r="BI167" s="9">
        <v>376.2679</v>
      </c>
      <c r="BJ167" s="24">
        <f>Table1[[#This Row],[Indirect and Induced Building Through FY12]]+Table1[[#This Row],[Indirect and Induced Building FY13 and After]]</f>
        <v>1760.9192</v>
      </c>
      <c r="BK167" s="9">
        <v>286.13889999999998</v>
      </c>
      <c r="BL167" s="9">
        <v>2235.4832000000001</v>
      </c>
      <c r="BM167" s="9">
        <v>602.06949999999995</v>
      </c>
      <c r="BN167" s="24">
        <f>Table1[[#This Row],[TOTAL Real Property Related Taxes Through FY12]]+Table1[[#This Row],[TOTAL Real Property Related Taxes FY13 and After]]</f>
        <v>2837.5527000000002</v>
      </c>
      <c r="BO167" s="9">
        <v>639.12800000000004</v>
      </c>
      <c r="BP167" s="9">
        <v>6330.2007999999996</v>
      </c>
      <c r="BQ167" s="9">
        <v>1344.7988</v>
      </c>
      <c r="BR167" s="24">
        <f>Table1[[#This Row],[Company Direct Through FY12]]+Table1[[#This Row],[Company Direct FY13 and After]]</f>
        <v>7674.9995999999992</v>
      </c>
      <c r="BS167" s="9">
        <v>0</v>
      </c>
      <c r="BT167" s="9">
        <v>8.1191999999999993</v>
      </c>
      <c r="BU167" s="9">
        <v>0</v>
      </c>
      <c r="BV167" s="24">
        <f>Table1[[#This Row],[Sales Tax Exemption Through FY12]]+Table1[[#This Row],[Sales Tax Exemption FY13 and After]]</f>
        <v>8.1191999999999993</v>
      </c>
      <c r="BW167" s="9">
        <v>0</v>
      </c>
      <c r="BX167" s="9">
        <v>0</v>
      </c>
      <c r="BY167" s="9">
        <v>0</v>
      </c>
      <c r="BZ167" s="24">
        <f>Table1[[#This Row],[Energy Tax Savings Through FY12]]+Table1[[#This Row],[Energy Tax Savings FY13 and After]]</f>
        <v>0</v>
      </c>
      <c r="CA167" s="9">
        <v>1.5E-3</v>
      </c>
      <c r="CB167" s="9">
        <v>1.17E-2</v>
      </c>
      <c r="CC167" s="9">
        <v>2.8999999999999998E-3</v>
      </c>
      <c r="CD167" s="24">
        <f>Table1[[#This Row],[Tax Exempt Bond Savings Through FY12]]+Table1[[#This Row],[Tax Exempt Bond Savings FY13 and After]]</f>
        <v>1.46E-2</v>
      </c>
      <c r="CE167" s="9">
        <v>328.77510000000001</v>
      </c>
      <c r="CF167" s="9">
        <v>2841.6896000000002</v>
      </c>
      <c r="CG167" s="9">
        <v>691.78060000000005</v>
      </c>
      <c r="CH167" s="24">
        <f>Table1[[#This Row],[Indirect and Induced Through FY12]]+Table1[[#This Row],[Indirect and Induced FY13 and After]]</f>
        <v>3533.4702000000002</v>
      </c>
      <c r="CI167" s="9">
        <v>967.90160000000003</v>
      </c>
      <c r="CJ167" s="9">
        <v>9163.7595000000001</v>
      </c>
      <c r="CK167" s="9">
        <v>2036.5764999999999</v>
      </c>
      <c r="CL167" s="24">
        <f>Table1[[#This Row],[TOTAL Income Consumption Use Taxes Through FY12]]+Table1[[#This Row],[TOTAL Income Consumption Use Taxes FY13 and After]]</f>
        <v>11200.335999999999</v>
      </c>
      <c r="CM167" s="9">
        <v>65.753500000000003</v>
      </c>
      <c r="CN167" s="9">
        <v>336.27420000000001</v>
      </c>
      <c r="CO167" s="9">
        <v>138.3527</v>
      </c>
      <c r="CP167" s="24">
        <f>Table1[[#This Row],[Assistance Provided Through FY12]]+Table1[[#This Row],[Assistance Provided FY13 and After]]</f>
        <v>474.62689999999998</v>
      </c>
      <c r="CQ167" s="9">
        <v>0</v>
      </c>
      <c r="CR167" s="9">
        <v>0</v>
      </c>
      <c r="CS167" s="9">
        <v>0</v>
      </c>
      <c r="CT167" s="24">
        <f>Table1[[#This Row],[Recapture Cancellation Reduction Amount Through FY12]]+Table1[[#This Row],[Recapture Cancellation Reduction Amount FY13 and After]]</f>
        <v>0</v>
      </c>
      <c r="CU167" s="9">
        <v>0</v>
      </c>
      <c r="CV167" s="9">
        <v>0</v>
      </c>
      <c r="CW167" s="9">
        <v>0</v>
      </c>
      <c r="CX167" s="24">
        <f>Table1[[#This Row],[Penalty Paid Through FY12]]+Table1[[#This Row],[Penalty Paid FY13 and After]]</f>
        <v>0</v>
      </c>
      <c r="CY167" s="9">
        <v>65.753500000000003</v>
      </c>
      <c r="CZ167" s="9">
        <v>336.27420000000001</v>
      </c>
      <c r="DA167" s="9">
        <v>138.3527</v>
      </c>
      <c r="DB167" s="24">
        <f>Table1[[#This Row],[TOTAL Assistance Net of Recapture Penalties Through FY12]]+Table1[[#This Row],[TOTAL Assistance Net of Recapture Penalties FY13 and After]]</f>
        <v>474.62689999999998</v>
      </c>
      <c r="DC167" s="9">
        <v>715.904</v>
      </c>
      <c r="DD167" s="9">
        <v>6763.5945000000002</v>
      </c>
      <c r="DE167" s="9">
        <v>1506.3444</v>
      </c>
      <c r="DF167" s="24">
        <f>Table1[[#This Row],[Company Direct Tax Revenue Before Assistance Through FY12]]+Table1[[#This Row],[Company Direct Tax Revenue Before Assistance FY13 and After]]</f>
        <v>8269.938900000001</v>
      </c>
      <c r="DG167" s="9">
        <v>603.89</v>
      </c>
      <c r="DH167" s="9">
        <v>4971.9224000000004</v>
      </c>
      <c r="DI167" s="9">
        <v>1270.6542999999999</v>
      </c>
      <c r="DJ167" s="24">
        <f>Table1[[#This Row],[Indirect and Induced Tax Revenues Through FY12]]+Table1[[#This Row],[Indirect and Induced Tax Revenues FY13 and After]]</f>
        <v>6242.5767000000005</v>
      </c>
      <c r="DK167" s="9">
        <v>1319.7940000000001</v>
      </c>
      <c r="DL167" s="9">
        <v>11735.516900000001</v>
      </c>
      <c r="DM167" s="9">
        <v>2776.9987000000001</v>
      </c>
      <c r="DN167" s="24">
        <f>Table1[[#This Row],[TOTAL Tax Revenues Before Assistance Through FY12]]+Table1[[#This Row],[TOTAL Tax Revenues Before Assistance FY13 and After]]</f>
        <v>14512.515600000001</v>
      </c>
      <c r="DO167" s="9">
        <v>1254.0405000000001</v>
      </c>
      <c r="DP167" s="9">
        <v>11399.242700000001</v>
      </c>
      <c r="DQ167" s="9">
        <v>2638.6460000000002</v>
      </c>
      <c r="DR167" s="24">
        <f>Table1[[#This Row],[TOTAL Tax Revenues Net of Assistance Recapture and Penalty Through FY12]]+Table1[[#This Row],[TOTAL Tax Revenues Net of Assistance Recapture and Penalty FY13 and After]]</f>
        <v>14037.888700000001</v>
      </c>
      <c r="DS167" s="9">
        <v>0</v>
      </c>
      <c r="DT167" s="9">
        <v>0</v>
      </c>
      <c r="DU167" s="9">
        <v>0</v>
      </c>
      <c r="DV167" s="9">
        <v>0</v>
      </c>
    </row>
    <row r="168" spans="1:126" x14ac:dyDescent="0.25">
      <c r="A168" s="10">
        <v>92643</v>
      </c>
      <c r="B168" s="10" t="s">
        <v>824</v>
      </c>
      <c r="C168" s="10" t="s">
        <v>825</v>
      </c>
      <c r="D168" s="10" t="s">
        <v>47</v>
      </c>
      <c r="E168" s="10">
        <v>2</v>
      </c>
      <c r="F168" s="10" t="s">
        <v>826</v>
      </c>
      <c r="G168" s="10" t="s">
        <v>827</v>
      </c>
      <c r="H168" s="13">
        <v>5600</v>
      </c>
      <c r="I168" s="13">
        <v>39340</v>
      </c>
      <c r="J168" s="10" t="s">
        <v>309</v>
      </c>
      <c r="K168" s="10" t="s">
        <v>50</v>
      </c>
      <c r="L168" s="8">
        <v>37160</v>
      </c>
      <c r="M168" s="8">
        <v>44560</v>
      </c>
      <c r="N168" s="9">
        <v>5100</v>
      </c>
      <c r="O168" s="10" t="s">
        <v>74</v>
      </c>
      <c r="P168" s="7">
        <v>8</v>
      </c>
      <c r="Q168" s="7">
        <v>1</v>
      </c>
      <c r="R168" s="7">
        <v>66</v>
      </c>
      <c r="S168" s="7">
        <v>0</v>
      </c>
      <c r="T168" s="7">
        <v>2</v>
      </c>
      <c r="U168" s="7">
        <v>77</v>
      </c>
      <c r="V168" s="7">
        <v>70</v>
      </c>
      <c r="W168" s="7">
        <v>0</v>
      </c>
      <c r="X168" s="7">
        <v>0</v>
      </c>
      <c r="Y168" s="7">
        <v>48</v>
      </c>
      <c r="Z168" s="7">
        <v>0</v>
      </c>
      <c r="AA168" s="7">
        <v>0</v>
      </c>
      <c r="AB168" s="16">
        <v>0</v>
      </c>
      <c r="AC168" s="16">
        <v>0</v>
      </c>
      <c r="AD168" s="16">
        <v>0</v>
      </c>
      <c r="AE168" s="16">
        <v>0</v>
      </c>
      <c r="AF168" s="15">
        <v>90</v>
      </c>
      <c r="AG168" s="10" t="s">
        <v>28</v>
      </c>
      <c r="AH168" s="10" t="s">
        <v>1966</v>
      </c>
      <c r="AI168" s="9">
        <v>0</v>
      </c>
      <c r="AJ168" s="9">
        <v>0</v>
      </c>
      <c r="AK168" s="9">
        <v>0</v>
      </c>
      <c r="AL168" s="24">
        <f>Table1[[#This Row],[Company Direct Land Through FY12]]+Table1[[#This Row],[Company Direct Land FY13 and After]]</f>
        <v>0</v>
      </c>
      <c r="AM168" s="9">
        <v>0</v>
      </c>
      <c r="AN168" s="9">
        <v>0</v>
      </c>
      <c r="AO168" s="9">
        <v>0</v>
      </c>
      <c r="AP168" s="24">
        <f>Table1[[#This Row],[Company Direct Building Through FY12]]+Table1[[#This Row],[Company Direct Building FY13 and After]]</f>
        <v>0</v>
      </c>
      <c r="AQ168" s="9">
        <v>0</v>
      </c>
      <c r="AR168" s="9">
        <v>89.479500000000002</v>
      </c>
      <c r="AS168" s="9">
        <v>0</v>
      </c>
      <c r="AT168" s="24">
        <f>Table1[[#This Row],[Mortgage Recording Tax Through FY12]]+Table1[[#This Row],[Mortgage Recording Tax FY13 and After]]</f>
        <v>89.479500000000002</v>
      </c>
      <c r="AU168" s="9">
        <v>0</v>
      </c>
      <c r="AV168" s="9">
        <v>0</v>
      </c>
      <c r="AW168" s="9">
        <v>0</v>
      </c>
      <c r="AX168" s="24">
        <f>Table1[[#This Row],[Pilot Savings  Through FY12]]+Table1[[#This Row],[Pilot Savings FY13 and After]]</f>
        <v>0</v>
      </c>
      <c r="AY168" s="9">
        <v>0</v>
      </c>
      <c r="AZ168" s="9">
        <v>89.479500000000002</v>
      </c>
      <c r="BA168" s="9">
        <v>0</v>
      </c>
      <c r="BB168" s="24">
        <f>Table1[[#This Row],[Mortgage Recording Tax Exemption Through FY12]]+Table1[[#This Row],[Mortgage Recording Tax Exemption FY13 and After]]</f>
        <v>89.479500000000002</v>
      </c>
      <c r="BC168" s="9">
        <v>32.226999999999997</v>
      </c>
      <c r="BD168" s="9">
        <v>195.6172</v>
      </c>
      <c r="BE168" s="9">
        <v>123.25960000000001</v>
      </c>
      <c r="BF168" s="24">
        <f>Table1[[#This Row],[Indirect and Induced Land Through FY12]]+Table1[[#This Row],[Indirect and Induced Land FY13 and After]]</f>
        <v>318.8768</v>
      </c>
      <c r="BG168" s="9">
        <v>59.850099999999998</v>
      </c>
      <c r="BH168" s="9">
        <v>363.28960000000001</v>
      </c>
      <c r="BI168" s="9">
        <v>228.91120000000001</v>
      </c>
      <c r="BJ168" s="24">
        <f>Table1[[#This Row],[Indirect and Induced Building Through FY12]]+Table1[[#This Row],[Indirect and Induced Building FY13 and After]]</f>
        <v>592.20080000000007</v>
      </c>
      <c r="BK168" s="9">
        <v>92.077100000000002</v>
      </c>
      <c r="BL168" s="9">
        <v>558.90679999999998</v>
      </c>
      <c r="BM168" s="9">
        <v>352.17079999999999</v>
      </c>
      <c r="BN168" s="24">
        <f>Table1[[#This Row],[TOTAL Real Property Related Taxes Through FY12]]+Table1[[#This Row],[TOTAL Real Property Related Taxes FY13 and After]]</f>
        <v>911.07759999999996</v>
      </c>
      <c r="BO168" s="9">
        <v>76.511399999999995</v>
      </c>
      <c r="BP168" s="9">
        <v>529.08479999999997</v>
      </c>
      <c r="BQ168" s="9">
        <v>292.63560000000001</v>
      </c>
      <c r="BR168" s="24">
        <f>Table1[[#This Row],[Company Direct Through FY12]]+Table1[[#This Row],[Company Direct FY13 and After]]</f>
        <v>821.72039999999993</v>
      </c>
      <c r="BS168" s="9">
        <v>0</v>
      </c>
      <c r="BT168" s="9">
        <v>0</v>
      </c>
      <c r="BU168" s="9">
        <v>0</v>
      </c>
      <c r="BV168" s="24">
        <f>Table1[[#This Row],[Sales Tax Exemption Through FY12]]+Table1[[#This Row],[Sales Tax Exemption FY13 and After]]</f>
        <v>0</v>
      </c>
      <c r="BW168" s="9">
        <v>0</v>
      </c>
      <c r="BX168" s="9">
        <v>0</v>
      </c>
      <c r="BY168" s="9">
        <v>0</v>
      </c>
      <c r="BZ168" s="24">
        <f>Table1[[#This Row],[Energy Tax Savings Through FY12]]+Table1[[#This Row],[Energy Tax Savings FY13 and After]]</f>
        <v>0</v>
      </c>
      <c r="CA168" s="9">
        <v>1.0800000000000001E-2</v>
      </c>
      <c r="CB168" s="9">
        <v>6.7400000000000002E-2</v>
      </c>
      <c r="CC168" s="9">
        <v>2.9700000000000001E-2</v>
      </c>
      <c r="CD168" s="24">
        <f>Table1[[#This Row],[Tax Exempt Bond Savings Through FY12]]+Table1[[#This Row],[Tax Exempt Bond Savings FY13 and After]]</f>
        <v>9.7100000000000006E-2</v>
      </c>
      <c r="CE168" s="9">
        <v>99.3142</v>
      </c>
      <c r="CF168" s="9">
        <v>669.88480000000004</v>
      </c>
      <c r="CG168" s="9">
        <v>379.85050000000001</v>
      </c>
      <c r="CH168" s="24">
        <f>Table1[[#This Row],[Indirect and Induced Through FY12]]+Table1[[#This Row],[Indirect and Induced FY13 and After]]</f>
        <v>1049.7353000000001</v>
      </c>
      <c r="CI168" s="9">
        <v>175.81479999999999</v>
      </c>
      <c r="CJ168" s="9">
        <v>1198.9022</v>
      </c>
      <c r="CK168" s="9">
        <v>672.45640000000003</v>
      </c>
      <c r="CL168" s="24">
        <f>Table1[[#This Row],[TOTAL Income Consumption Use Taxes Through FY12]]+Table1[[#This Row],[TOTAL Income Consumption Use Taxes FY13 and After]]</f>
        <v>1871.3586</v>
      </c>
      <c r="CM168" s="9">
        <v>1.0800000000000001E-2</v>
      </c>
      <c r="CN168" s="9">
        <v>89.546899999999994</v>
      </c>
      <c r="CO168" s="9">
        <v>2.9700000000000001E-2</v>
      </c>
      <c r="CP168" s="24">
        <f>Table1[[#This Row],[Assistance Provided Through FY12]]+Table1[[#This Row],[Assistance Provided FY13 and After]]</f>
        <v>89.576599999999999</v>
      </c>
      <c r="CQ168" s="9">
        <v>0</v>
      </c>
      <c r="CR168" s="9">
        <v>0</v>
      </c>
      <c r="CS168" s="9">
        <v>0</v>
      </c>
      <c r="CT168" s="24">
        <f>Table1[[#This Row],[Recapture Cancellation Reduction Amount Through FY12]]+Table1[[#This Row],[Recapture Cancellation Reduction Amount FY13 and After]]</f>
        <v>0</v>
      </c>
      <c r="CU168" s="9">
        <v>0</v>
      </c>
      <c r="CV168" s="9">
        <v>0</v>
      </c>
      <c r="CW168" s="9">
        <v>0</v>
      </c>
      <c r="CX168" s="24">
        <f>Table1[[#This Row],[Penalty Paid Through FY12]]+Table1[[#This Row],[Penalty Paid FY13 and After]]</f>
        <v>0</v>
      </c>
      <c r="CY168" s="9">
        <v>1.0800000000000001E-2</v>
      </c>
      <c r="CZ168" s="9">
        <v>89.546899999999994</v>
      </c>
      <c r="DA168" s="9">
        <v>2.9700000000000001E-2</v>
      </c>
      <c r="DB168" s="24">
        <f>Table1[[#This Row],[TOTAL Assistance Net of Recapture Penalties Through FY12]]+Table1[[#This Row],[TOTAL Assistance Net of Recapture Penalties FY13 and After]]</f>
        <v>89.576599999999999</v>
      </c>
      <c r="DC168" s="9">
        <v>76.511399999999995</v>
      </c>
      <c r="DD168" s="9">
        <v>618.5643</v>
      </c>
      <c r="DE168" s="9">
        <v>292.63560000000001</v>
      </c>
      <c r="DF168" s="24">
        <f>Table1[[#This Row],[Company Direct Tax Revenue Before Assistance Through FY12]]+Table1[[#This Row],[Company Direct Tax Revenue Before Assistance FY13 and After]]</f>
        <v>911.19990000000007</v>
      </c>
      <c r="DG168" s="9">
        <v>191.3913</v>
      </c>
      <c r="DH168" s="9">
        <v>1228.7916</v>
      </c>
      <c r="DI168" s="9">
        <v>732.0213</v>
      </c>
      <c r="DJ168" s="24">
        <f>Table1[[#This Row],[Indirect and Induced Tax Revenues Through FY12]]+Table1[[#This Row],[Indirect and Induced Tax Revenues FY13 and After]]</f>
        <v>1960.8128999999999</v>
      </c>
      <c r="DK168" s="9">
        <v>267.90269999999998</v>
      </c>
      <c r="DL168" s="9">
        <v>1847.3559</v>
      </c>
      <c r="DM168" s="9">
        <v>1024.6569</v>
      </c>
      <c r="DN168" s="24">
        <f>Table1[[#This Row],[TOTAL Tax Revenues Before Assistance Through FY12]]+Table1[[#This Row],[TOTAL Tax Revenues Before Assistance FY13 and After]]</f>
        <v>2872.0128</v>
      </c>
      <c r="DO168" s="9">
        <v>267.89190000000002</v>
      </c>
      <c r="DP168" s="9">
        <v>1757.809</v>
      </c>
      <c r="DQ168" s="9">
        <v>1024.6271999999999</v>
      </c>
      <c r="DR168" s="24">
        <f>Table1[[#This Row],[TOTAL Tax Revenues Net of Assistance Recapture and Penalty Through FY12]]+Table1[[#This Row],[TOTAL Tax Revenues Net of Assistance Recapture and Penalty FY13 and After]]</f>
        <v>2782.4362000000001</v>
      </c>
      <c r="DS168" s="9">
        <v>0</v>
      </c>
      <c r="DT168" s="9">
        <v>0</v>
      </c>
      <c r="DU168" s="9">
        <v>0</v>
      </c>
      <c r="DV168" s="9">
        <v>0</v>
      </c>
    </row>
    <row r="169" spans="1:126" x14ac:dyDescent="0.25">
      <c r="A169" s="10">
        <v>92644</v>
      </c>
      <c r="B169" s="10" t="s">
        <v>910</v>
      </c>
      <c r="C169" s="10" t="s">
        <v>912</v>
      </c>
      <c r="D169" s="10" t="s">
        <v>47</v>
      </c>
      <c r="E169" s="10">
        <v>4</v>
      </c>
      <c r="F169" s="10" t="s">
        <v>913</v>
      </c>
      <c r="G169" s="10" t="s">
        <v>914</v>
      </c>
      <c r="H169" s="13">
        <v>0</v>
      </c>
      <c r="I169" s="13">
        <v>68547</v>
      </c>
      <c r="J169" s="10" t="s">
        <v>911</v>
      </c>
      <c r="K169" s="10" t="s">
        <v>50</v>
      </c>
      <c r="L169" s="8">
        <v>37238</v>
      </c>
      <c r="M169" s="8">
        <v>48092</v>
      </c>
      <c r="N169" s="9">
        <v>17345</v>
      </c>
      <c r="O169" s="10" t="s">
        <v>108</v>
      </c>
      <c r="P169" s="7">
        <v>13</v>
      </c>
      <c r="Q169" s="7">
        <v>8</v>
      </c>
      <c r="R169" s="7">
        <v>256</v>
      </c>
      <c r="S169" s="7">
        <v>18</v>
      </c>
      <c r="T169" s="7">
        <v>0</v>
      </c>
      <c r="U169" s="7">
        <v>295</v>
      </c>
      <c r="V169" s="7">
        <v>284</v>
      </c>
      <c r="W169" s="7">
        <v>0</v>
      </c>
      <c r="X169" s="7">
        <v>0</v>
      </c>
      <c r="Y169" s="7">
        <v>146</v>
      </c>
      <c r="Z169" s="7">
        <v>2</v>
      </c>
      <c r="AA169" s="7">
        <v>75.932203389830505</v>
      </c>
      <c r="AB169" s="16">
        <v>0</v>
      </c>
      <c r="AC169" s="16">
        <v>6.1016949152542379</v>
      </c>
      <c r="AD169" s="16">
        <v>5.4237288135593218</v>
      </c>
      <c r="AE169" s="16">
        <v>12.542372881355931</v>
      </c>
      <c r="AF169" s="15">
        <v>61.016949152542374</v>
      </c>
      <c r="AG169" s="10" t="s">
        <v>28</v>
      </c>
      <c r="AH169" s="10" t="s">
        <v>28</v>
      </c>
      <c r="AI169" s="9">
        <v>0</v>
      </c>
      <c r="AJ169" s="9">
        <v>0</v>
      </c>
      <c r="AK169" s="9">
        <v>0</v>
      </c>
      <c r="AL169" s="24">
        <f>Table1[[#This Row],[Company Direct Land Through FY12]]+Table1[[#This Row],[Company Direct Land FY13 and After]]</f>
        <v>0</v>
      </c>
      <c r="AM169" s="9">
        <v>0</v>
      </c>
      <c r="AN169" s="9">
        <v>0</v>
      </c>
      <c r="AO169" s="9">
        <v>0</v>
      </c>
      <c r="AP169" s="24">
        <f>Table1[[#This Row],[Company Direct Building Through FY12]]+Table1[[#This Row],[Company Direct Building FY13 and After]]</f>
        <v>0</v>
      </c>
      <c r="AQ169" s="9">
        <v>0</v>
      </c>
      <c r="AR169" s="9">
        <v>333.125</v>
      </c>
      <c r="AS169" s="9">
        <v>0</v>
      </c>
      <c r="AT169" s="24">
        <f>Table1[[#This Row],[Mortgage Recording Tax Through FY12]]+Table1[[#This Row],[Mortgage Recording Tax FY13 and After]]</f>
        <v>333.125</v>
      </c>
      <c r="AU169" s="9">
        <v>0</v>
      </c>
      <c r="AV169" s="9">
        <v>0</v>
      </c>
      <c r="AW169" s="9">
        <v>0</v>
      </c>
      <c r="AX169" s="24">
        <f>Table1[[#This Row],[Pilot Savings  Through FY12]]+Table1[[#This Row],[Pilot Savings FY13 and After]]</f>
        <v>0</v>
      </c>
      <c r="AY169" s="9">
        <v>0</v>
      </c>
      <c r="AZ169" s="9">
        <v>0</v>
      </c>
      <c r="BA169" s="9">
        <v>0</v>
      </c>
      <c r="BB169" s="24">
        <f>Table1[[#This Row],[Mortgage Recording Tax Exemption Through FY12]]+Table1[[#This Row],[Mortgage Recording Tax Exemption FY13 and After]]</f>
        <v>0</v>
      </c>
      <c r="BC169" s="9">
        <v>378.75560000000002</v>
      </c>
      <c r="BD169" s="9">
        <v>1419.8262</v>
      </c>
      <c r="BE169" s="9">
        <v>2417.3433</v>
      </c>
      <c r="BF169" s="24">
        <f>Table1[[#This Row],[Indirect and Induced Land Through FY12]]+Table1[[#This Row],[Indirect and Induced Land FY13 and After]]</f>
        <v>3837.1695</v>
      </c>
      <c r="BG169" s="9">
        <v>703.40329999999994</v>
      </c>
      <c r="BH169" s="9">
        <v>2636.82</v>
      </c>
      <c r="BI169" s="9">
        <v>4489.3530000000001</v>
      </c>
      <c r="BJ169" s="24">
        <f>Table1[[#This Row],[Indirect and Induced Building Through FY12]]+Table1[[#This Row],[Indirect and Induced Building FY13 and After]]</f>
        <v>7126.1730000000007</v>
      </c>
      <c r="BK169" s="9">
        <v>1082.1588999999999</v>
      </c>
      <c r="BL169" s="9">
        <v>4389.7712000000001</v>
      </c>
      <c r="BM169" s="9">
        <v>6906.6962999999996</v>
      </c>
      <c r="BN169" s="24">
        <f>Table1[[#This Row],[TOTAL Real Property Related Taxes Through FY12]]+Table1[[#This Row],[TOTAL Real Property Related Taxes FY13 and After]]</f>
        <v>11296.467499999999</v>
      </c>
      <c r="BO169" s="9">
        <v>930.23509999999999</v>
      </c>
      <c r="BP169" s="9">
        <v>4159.0210999999999</v>
      </c>
      <c r="BQ169" s="9">
        <v>5937.0684000000001</v>
      </c>
      <c r="BR169" s="24">
        <f>Table1[[#This Row],[Company Direct Through FY12]]+Table1[[#This Row],[Company Direct FY13 and After]]</f>
        <v>10096.0895</v>
      </c>
      <c r="BS169" s="9">
        <v>0</v>
      </c>
      <c r="BT169" s="9">
        <v>0</v>
      </c>
      <c r="BU169" s="9">
        <v>0</v>
      </c>
      <c r="BV169" s="24">
        <f>Table1[[#This Row],[Sales Tax Exemption Through FY12]]+Table1[[#This Row],[Sales Tax Exemption FY13 and After]]</f>
        <v>0</v>
      </c>
      <c r="BW169" s="9">
        <v>0</v>
      </c>
      <c r="BX169" s="9">
        <v>0</v>
      </c>
      <c r="BY169" s="9">
        <v>0</v>
      </c>
      <c r="BZ169" s="24">
        <f>Table1[[#This Row],[Energy Tax Savings Through FY12]]+Table1[[#This Row],[Energy Tax Savings FY13 and After]]</f>
        <v>0</v>
      </c>
      <c r="CA169" s="9">
        <v>12.6158</v>
      </c>
      <c r="CB169" s="9">
        <v>68.608699999999999</v>
      </c>
      <c r="CC169" s="9">
        <v>34.696599999999997</v>
      </c>
      <c r="CD169" s="24">
        <f>Table1[[#This Row],[Tax Exempt Bond Savings Through FY12]]+Table1[[#This Row],[Tax Exempt Bond Savings FY13 and After]]</f>
        <v>103.30529999999999</v>
      </c>
      <c r="CE169" s="9">
        <v>1167.2149999999999</v>
      </c>
      <c r="CF169" s="9">
        <v>4869.6188000000002</v>
      </c>
      <c r="CG169" s="9">
        <v>7449.5523999999996</v>
      </c>
      <c r="CH169" s="24">
        <f>Table1[[#This Row],[Indirect and Induced Through FY12]]+Table1[[#This Row],[Indirect and Induced FY13 and After]]</f>
        <v>12319.171200000001</v>
      </c>
      <c r="CI169" s="9">
        <v>2084.8343</v>
      </c>
      <c r="CJ169" s="9">
        <v>8960.0311999999994</v>
      </c>
      <c r="CK169" s="9">
        <v>13351.924199999999</v>
      </c>
      <c r="CL169" s="24">
        <f>Table1[[#This Row],[TOTAL Income Consumption Use Taxes Through FY12]]+Table1[[#This Row],[TOTAL Income Consumption Use Taxes FY13 and After]]</f>
        <v>22311.955399999999</v>
      </c>
      <c r="CM169" s="9">
        <v>12.6158</v>
      </c>
      <c r="CN169" s="9">
        <v>68.608699999999999</v>
      </c>
      <c r="CO169" s="9">
        <v>34.696599999999997</v>
      </c>
      <c r="CP169" s="24">
        <f>Table1[[#This Row],[Assistance Provided Through FY12]]+Table1[[#This Row],[Assistance Provided FY13 and After]]</f>
        <v>103.30529999999999</v>
      </c>
      <c r="CQ169" s="9">
        <v>0</v>
      </c>
      <c r="CR169" s="9">
        <v>0</v>
      </c>
      <c r="CS169" s="9">
        <v>0</v>
      </c>
      <c r="CT169" s="24">
        <f>Table1[[#This Row],[Recapture Cancellation Reduction Amount Through FY12]]+Table1[[#This Row],[Recapture Cancellation Reduction Amount FY13 and After]]</f>
        <v>0</v>
      </c>
      <c r="CU169" s="9">
        <v>0</v>
      </c>
      <c r="CV169" s="9">
        <v>0</v>
      </c>
      <c r="CW169" s="9">
        <v>0</v>
      </c>
      <c r="CX169" s="24">
        <f>Table1[[#This Row],[Penalty Paid Through FY12]]+Table1[[#This Row],[Penalty Paid FY13 and After]]</f>
        <v>0</v>
      </c>
      <c r="CY169" s="9">
        <v>12.6158</v>
      </c>
      <c r="CZ169" s="9">
        <v>68.608699999999999</v>
      </c>
      <c r="DA169" s="9">
        <v>34.696599999999997</v>
      </c>
      <c r="DB169" s="24">
        <f>Table1[[#This Row],[TOTAL Assistance Net of Recapture Penalties Through FY12]]+Table1[[#This Row],[TOTAL Assistance Net of Recapture Penalties FY13 and After]]</f>
        <v>103.30529999999999</v>
      </c>
      <c r="DC169" s="9">
        <v>930.23509999999999</v>
      </c>
      <c r="DD169" s="9">
        <v>4492.1460999999999</v>
      </c>
      <c r="DE169" s="9">
        <v>5937.0684000000001</v>
      </c>
      <c r="DF169" s="24">
        <f>Table1[[#This Row],[Company Direct Tax Revenue Before Assistance Through FY12]]+Table1[[#This Row],[Company Direct Tax Revenue Before Assistance FY13 and After]]</f>
        <v>10429.2145</v>
      </c>
      <c r="DG169" s="9">
        <v>2249.3739</v>
      </c>
      <c r="DH169" s="9">
        <v>8926.2649999999994</v>
      </c>
      <c r="DI169" s="9">
        <v>14356.2487</v>
      </c>
      <c r="DJ169" s="24">
        <f>Table1[[#This Row],[Indirect and Induced Tax Revenues Through FY12]]+Table1[[#This Row],[Indirect and Induced Tax Revenues FY13 and After]]</f>
        <v>23282.5137</v>
      </c>
      <c r="DK169" s="9">
        <v>3179.6089999999999</v>
      </c>
      <c r="DL169" s="9">
        <v>13418.411099999999</v>
      </c>
      <c r="DM169" s="9">
        <v>20293.3171</v>
      </c>
      <c r="DN169" s="24">
        <f>Table1[[#This Row],[TOTAL Tax Revenues Before Assistance Through FY12]]+Table1[[#This Row],[TOTAL Tax Revenues Before Assistance FY13 and After]]</f>
        <v>33711.728199999998</v>
      </c>
      <c r="DO169" s="9">
        <v>3166.9931999999999</v>
      </c>
      <c r="DP169" s="9">
        <v>13349.8024</v>
      </c>
      <c r="DQ169" s="9">
        <v>20258.620500000001</v>
      </c>
      <c r="DR169" s="24">
        <f>Table1[[#This Row],[TOTAL Tax Revenues Net of Assistance Recapture and Penalty Through FY12]]+Table1[[#This Row],[TOTAL Tax Revenues Net of Assistance Recapture and Penalty FY13 and After]]</f>
        <v>33608.422900000005</v>
      </c>
      <c r="DS169" s="9">
        <v>0</v>
      </c>
      <c r="DT169" s="9">
        <v>0</v>
      </c>
      <c r="DU169" s="9">
        <v>0</v>
      </c>
      <c r="DV169" s="9">
        <v>0</v>
      </c>
    </row>
    <row r="170" spans="1:126" x14ac:dyDescent="0.25">
      <c r="A170" s="10">
        <v>92646</v>
      </c>
      <c r="B170" s="10" t="s">
        <v>630</v>
      </c>
      <c r="C170" s="10" t="s">
        <v>632</v>
      </c>
      <c r="D170" s="10" t="s">
        <v>24</v>
      </c>
      <c r="E170" s="10">
        <v>31</v>
      </c>
      <c r="F170" s="10" t="s">
        <v>633</v>
      </c>
      <c r="G170" s="10" t="s">
        <v>634</v>
      </c>
      <c r="H170" s="13">
        <v>2107740</v>
      </c>
      <c r="I170" s="13">
        <v>526803</v>
      </c>
      <c r="J170" s="10" t="s">
        <v>631</v>
      </c>
      <c r="K170" s="10" t="s">
        <v>81</v>
      </c>
      <c r="L170" s="8">
        <v>37126</v>
      </c>
      <c r="M170" s="8">
        <v>46568</v>
      </c>
      <c r="N170" s="9">
        <v>73000</v>
      </c>
      <c r="O170" s="10" t="s">
        <v>11</v>
      </c>
      <c r="P170" s="7">
        <v>37</v>
      </c>
      <c r="Q170" s="7">
        <v>2</v>
      </c>
      <c r="R170" s="7">
        <v>801</v>
      </c>
      <c r="S170" s="7">
        <v>9</v>
      </c>
      <c r="T170" s="7">
        <v>42</v>
      </c>
      <c r="U170" s="7">
        <v>891</v>
      </c>
      <c r="V170" s="7">
        <v>829</v>
      </c>
      <c r="W170" s="7">
        <v>15</v>
      </c>
      <c r="X170" s="7">
        <v>0</v>
      </c>
      <c r="Y170" s="7">
        <v>0</v>
      </c>
      <c r="Z170" s="7">
        <v>1240</v>
      </c>
      <c r="AA170" s="7">
        <v>0</v>
      </c>
      <c r="AB170" s="16">
        <v>0</v>
      </c>
      <c r="AC170" s="16">
        <v>0</v>
      </c>
      <c r="AD170" s="16">
        <v>0</v>
      </c>
      <c r="AE170" s="16">
        <v>0</v>
      </c>
      <c r="AF170" s="15">
        <v>0</v>
      </c>
      <c r="AG170" s="10" t="s">
        <v>28</v>
      </c>
      <c r="AH170" s="10" t="s">
        <v>28</v>
      </c>
      <c r="AI170" s="9">
        <v>919.16</v>
      </c>
      <c r="AJ170" s="9">
        <v>4073.7170000000001</v>
      </c>
      <c r="AK170" s="9">
        <v>4808.8197</v>
      </c>
      <c r="AL170" s="24">
        <f>Table1[[#This Row],[Company Direct Land Through FY12]]+Table1[[#This Row],[Company Direct Land FY13 and After]]</f>
        <v>8882.5367000000006</v>
      </c>
      <c r="AM170" s="9">
        <v>1554.049</v>
      </c>
      <c r="AN170" s="9">
        <v>8280.8647000000001</v>
      </c>
      <c r="AO170" s="9">
        <v>8130.4027999999998</v>
      </c>
      <c r="AP170" s="24">
        <f>Table1[[#This Row],[Company Direct Building Through FY12]]+Table1[[#This Row],[Company Direct Building FY13 and After]]</f>
        <v>16411.267500000002</v>
      </c>
      <c r="AQ170" s="9">
        <v>0</v>
      </c>
      <c r="AR170" s="9">
        <v>1568.5229999999999</v>
      </c>
      <c r="AS170" s="9">
        <v>0</v>
      </c>
      <c r="AT170" s="24">
        <f>Table1[[#This Row],[Mortgage Recording Tax Through FY12]]+Table1[[#This Row],[Mortgage Recording Tax FY13 and After]]</f>
        <v>1568.5229999999999</v>
      </c>
      <c r="AU170" s="9">
        <v>1990.548</v>
      </c>
      <c r="AV170" s="9">
        <v>11205.9823</v>
      </c>
      <c r="AW170" s="9">
        <v>10414.0586</v>
      </c>
      <c r="AX170" s="24">
        <f>Table1[[#This Row],[Pilot Savings  Through FY12]]+Table1[[#This Row],[Pilot Savings FY13 and After]]</f>
        <v>21620.0409</v>
      </c>
      <c r="AY170" s="9">
        <v>0</v>
      </c>
      <c r="AZ170" s="9">
        <v>1568.5229999999999</v>
      </c>
      <c r="BA170" s="9">
        <v>0</v>
      </c>
      <c r="BB170" s="24">
        <f>Table1[[#This Row],[Mortgage Recording Tax Exemption Through FY12]]+Table1[[#This Row],[Mortgage Recording Tax Exemption FY13 and After]]</f>
        <v>1568.5229999999999</v>
      </c>
      <c r="BC170" s="9">
        <v>691.03309999999999</v>
      </c>
      <c r="BD170" s="9">
        <v>2798.1669000000002</v>
      </c>
      <c r="BE170" s="9">
        <v>3537.5895</v>
      </c>
      <c r="BF170" s="24">
        <f>Table1[[#This Row],[Indirect and Induced Land Through FY12]]+Table1[[#This Row],[Indirect and Induced Land FY13 and After]]</f>
        <v>6335.7564000000002</v>
      </c>
      <c r="BG170" s="9">
        <v>1283.3471999999999</v>
      </c>
      <c r="BH170" s="9">
        <v>5196.5958000000001</v>
      </c>
      <c r="BI170" s="9">
        <v>6569.8087999999998</v>
      </c>
      <c r="BJ170" s="24">
        <f>Table1[[#This Row],[Indirect and Induced Building Through FY12]]+Table1[[#This Row],[Indirect and Induced Building FY13 and After]]</f>
        <v>11766.4046</v>
      </c>
      <c r="BK170" s="9">
        <v>2457.0412999999999</v>
      </c>
      <c r="BL170" s="9">
        <v>9143.3621000000003</v>
      </c>
      <c r="BM170" s="9">
        <v>12632.5622</v>
      </c>
      <c r="BN170" s="24">
        <f>Table1[[#This Row],[TOTAL Real Property Related Taxes Through FY12]]+Table1[[#This Row],[TOTAL Real Property Related Taxes FY13 and After]]</f>
        <v>21775.924299999999</v>
      </c>
      <c r="BO170" s="9">
        <v>3455.1668</v>
      </c>
      <c r="BP170" s="9">
        <v>15534.9025</v>
      </c>
      <c r="BQ170" s="9">
        <v>17560.462599999999</v>
      </c>
      <c r="BR170" s="24">
        <f>Table1[[#This Row],[Company Direct Through FY12]]+Table1[[#This Row],[Company Direct FY13 and After]]</f>
        <v>33095.365099999995</v>
      </c>
      <c r="BS170" s="9">
        <v>0</v>
      </c>
      <c r="BT170" s="9">
        <v>781.02030000000002</v>
      </c>
      <c r="BU170" s="9">
        <v>0</v>
      </c>
      <c r="BV170" s="24">
        <f>Table1[[#This Row],[Sales Tax Exemption Through FY12]]+Table1[[#This Row],[Sales Tax Exemption FY13 and After]]</f>
        <v>781.02030000000002</v>
      </c>
      <c r="BW170" s="9">
        <v>0</v>
      </c>
      <c r="BX170" s="9">
        <v>0</v>
      </c>
      <c r="BY170" s="9">
        <v>0</v>
      </c>
      <c r="BZ170" s="24">
        <f>Table1[[#This Row],[Energy Tax Savings Through FY12]]+Table1[[#This Row],[Energy Tax Savings FY13 and After]]</f>
        <v>0</v>
      </c>
      <c r="CA170" s="9">
        <v>0</v>
      </c>
      <c r="CB170" s="9">
        <v>0</v>
      </c>
      <c r="CC170" s="9">
        <v>0</v>
      </c>
      <c r="CD170" s="24">
        <f>Table1[[#This Row],[Tax Exempt Bond Savings Through FY12]]+Table1[[#This Row],[Tax Exempt Bond Savings FY13 and After]]</f>
        <v>0</v>
      </c>
      <c r="CE170" s="9">
        <v>2359.4758999999999</v>
      </c>
      <c r="CF170" s="9">
        <v>10552.459199999999</v>
      </c>
      <c r="CG170" s="9">
        <v>12344.1988</v>
      </c>
      <c r="CH170" s="24">
        <f>Table1[[#This Row],[Indirect and Induced Through FY12]]+Table1[[#This Row],[Indirect and Induced FY13 and After]]</f>
        <v>22896.657999999999</v>
      </c>
      <c r="CI170" s="9">
        <v>5814.6427000000003</v>
      </c>
      <c r="CJ170" s="9">
        <v>25306.341400000001</v>
      </c>
      <c r="CK170" s="9">
        <v>29904.661400000001</v>
      </c>
      <c r="CL170" s="24">
        <f>Table1[[#This Row],[TOTAL Income Consumption Use Taxes Through FY12]]+Table1[[#This Row],[TOTAL Income Consumption Use Taxes FY13 and After]]</f>
        <v>55211.002800000002</v>
      </c>
      <c r="CM170" s="9">
        <v>1990.548</v>
      </c>
      <c r="CN170" s="9">
        <v>13555.525600000001</v>
      </c>
      <c r="CO170" s="9">
        <v>10414.0586</v>
      </c>
      <c r="CP170" s="24">
        <f>Table1[[#This Row],[Assistance Provided Through FY12]]+Table1[[#This Row],[Assistance Provided FY13 and After]]</f>
        <v>23969.584200000001</v>
      </c>
      <c r="CQ170" s="9">
        <v>0</v>
      </c>
      <c r="CR170" s="9">
        <v>0</v>
      </c>
      <c r="CS170" s="9">
        <v>0</v>
      </c>
      <c r="CT170" s="24">
        <f>Table1[[#This Row],[Recapture Cancellation Reduction Amount Through FY12]]+Table1[[#This Row],[Recapture Cancellation Reduction Amount FY13 and After]]</f>
        <v>0</v>
      </c>
      <c r="CU170" s="9">
        <v>0</v>
      </c>
      <c r="CV170" s="9">
        <v>0</v>
      </c>
      <c r="CW170" s="9">
        <v>0</v>
      </c>
      <c r="CX170" s="24">
        <f>Table1[[#This Row],[Penalty Paid Through FY12]]+Table1[[#This Row],[Penalty Paid FY13 and After]]</f>
        <v>0</v>
      </c>
      <c r="CY170" s="9">
        <v>1990.548</v>
      </c>
      <c r="CZ170" s="9">
        <v>13555.525600000001</v>
      </c>
      <c r="DA170" s="9">
        <v>10414.0586</v>
      </c>
      <c r="DB170" s="24">
        <f>Table1[[#This Row],[TOTAL Assistance Net of Recapture Penalties Through FY12]]+Table1[[#This Row],[TOTAL Assistance Net of Recapture Penalties FY13 and After]]</f>
        <v>23969.584200000001</v>
      </c>
      <c r="DC170" s="9">
        <v>5928.3757999999998</v>
      </c>
      <c r="DD170" s="9">
        <v>29458.0072</v>
      </c>
      <c r="DE170" s="9">
        <v>30499.685099999999</v>
      </c>
      <c r="DF170" s="24">
        <f>Table1[[#This Row],[Company Direct Tax Revenue Before Assistance Through FY12]]+Table1[[#This Row],[Company Direct Tax Revenue Before Assistance FY13 and After]]</f>
        <v>59957.692299999995</v>
      </c>
      <c r="DG170" s="9">
        <v>4333.8562000000002</v>
      </c>
      <c r="DH170" s="9">
        <v>18547.2219</v>
      </c>
      <c r="DI170" s="9">
        <v>22451.597099999999</v>
      </c>
      <c r="DJ170" s="24">
        <f>Table1[[#This Row],[Indirect and Induced Tax Revenues Through FY12]]+Table1[[#This Row],[Indirect and Induced Tax Revenues FY13 and After]]</f>
        <v>40998.819000000003</v>
      </c>
      <c r="DK170" s="9">
        <v>10262.232</v>
      </c>
      <c r="DL170" s="9">
        <v>48005.229099999997</v>
      </c>
      <c r="DM170" s="9">
        <v>52951.282200000001</v>
      </c>
      <c r="DN170" s="24">
        <f>Table1[[#This Row],[TOTAL Tax Revenues Before Assistance Through FY12]]+Table1[[#This Row],[TOTAL Tax Revenues Before Assistance FY13 and After]]</f>
        <v>100956.5113</v>
      </c>
      <c r="DO170" s="9">
        <v>8271.6839999999993</v>
      </c>
      <c r="DP170" s="9">
        <v>34449.703500000003</v>
      </c>
      <c r="DQ170" s="9">
        <v>42537.223599999998</v>
      </c>
      <c r="DR170" s="24">
        <f>Table1[[#This Row],[TOTAL Tax Revenues Net of Assistance Recapture and Penalty Through FY12]]+Table1[[#This Row],[TOTAL Tax Revenues Net of Assistance Recapture and Penalty FY13 and After]]</f>
        <v>76986.927100000001</v>
      </c>
      <c r="DS170" s="9">
        <v>0</v>
      </c>
      <c r="DT170" s="9">
        <v>0</v>
      </c>
      <c r="DU170" s="9">
        <v>0</v>
      </c>
      <c r="DV170" s="9">
        <v>0</v>
      </c>
    </row>
    <row r="171" spans="1:126" x14ac:dyDescent="0.25">
      <c r="A171" s="10">
        <v>92648</v>
      </c>
      <c r="B171" s="10" t="s">
        <v>640</v>
      </c>
      <c r="C171" s="10" t="s">
        <v>642</v>
      </c>
      <c r="D171" s="10" t="s">
        <v>24</v>
      </c>
      <c r="E171" s="10">
        <v>26</v>
      </c>
      <c r="F171" s="10" t="s">
        <v>531</v>
      </c>
      <c r="G171" s="10" t="s">
        <v>643</v>
      </c>
      <c r="H171" s="13">
        <v>65000</v>
      </c>
      <c r="I171" s="13">
        <v>65000</v>
      </c>
      <c r="J171" s="10" t="s">
        <v>641</v>
      </c>
      <c r="K171" s="10" t="s">
        <v>81</v>
      </c>
      <c r="L171" s="8">
        <v>37186</v>
      </c>
      <c r="M171" s="8">
        <v>46568</v>
      </c>
      <c r="N171" s="9">
        <v>3000</v>
      </c>
      <c r="O171" s="10" t="s">
        <v>11</v>
      </c>
      <c r="P171" s="7">
        <v>8</v>
      </c>
      <c r="Q171" s="7">
        <v>0</v>
      </c>
      <c r="R171" s="7">
        <v>7</v>
      </c>
      <c r="S171" s="7">
        <v>0</v>
      </c>
      <c r="T171" s="7">
        <v>0</v>
      </c>
      <c r="U171" s="7">
        <v>15</v>
      </c>
      <c r="V171" s="7">
        <v>11</v>
      </c>
      <c r="W171" s="7">
        <v>0</v>
      </c>
      <c r="X171" s="7">
        <v>0</v>
      </c>
      <c r="Y171" s="7">
        <v>0</v>
      </c>
      <c r="Z171" s="7">
        <v>4</v>
      </c>
      <c r="AA171" s="7">
        <v>0</v>
      </c>
      <c r="AB171" s="16">
        <v>0</v>
      </c>
      <c r="AC171" s="16">
        <v>0</v>
      </c>
      <c r="AD171" s="16">
        <v>0</v>
      </c>
      <c r="AE171" s="16">
        <v>0</v>
      </c>
      <c r="AF171" s="15">
        <v>0</v>
      </c>
      <c r="AG171" s="10" t="s">
        <v>1966</v>
      </c>
      <c r="AH171" s="10" t="s">
        <v>1966</v>
      </c>
      <c r="AI171" s="9">
        <v>18.73</v>
      </c>
      <c r="AJ171" s="9">
        <v>172.74109999999999</v>
      </c>
      <c r="AK171" s="9">
        <v>97.990799999999993</v>
      </c>
      <c r="AL171" s="24">
        <f>Table1[[#This Row],[Company Direct Land Through FY12]]+Table1[[#This Row],[Company Direct Land FY13 and After]]</f>
        <v>270.7319</v>
      </c>
      <c r="AM171" s="9">
        <v>49.466000000000001</v>
      </c>
      <c r="AN171" s="9">
        <v>306.2919</v>
      </c>
      <c r="AO171" s="9">
        <v>258.79379999999998</v>
      </c>
      <c r="AP171" s="24">
        <f>Table1[[#This Row],[Company Direct Building Through FY12]]+Table1[[#This Row],[Company Direct Building FY13 and After]]</f>
        <v>565.08569999999997</v>
      </c>
      <c r="AQ171" s="9">
        <v>0</v>
      </c>
      <c r="AR171" s="9">
        <v>14.9133</v>
      </c>
      <c r="AS171" s="9">
        <v>0</v>
      </c>
      <c r="AT171" s="24">
        <f>Table1[[#This Row],[Mortgage Recording Tax Through FY12]]+Table1[[#This Row],[Mortgage Recording Tax FY13 and After]]</f>
        <v>14.9133</v>
      </c>
      <c r="AU171" s="9">
        <v>23.318000000000001</v>
      </c>
      <c r="AV171" s="9">
        <v>93.384200000000007</v>
      </c>
      <c r="AW171" s="9">
        <v>121.9941</v>
      </c>
      <c r="AX171" s="24">
        <f>Table1[[#This Row],[Pilot Savings  Through FY12]]+Table1[[#This Row],[Pilot Savings FY13 and After]]</f>
        <v>215.37830000000002</v>
      </c>
      <c r="AY171" s="9">
        <v>0</v>
      </c>
      <c r="AZ171" s="9">
        <v>14.9133</v>
      </c>
      <c r="BA171" s="9">
        <v>0</v>
      </c>
      <c r="BB171" s="24">
        <f>Table1[[#This Row],[Mortgage Recording Tax Exemption Through FY12]]+Table1[[#This Row],[Mortgage Recording Tax Exemption FY13 and After]]</f>
        <v>14.9133</v>
      </c>
      <c r="BC171" s="9">
        <v>19.167000000000002</v>
      </c>
      <c r="BD171" s="9">
        <v>120.0885</v>
      </c>
      <c r="BE171" s="9">
        <v>100.27670000000001</v>
      </c>
      <c r="BF171" s="24">
        <f>Table1[[#This Row],[Indirect and Induced Land Through FY12]]+Table1[[#This Row],[Indirect and Induced Land FY13 and After]]</f>
        <v>220.36520000000002</v>
      </c>
      <c r="BG171" s="9">
        <v>35.5959</v>
      </c>
      <c r="BH171" s="9">
        <v>223.0215</v>
      </c>
      <c r="BI171" s="9">
        <v>186.2296</v>
      </c>
      <c r="BJ171" s="24">
        <f>Table1[[#This Row],[Indirect and Induced Building Through FY12]]+Table1[[#This Row],[Indirect and Induced Building FY13 and After]]</f>
        <v>409.25110000000001</v>
      </c>
      <c r="BK171" s="9">
        <v>99.640900000000002</v>
      </c>
      <c r="BL171" s="9">
        <v>728.75879999999995</v>
      </c>
      <c r="BM171" s="9">
        <v>521.29679999999996</v>
      </c>
      <c r="BN171" s="24">
        <f>Table1[[#This Row],[TOTAL Real Property Related Taxes Through FY12]]+Table1[[#This Row],[TOTAL Real Property Related Taxes FY13 and After]]</f>
        <v>1250.0555999999999</v>
      </c>
      <c r="BO171" s="9">
        <v>121.0684</v>
      </c>
      <c r="BP171" s="9">
        <v>810.62779999999998</v>
      </c>
      <c r="BQ171" s="9">
        <v>633.40009999999995</v>
      </c>
      <c r="BR171" s="24">
        <f>Table1[[#This Row],[Company Direct Through FY12]]+Table1[[#This Row],[Company Direct FY13 and After]]</f>
        <v>1444.0279</v>
      </c>
      <c r="BS171" s="9">
        <v>0</v>
      </c>
      <c r="BT171" s="9">
        <v>4.8461999999999996</v>
      </c>
      <c r="BU171" s="9">
        <v>0</v>
      </c>
      <c r="BV171" s="24">
        <f>Table1[[#This Row],[Sales Tax Exemption Through FY12]]+Table1[[#This Row],[Sales Tax Exemption FY13 and After]]</f>
        <v>4.8461999999999996</v>
      </c>
      <c r="BW171" s="9">
        <v>0</v>
      </c>
      <c r="BX171" s="9">
        <v>0</v>
      </c>
      <c r="BY171" s="9">
        <v>0</v>
      </c>
      <c r="BZ171" s="24">
        <f>Table1[[#This Row],[Energy Tax Savings Through FY12]]+Table1[[#This Row],[Energy Tax Savings FY13 and After]]</f>
        <v>0</v>
      </c>
      <c r="CA171" s="9">
        <v>0</v>
      </c>
      <c r="CB171" s="9">
        <v>0</v>
      </c>
      <c r="CC171" s="9">
        <v>0</v>
      </c>
      <c r="CD171" s="24">
        <f>Table1[[#This Row],[Tax Exempt Bond Savings Through FY12]]+Table1[[#This Row],[Tax Exempt Bond Savings FY13 and After]]</f>
        <v>0</v>
      </c>
      <c r="CE171" s="9">
        <v>65.444299999999998</v>
      </c>
      <c r="CF171" s="9">
        <v>453.94909999999999</v>
      </c>
      <c r="CG171" s="9">
        <v>342.3888</v>
      </c>
      <c r="CH171" s="24">
        <f>Table1[[#This Row],[Indirect and Induced Through FY12]]+Table1[[#This Row],[Indirect and Induced FY13 and After]]</f>
        <v>796.33789999999999</v>
      </c>
      <c r="CI171" s="9">
        <v>186.5127</v>
      </c>
      <c r="CJ171" s="9">
        <v>1259.7307000000001</v>
      </c>
      <c r="CK171" s="9">
        <v>975.78890000000001</v>
      </c>
      <c r="CL171" s="24">
        <f>Table1[[#This Row],[TOTAL Income Consumption Use Taxes Through FY12]]+Table1[[#This Row],[TOTAL Income Consumption Use Taxes FY13 and After]]</f>
        <v>2235.5196000000001</v>
      </c>
      <c r="CM171" s="9">
        <v>23.318000000000001</v>
      </c>
      <c r="CN171" s="9">
        <v>113.1437</v>
      </c>
      <c r="CO171" s="9">
        <v>121.9941</v>
      </c>
      <c r="CP171" s="24">
        <f>Table1[[#This Row],[Assistance Provided Through FY12]]+Table1[[#This Row],[Assistance Provided FY13 and After]]</f>
        <v>235.1378</v>
      </c>
      <c r="CQ171" s="9">
        <v>0</v>
      </c>
      <c r="CR171" s="9">
        <v>0</v>
      </c>
      <c r="CS171" s="9">
        <v>0</v>
      </c>
      <c r="CT171" s="24">
        <f>Table1[[#This Row],[Recapture Cancellation Reduction Amount Through FY12]]+Table1[[#This Row],[Recapture Cancellation Reduction Amount FY13 and After]]</f>
        <v>0</v>
      </c>
      <c r="CU171" s="9">
        <v>0</v>
      </c>
      <c r="CV171" s="9">
        <v>0</v>
      </c>
      <c r="CW171" s="9">
        <v>0</v>
      </c>
      <c r="CX171" s="24">
        <f>Table1[[#This Row],[Penalty Paid Through FY12]]+Table1[[#This Row],[Penalty Paid FY13 and After]]</f>
        <v>0</v>
      </c>
      <c r="CY171" s="9">
        <v>23.318000000000001</v>
      </c>
      <c r="CZ171" s="9">
        <v>113.1437</v>
      </c>
      <c r="DA171" s="9">
        <v>121.9941</v>
      </c>
      <c r="DB171" s="24">
        <f>Table1[[#This Row],[TOTAL Assistance Net of Recapture Penalties Through FY12]]+Table1[[#This Row],[TOTAL Assistance Net of Recapture Penalties FY13 and After]]</f>
        <v>235.1378</v>
      </c>
      <c r="DC171" s="9">
        <v>189.26439999999999</v>
      </c>
      <c r="DD171" s="9">
        <v>1304.5741</v>
      </c>
      <c r="DE171" s="9">
        <v>990.18470000000002</v>
      </c>
      <c r="DF171" s="24">
        <f>Table1[[#This Row],[Company Direct Tax Revenue Before Assistance Through FY12]]+Table1[[#This Row],[Company Direct Tax Revenue Before Assistance FY13 and After]]</f>
        <v>2294.7588000000001</v>
      </c>
      <c r="DG171" s="9">
        <v>120.2072</v>
      </c>
      <c r="DH171" s="9">
        <v>797.05909999999994</v>
      </c>
      <c r="DI171" s="9">
        <v>628.89509999999996</v>
      </c>
      <c r="DJ171" s="24">
        <f>Table1[[#This Row],[Indirect and Induced Tax Revenues Through FY12]]+Table1[[#This Row],[Indirect and Induced Tax Revenues FY13 and After]]</f>
        <v>1425.9541999999999</v>
      </c>
      <c r="DK171" s="9">
        <v>309.47160000000002</v>
      </c>
      <c r="DL171" s="9">
        <v>2101.6332000000002</v>
      </c>
      <c r="DM171" s="9">
        <v>1619.0798</v>
      </c>
      <c r="DN171" s="24">
        <f>Table1[[#This Row],[TOTAL Tax Revenues Before Assistance Through FY12]]+Table1[[#This Row],[TOTAL Tax Revenues Before Assistance FY13 and After]]</f>
        <v>3720.7130000000002</v>
      </c>
      <c r="DO171" s="9">
        <v>286.15359999999998</v>
      </c>
      <c r="DP171" s="9">
        <v>1988.4894999999999</v>
      </c>
      <c r="DQ171" s="9">
        <v>1497.0857000000001</v>
      </c>
      <c r="DR171" s="24">
        <f>Table1[[#This Row],[TOTAL Tax Revenues Net of Assistance Recapture and Penalty Through FY12]]+Table1[[#This Row],[TOTAL Tax Revenues Net of Assistance Recapture and Penalty FY13 and After]]</f>
        <v>3485.5752000000002</v>
      </c>
      <c r="DS171" s="9">
        <v>0</v>
      </c>
      <c r="DT171" s="9">
        <v>0</v>
      </c>
      <c r="DU171" s="9">
        <v>0</v>
      </c>
      <c r="DV171" s="9">
        <v>0</v>
      </c>
    </row>
    <row r="172" spans="1:126" x14ac:dyDescent="0.25">
      <c r="A172" s="10">
        <v>92649</v>
      </c>
      <c r="B172" s="10" t="s">
        <v>610</v>
      </c>
      <c r="C172" s="10" t="s">
        <v>611</v>
      </c>
      <c r="D172" s="10" t="s">
        <v>47</v>
      </c>
      <c r="E172" s="10">
        <v>6</v>
      </c>
      <c r="F172" s="10" t="s">
        <v>612</v>
      </c>
      <c r="G172" s="10" t="s">
        <v>255</v>
      </c>
      <c r="H172" s="13">
        <v>9800</v>
      </c>
      <c r="I172" s="13">
        <v>137000</v>
      </c>
      <c r="J172" s="10" t="s">
        <v>451</v>
      </c>
      <c r="K172" s="10" t="s">
        <v>50</v>
      </c>
      <c r="L172" s="8">
        <v>36601</v>
      </c>
      <c r="M172" s="8">
        <v>47543</v>
      </c>
      <c r="N172" s="9">
        <v>36300</v>
      </c>
      <c r="O172" s="10" t="s">
        <v>74</v>
      </c>
      <c r="P172" s="7">
        <v>182</v>
      </c>
      <c r="Q172" s="7">
        <v>99</v>
      </c>
      <c r="R172" s="7">
        <v>192</v>
      </c>
      <c r="S172" s="7">
        <v>0</v>
      </c>
      <c r="T172" s="7">
        <v>24</v>
      </c>
      <c r="U172" s="7">
        <v>497</v>
      </c>
      <c r="V172" s="7">
        <v>332</v>
      </c>
      <c r="W172" s="7">
        <v>0</v>
      </c>
      <c r="X172" s="7">
        <v>0</v>
      </c>
      <c r="Y172" s="7">
        <v>0</v>
      </c>
      <c r="Z172" s="7">
        <v>117</v>
      </c>
      <c r="AA172" s="7">
        <v>92.129629629629633</v>
      </c>
      <c r="AB172" s="16">
        <v>0</v>
      </c>
      <c r="AC172" s="16">
        <v>6.9444444444444446</v>
      </c>
      <c r="AD172" s="16">
        <v>0.92592592592592582</v>
      </c>
      <c r="AE172" s="16">
        <v>0</v>
      </c>
      <c r="AF172" s="15">
        <v>76.620370370370367</v>
      </c>
      <c r="AG172" s="10" t="s">
        <v>28</v>
      </c>
      <c r="AH172" s="10" t="s">
        <v>1966</v>
      </c>
      <c r="AI172" s="9">
        <v>0</v>
      </c>
      <c r="AJ172" s="9">
        <v>0</v>
      </c>
      <c r="AK172" s="9">
        <v>0</v>
      </c>
      <c r="AL172" s="24">
        <f>Table1[[#This Row],[Company Direct Land Through FY12]]+Table1[[#This Row],[Company Direct Land FY13 and After]]</f>
        <v>0</v>
      </c>
      <c r="AM172" s="9">
        <v>0</v>
      </c>
      <c r="AN172" s="9">
        <v>0</v>
      </c>
      <c r="AO172" s="9">
        <v>0</v>
      </c>
      <c r="AP172" s="24">
        <f>Table1[[#This Row],[Company Direct Building Through FY12]]+Table1[[#This Row],[Company Direct Building FY13 and After]]</f>
        <v>0</v>
      </c>
      <c r="AQ172" s="9">
        <v>0</v>
      </c>
      <c r="AR172" s="9">
        <v>578.98500000000001</v>
      </c>
      <c r="AS172" s="9">
        <v>0</v>
      </c>
      <c r="AT172" s="24">
        <f>Table1[[#This Row],[Mortgage Recording Tax Through FY12]]+Table1[[#This Row],[Mortgage Recording Tax FY13 and After]]</f>
        <v>578.98500000000001</v>
      </c>
      <c r="AU172" s="9">
        <v>0</v>
      </c>
      <c r="AV172" s="9">
        <v>0</v>
      </c>
      <c r="AW172" s="9">
        <v>0</v>
      </c>
      <c r="AX172" s="24">
        <f>Table1[[#This Row],[Pilot Savings  Through FY12]]+Table1[[#This Row],[Pilot Savings FY13 and After]]</f>
        <v>0</v>
      </c>
      <c r="AY172" s="9">
        <v>0</v>
      </c>
      <c r="AZ172" s="9">
        <v>578.98500000000001</v>
      </c>
      <c r="BA172" s="9">
        <v>0</v>
      </c>
      <c r="BB172" s="24">
        <f>Table1[[#This Row],[Mortgage Recording Tax Exemption Through FY12]]+Table1[[#This Row],[Mortgage Recording Tax Exemption FY13 and After]]</f>
        <v>578.98500000000001</v>
      </c>
      <c r="BC172" s="9">
        <v>152.8477</v>
      </c>
      <c r="BD172" s="9">
        <v>682.72540000000004</v>
      </c>
      <c r="BE172" s="9">
        <v>783.28099999999995</v>
      </c>
      <c r="BF172" s="24">
        <f>Table1[[#This Row],[Indirect and Induced Land Through FY12]]+Table1[[#This Row],[Indirect and Induced Land FY13 and After]]</f>
        <v>1466.0064</v>
      </c>
      <c r="BG172" s="9">
        <v>283.86</v>
      </c>
      <c r="BH172" s="9">
        <v>1267.9185</v>
      </c>
      <c r="BI172" s="9">
        <v>1454.6639</v>
      </c>
      <c r="BJ172" s="24">
        <f>Table1[[#This Row],[Indirect and Induced Building Through FY12]]+Table1[[#This Row],[Indirect and Induced Building FY13 and After]]</f>
        <v>2722.5824000000002</v>
      </c>
      <c r="BK172" s="9">
        <v>436.70769999999999</v>
      </c>
      <c r="BL172" s="9">
        <v>1950.6439</v>
      </c>
      <c r="BM172" s="9">
        <v>2237.9449</v>
      </c>
      <c r="BN172" s="24">
        <f>Table1[[#This Row],[TOTAL Real Property Related Taxes Through FY12]]+Table1[[#This Row],[TOTAL Real Property Related Taxes FY13 and After]]</f>
        <v>4188.5887999999995</v>
      </c>
      <c r="BO172" s="9">
        <v>362.8827</v>
      </c>
      <c r="BP172" s="9">
        <v>1842.6261</v>
      </c>
      <c r="BQ172" s="9">
        <v>1859.6226999999999</v>
      </c>
      <c r="BR172" s="24">
        <f>Table1[[#This Row],[Company Direct Through FY12]]+Table1[[#This Row],[Company Direct FY13 and After]]</f>
        <v>3702.2487999999998</v>
      </c>
      <c r="BS172" s="9">
        <v>0</v>
      </c>
      <c r="BT172" s="9">
        <v>0</v>
      </c>
      <c r="BU172" s="9">
        <v>0</v>
      </c>
      <c r="BV172" s="24">
        <f>Table1[[#This Row],[Sales Tax Exemption Through FY12]]+Table1[[#This Row],[Sales Tax Exemption FY13 and After]]</f>
        <v>0</v>
      </c>
      <c r="BW172" s="9">
        <v>0</v>
      </c>
      <c r="BX172" s="9">
        <v>0</v>
      </c>
      <c r="BY172" s="9">
        <v>0</v>
      </c>
      <c r="BZ172" s="24">
        <f>Table1[[#This Row],[Energy Tax Savings Through FY12]]+Table1[[#This Row],[Energy Tax Savings FY13 and After]]</f>
        <v>0</v>
      </c>
      <c r="CA172" s="9">
        <v>1.5299999999999999E-2</v>
      </c>
      <c r="CB172" s="9">
        <v>6.4000000000000001E-2</v>
      </c>
      <c r="CC172" s="9">
        <v>3.6200000000000003E-2</v>
      </c>
      <c r="CD172" s="24">
        <f>Table1[[#This Row],[Tax Exempt Bond Savings Through FY12]]+Table1[[#This Row],[Tax Exempt Bond Savings FY13 and After]]</f>
        <v>0.10020000000000001</v>
      </c>
      <c r="CE172" s="9">
        <v>471.03219999999999</v>
      </c>
      <c r="CF172" s="9">
        <v>2349.7950999999998</v>
      </c>
      <c r="CG172" s="9">
        <v>2413.8434000000002</v>
      </c>
      <c r="CH172" s="24">
        <f>Table1[[#This Row],[Indirect and Induced Through FY12]]+Table1[[#This Row],[Indirect and Induced FY13 and After]]</f>
        <v>4763.6385</v>
      </c>
      <c r="CI172" s="9">
        <v>833.89959999999996</v>
      </c>
      <c r="CJ172" s="9">
        <v>4192.3572000000004</v>
      </c>
      <c r="CK172" s="9">
        <v>4273.4299000000001</v>
      </c>
      <c r="CL172" s="24">
        <f>Table1[[#This Row],[TOTAL Income Consumption Use Taxes Through FY12]]+Table1[[#This Row],[TOTAL Income Consumption Use Taxes FY13 and After]]</f>
        <v>8465.7871000000014</v>
      </c>
      <c r="CM172" s="9">
        <v>1.5299999999999999E-2</v>
      </c>
      <c r="CN172" s="9">
        <v>579.04899999999998</v>
      </c>
      <c r="CO172" s="9">
        <v>3.6200000000000003E-2</v>
      </c>
      <c r="CP172" s="24">
        <f>Table1[[#This Row],[Assistance Provided Through FY12]]+Table1[[#This Row],[Assistance Provided FY13 and After]]</f>
        <v>579.08519999999999</v>
      </c>
      <c r="CQ172" s="9">
        <v>0</v>
      </c>
      <c r="CR172" s="9">
        <v>0</v>
      </c>
      <c r="CS172" s="9">
        <v>0</v>
      </c>
      <c r="CT172" s="24">
        <f>Table1[[#This Row],[Recapture Cancellation Reduction Amount Through FY12]]+Table1[[#This Row],[Recapture Cancellation Reduction Amount FY13 and After]]</f>
        <v>0</v>
      </c>
      <c r="CU172" s="9">
        <v>0</v>
      </c>
      <c r="CV172" s="9">
        <v>0</v>
      </c>
      <c r="CW172" s="9">
        <v>0</v>
      </c>
      <c r="CX172" s="24">
        <f>Table1[[#This Row],[Penalty Paid Through FY12]]+Table1[[#This Row],[Penalty Paid FY13 and After]]</f>
        <v>0</v>
      </c>
      <c r="CY172" s="9">
        <v>1.5299999999999999E-2</v>
      </c>
      <c r="CZ172" s="9">
        <v>579.04899999999998</v>
      </c>
      <c r="DA172" s="9">
        <v>3.6200000000000003E-2</v>
      </c>
      <c r="DB172" s="24">
        <f>Table1[[#This Row],[TOTAL Assistance Net of Recapture Penalties Through FY12]]+Table1[[#This Row],[TOTAL Assistance Net of Recapture Penalties FY13 and After]]</f>
        <v>579.08519999999999</v>
      </c>
      <c r="DC172" s="9">
        <v>362.8827</v>
      </c>
      <c r="DD172" s="9">
        <v>2421.6111000000001</v>
      </c>
      <c r="DE172" s="9">
        <v>1859.6226999999999</v>
      </c>
      <c r="DF172" s="24">
        <f>Table1[[#This Row],[Company Direct Tax Revenue Before Assistance Through FY12]]+Table1[[#This Row],[Company Direct Tax Revenue Before Assistance FY13 and After]]</f>
        <v>4281.2338</v>
      </c>
      <c r="DG172" s="9">
        <v>907.73990000000003</v>
      </c>
      <c r="DH172" s="9">
        <v>4300.4390000000003</v>
      </c>
      <c r="DI172" s="9">
        <v>4651.7883000000002</v>
      </c>
      <c r="DJ172" s="24">
        <f>Table1[[#This Row],[Indirect and Induced Tax Revenues Through FY12]]+Table1[[#This Row],[Indirect and Induced Tax Revenues FY13 and After]]</f>
        <v>8952.2273000000005</v>
      </c>
      <c r="DK172" s="9">
        <v>1270.6225999999999</v>
      </c>
      <c r="DL172" s="9">
        <v>6722.0501000000004</v>
      </c>
      <c r="DM172" s="9">
        <v>6511.4110000000001</v>
      </c>
      <c r="DN172" s="24">
        <f>Table1[[#This Row],[TOTAL Tax Revenues Before Assistance Through FY12]]+Table1[[#This Row],[TOTAL Tax Revenues Before Assistance FY13 and After]]</f>
        <v>13233.4611</v>
      </c>
      <c r="DO172" s="9">
        <v>1270.6072999999999</v>
      </c>
      <c r="DP172" s="9">
        <v>6143.0011000000004</v>
      </c>
      <c r="DQ172" s="9">
        <v>6511.3747999999996</v>
      </c>
      <c r="DR172" s="24">
        <f>Table1[[#This Row],[TOTAL Tax Revenues Net of Assistance Recapture and Penalty Through FY12]]+Table1[[#This Row],[TOTAL Tax Revenues Net of Assistance Recapture and Penalty FY13 and After]]</f>
        <v>12654.375899999999</v>
      </c>
      <c r="DS172" s="9">
        <v>0</v>
      </c>
      <c r="DT172" s="9">
        <v>0</v>
      </c>
      <c r="DU172" s="9">
        <v>0</v>
      </c>
      <c r="DV172" s="9">
        <v>0</v>
      </c>
    </row>
    <row r="173" spans="1:126" x14ac:dyDescent="0.25">
      <c r="A173" s="10">
        <v>92651</v>
      </c>
      <c r="B173" s="10" t="s">
        <v>1008</v>
      </c>
      <c r="C173" s="10" t="s">
        <v>1009</v>
      </c>
      <c r="D173" s="10" t="s">
        <v>24</v>
      </c>
      <c r="E173" s="10">
        <v>27</v>
      </c>
      <c r="F173" s="10" t="s">
        <v>1010</v>
      </c>
      <c r="G173" s="10" t="s">
        <v>111</v>
      </c>
      <c r="H173" s="13">
        <v>3600</v>
      </c>
      <c r="I173" s="13">
        <v>2450</v>
      </c>
      <c r="J173" s="10" t="s">
        <v>511</v>
      </c>
      <c r="K173" s="10" t="s">
        <v>491</v>
      </c>
      <c r="L173" s="8">
        <v>37434</v>
      </c>
      <c r="M173" s="8">
        <v>42917</v>
      </c>
      <c r="N173" s="9">
        <v>749.5</v>
      </c>
      <c r="O173" s="10" t="s">
        <v>74</v>
      </c>
      <c r="P173" s="7">
        <v>2</v>
      </c>
      <c r="Q173" s="7">
        <v>0</v>
      </c>
      <c r="R173" s="7">
        <v>9</v>
      </c>
      <c r="S173" s="7">
        <v>0</v>
      </c>
      <c r="T173" s="7">
        <v>0</v>
      </c>
      <c r="U173" s="7">
        <v>11</v>
      </c>
      <c r="V173" s="7">
        <v>10</v>
      </c>
      <c r="W173" s="7">
        <v>0</v>
      </c>
      <c r="X173" s="7">
        <v>0</v>
      </c>
      <c r="Y173" s="7">
        <v>0</v>
      </c>
      <c r="Z173" s="7">
        <v>0</v>
      </c>
      <c r="AA173" s="7">
        <v>0</v>
      </c>
      <c r="AB173" s="16">
        <v>0</v>
      </c>
      <c r="AC173" s="16">
        <v>0</v>
      </c>
      <c r="AD173" s="16">
        <v>0</v>
      </c>
      <c r="AE173" s="16">
        <v>0</v>
      </c>
      <c r="AF173" s="15">
        <v>90.909090909090907</v>
      </c>
      <c r="AG173" s="10" t="s">
        <v>28</v>
      </c>
      <c r="AH173" s="10" t="s">
        <v>1966</v>
      </c>
      <c r="AI173" s="9">
        <v>0</v>
      </c>
      <c r="AJ173" s="9">
        <v>0</v>
      </c>
      <c r="AK173" s="9">
        <v>0</v>
      </c>
      <c r="AL173" s="24">
        <f>Table1[[#This Row],[Company Direct Land Through FY12]]+Table1[[#This Row],[Company Direct Land FY13 and After]]</f>
        <v>0</v>
      </c>
      <c r="AM173" s="9">
        <v>0</v>
      </c>
      <c r="AN173" s="9">
        <v>0</v>
      </c>
      <c r="AO173" s="9">
        <v>0</v>
      </c>
      <c r="AP173" s="24">
        <f>Table1[[#This Row],[Company Direct Building Through FY12]]+Table1[[#This Row],[Company Direct Building FY13 and After]]</f>
        <v>0</v>
      </c>
      <c r="AQ173" s="9">
        <v>0</v>
      </c>
      <c r="AR173" s="9">
        <v>13.149800000000001</v>
      </c>
      <c r="AS173" s="9">
        <v>0</v>
      </c>
      <c r="AT173" s="24">
        <f>Table1[[#This Row],[Mortgage Recording Tax Through FY12]]+Table1[[#This Row],[Mortgage Recording Tax FY13 and After]]</f>
        <v>13.149800000000001</v>
      </c>
      <c r="AU173" s="9">
        <v>0</v>
      </c>
      <c r="AV173" s="9">
        <v>0</v>
      </c>
      <c r="AW173" s="9">
        <v>0</v>
      </c>
      <c r="AX173" s="24">
        <f>Table1[[#This Row],[Pilot Savings  Through FY12]]+Table1[[#This Row],[Pilot Savings FY13 and After]]</f>
        <v>0</v>
      </c>
      <c r="AY173" s="9">
        <v>0</v>
      </c>
      <c r="AZ173" s="9">
        <v>13.149800000000001</v>
      </c>
      <c r="BA173" s="9">
        <v>0</v>
      </c>
      <c r="BB173" s="24">
        <f>Table1[[#This Row],[Mortgage Recording Tax Exemption Through FY12]]+Table1[[#This Row],[Mortgage Recording Tax Exemption FY13 and After]]</f>
        <v>13.149800000000001</v>
      </c>
      <c r="BC173" s="9">
        <v>4.7473000000000001</v>
      </c>
      <c r="BD173" s="9">
        <v>28.568999999999999</v>
      </c>
      <c r="BE173" s="9">
        <v>2.1617000000000002</v>
      </c>
      <c r="BF173" s="24">
        <f>Table1[[#This Row],[Indirect and Induced Land Through FY12]]+Table1[[#This Row],[Indirect and Induced Land FY13 and After]]</f>
        <v>30.730699999999999</v>
      </c>
      <c r="BG173" s="9">
        <v>8.8164999999999996</v>
      </c>
      <c r="BH173" s="9">
        <v>53.056800000000003</v>
      </c>
      <c r="BI173" s="9">
        <v>4.0145999999999997</v>
      </c>
      <c r="BJ173" s="24">
        <f>Table1[[#This Row],[Indirect and Induced Building Through FY12]]+Table1[[#This Row],[Indirect and Induced Building FY13 and After]]</f>
        <v>57.071400000000004</v>
      </c>
      <c r="BK173" s="9">
        <v>13.563800000000001</v>
      </c>
      <c r="BL173" s="9">
        <v>81.625799999999998</v>
      </c>
      <c r="BM173" s="9">
        <v>6.1763000000000003</v>
      </c>
      <c r="BN173" s="24">
        <f>Table1[[#This Row],[TOTAL Real Property Related Taxes Through FY12]]+Table1[[#This Row],[TOTAL Real Property Related Taxes FY13 and After]]</f>
        <v>87.802099999999996</v>
      </c>
      <c r="BO173" s="9">
        <v>14.0505</v>
      </c>
      <c r="BP173" s="9">
        <v>93.398399999999995</v>
      </c>
      <c r="BQ173" s="9">
        <v>6.3979999999999997</v>
      </c>
      <c r="BR173" s="24">
        <f>Table1[[#This Row],[Company Direct Through FY12]]+Table1[[#This Row],[Company Direct FY13 and After]]</f>
        <v>99.796399999999991</v>
      </c>
      <c r="BS173" s="9">
        <v>0</v>
      </c>
      <c r="BT173" s="9">
        <v>0</v>
      </c>
      <c r="BU173" s="9">
        <v>0</v>
      </c>
      <c r="BV173" s="24">
        <f>Table1[[#This Row],[Sales Tax Exemption Through FY12]]+Table1[[#This Row],[Sales Tax Exemption FY13 and After]]</f>
        <v>0</v>
      </c>
      <c r="BW173" s="9">
        <v>0</v>
      </c>
      <c r="BX173" s="9">
        <v>0</v>
      </c>
      <c r="BY173" s="9">
        <v>0</v>
      </c>
      <c r="BZ173" s="24">
        <f>Table1[[#This Row],[Energy Tax Savings Through FY12]]+Table1[[#This Row],[Energy Tax Savings FY13 and After]]</f>
        <v>0</v>
      </c>
      <c r="CA173" s="9">
        <v>0.30769999999999997</v>
      </c>
      <c r="CB173" s="9">
        <v>3.4251999999999998</v>
      </c>
      <c r="CC173" s="9">
        <v>0.13539999999999999</v>
      </c>
      <c r="CD173" s="24">
        <f>Table1[[#This Row],[Tax Exempt Bond Savings Through FY12]]+Table1[[#This Row],[Tax Exempt Bond Savings FY13 and After]]</f>
        <v>3.5606</v>
      </c>
      <c r="CE173" s="9">
        <v>16.209399999999999</v>
      </c>
      <c r="CF173" s="9">
        <v>107.3259</v>
      </c>
      <c r="CG173" s="9">
        <v>7.3810000000000002</v>
      </c>
      <c r="CH173" s="24">
        <f>Table1[[#This Row],[Indirect and Induced Through FY12]]+Table1[[#This Row],[Indirect and Induced FY13 and After]]</f>
        <v>114.7069</v>
      </c>
      <c r="CI173" s="9">
        <v>29.952200000000001</v>
      </c>
      <c r="CJ173" s="9">
        <v>197.29910000000001</v>
      </c>
      <c r="CK173" s="9">
        <v>13.643599999999999</v>
      </c>
      <c r="CL173" s="24">
        <f>Table1[[#This Row],[TOTAL Income Consumption Use Taxes Through FY12]]+Table1[[#This Row],[TOTAL Income Consumption Use Taxes FY13 and After]]</f>
        <v>210.9427</v>
      </c>
      <c r="CM173" s="9">
        <v>0.30769999999999997</v>
      </c>
      <c r="CN173" s="9">
        <v>16.574999999999999</v>
      </c>
      <c r="CO173" s="9">
        <v>0.13539999999999999</v>
      </c>
      <c r="CP173" s="24">
        <f>Table1[[#This Row],[Assistance Provided Through FY12]]+Table1[[#This Row],[Assistance Provided FY13 and After]]</f>
        <v>16.7104</v>
      </c>
      <c r="CQ173" s="9">
        <v>0</v>
      </c>
      <c r="CR173" s="9">
        <v>0</v>
      </c>
      <c r="CS173" s="9">
        <v>0</v>
      </c>
      <c r="CT173" s="24">
        <f>Table1[[#This Row],[Recapture Cancellation Reduction Amount Through FY12]]+Table1[[#This Row],[Recapture Cancellation Reduction Amount FY13 and After]]</f>
        <v>0</v>
      </c>
      <c r="CU173" s="9">
        <v>0</v>
      </c>
      <c r="CV173" s="9">
        <v>0</v>
      </c>
      <c r="CW173" s="9">
        <v>0</v>
      </c>
      <c r="CX173" s="24">
        <f>Table1[[#This Row],[Penalty Paid Through FY12]]+Table1[[#This Row],[Penalty Paid FY13 and After]]</f>
        <v>0</v>
      </c>
      <c r="CY173" s="9">
        <v>0.30769999999999997</v>
      </c>
      <c r="CZ173" s="9">
        <v>16.574999999999999</v>
      </c>
      <c r="DA173" s="9">
        <v>0.13539999999999999</v>
      </c>
      <c r="DB173" s="24">
        <f>Table1[[#This Row],[TOTAL Assistance Net of Recapture Penalties Through FY12]]+Table1[[#This Row],[TOTAL Assistance Net of Recapture Penalties FY13 and After]]</f>
        <v>16.7104</v>
      </c>
      <c r="DC173" s="9">
        <v>14.0505</v>
      </c>
      <c r="DD173" s="9">
        <v>106.54819999999999</v>
      </c>
      <c r="DE173" s="9">
        <v>6.3979999999999997</v>
      </c>
      <c r="DF173" s="24">
        <f>Table1[[#This Row],[Company Direct Tax Revenue Before Assistance Through FY12]]+Table1[[#This Row],[Company Direct Tax Revenue Before Assistance FY13 and After]]</f>
        <v>112.94619999999999</v>
      </c>
      <c r="DG173" s="9">
        <v>29.773199999999999</v>
      </c>
      <c r="DH173" s="9">
        <v>188.95169999999999</v>
      </c>
      <c r="DI173" s="9">
        <v>13.5573</v>
      </c>
      <c r="DJ173" s="24">
        <f>Table1[[#This Row],[Indirect and Induced Tax Revenues Through FY12]]+Table1[[#This Row],[Indirect and Induced Tax Revenues FY13 and After]]</f>
        <v>202.50899999999999</v>
      </c>
      <c r="DK173" s="9">
        <v>43.823700000000002</v>
      </c>
      <c r="DL173" s="9">
        <v>295.49990000000003</v>
      </c>
      <c r="DM173" s="9">
        <v>19.955300000000001</v>
      </c>
      <c r="DN173" s="24">
        <f>Table1[[#This Row],[TOTAL Tax Revenues Before Assistance Through FY12]]+Table1[[#This Row],[TOTAL Tax Revenues Before Assistance FY13 and After]]</f>
        <v>315.45520000000005</v>
      </c>
      <c r="DO173" s="9">
        <v>43.515999999999998</v>
      </c>
      <c r="DP173" s="9">
        <v>278.92489999999998</v>
      </c>
      <c r="DQ173" s="9">
        <v>19.819900000000001</v>
      </c>
      <c r="DR173" s="24">
        <f>Table1[[#This Row],[TOTAL Tax Revenues Net of Assistance Recapture and Penalty Through FY12]]+Table1[[#This Row],[TOTAL Tax Revenues Net of Assistance Recapture and Penalty FY13 and After]]</f>
        <v>298.7448</v>
      </c>
      <c r="DS173" s="9">
        <v>0</v>
      </c>
      <c r="DT173" s="9">
        <v>0</v>
      </c>
      <c r="DU173" s="9">
        <v>0</v>
      </c>
      <c r="DV173" s="9">
        <v>0</v>
      </c>
    </row>
    <row r="174" spans="1:126" x14ac:dyDescent="0.25">
      <c r="A174" s="10">
        <v>92652</v>
      </c>
      <c r="B174" s="10" t="s">
        <v>797</v>
      </c>
      <c r="C174" s="10" t="s">
        <v>798</v>
      </c>
      <c r="D174" s="10" t="s">
        <v>10</v>
      </c>
      <c r="E174" s="10">
        <v>17</v>
      </c>
      <c r="F174" s="10" t="s">
        <v>695</v>
      </c>
      <c r="G174" s="10" t="s">
        <v>462</v>
      </c>
      <c r="H174" s="13">
        <v>35000</v>
      </c>
      <c r="I174" s="13">
        <v>35000</v>
      </c>
      <c r="J174" s="10" t="s">
        <v>451</v>
      </c>
      <c r="K174" s="10" t="s">
        <v>50</v>
      </c>
      <c r="L174" s="8">
        <v>37088</v>
      </c>
      <c r="M174" s="8">
        <v>44348</v>
      </c>
      <c r="N174" s="9">
        <v>5000</v>
      </c>
      <c r="O174" s="10" t="s">
        <v>108</v>
      </c>
      <c r="P174" s="7">
        <v>0</v>
      </c>
      <c r="Q174" s="7">
        <v>0</v>
      </c>
      <c r="R174" s="7">
        <v>0</v>
      </c>
      <c r="S174" s="7">
        <v>0</v>
      </c>
      <c r="T174" s="7">
        <v>0</v>
      </c>
      <c r="U174" s="7">
        <v>0</v>
      </c>
      <c r="V174" s="7">
        <v>106</v>
      </c>
      <c r="W174" s="7">
        <v>0</v>
      </c>
      <c r="X174" s="7">
        <v>0</v>
      </c>
      <c r="Y174" s="7">
        <v>90</v>
      </c>
      <c r="Z174" s="7">
        <v>0</v>
      </c>
      <c r="AA174" s="7">
        <v>0</v>
      </c>
      <c r="AB174" s="16">
        <v>0</v>
      </c>
      <c r="AC174" s="16">
        <v>0</v>
      </c>
      <c r="AD174" s="16">
        <v>0</v>
      </c>
      <c r="AE174" s="16">
        <v>0</v>
      </c>
      <c r="AF174" s="15">
        <v>0</v>
      </c>
      <c r="AG174" s="10" t="s">
        <v>58</v>
      </c>
      <c r="AH174" s="10" t="s">
        <v>58</v>
      </c>
      <c r="AI174" s="9">
        <v>0</v>
      </c>
      <c r="AJ174" s="9">
        <v>0</v>
      </c>
      <c r="AK174" s="9">
        <v>0</v>
      </c>
      <c r="AL174" s="24">
        <f>Table1[[#This Row],[Company Direct Land Through FY12]]+Table1[[#This Row],[Company Direct Land FY13 and After]]</f>
        <v>0</v>
      </c>
      <c r="AM174" s="9">
        <v>0</v>
      </c>
      <c r="AN174" s="9">
        <v>0</v>
      </c>
      <c r="AO174" s="9">
        <v>0</v>
      </c>
      <c r="AP174" s="24">
        <f>Table1[[#This Row],[Company Direct Building Through FY12]]+Table1[[#This Row],[Company Direct Building FY13 and After]]</f>
        <v>0</v>
      </c>
      <c r="AQ174" s="9">
        <v>0</v>
      </c>
      <c r="AR174" s="9">
        <v>77.1875</v>
      </c>
      <c r="AS174" s="9">
        <v>0</v>
      </c>
      <c r="AT174" s="24">
        <f>Table1[[#This Row],[Mortgage Recording Tax Through FY12]]+Table1[[#This Row],[Mortgage Recording Tax FY13 and After]]</f>
        <v>77.1875</v>
      </c>
      <c r="AU174" s="9">
        <v>0</v>
      </c>
      <c r="AV174" s="9">
        <v>0</v>
      </c>
      <c r="AW174" s="9">
        <v>0</v>
      </c>
      <c r="AX174" s="24">
        <f>Table1[[#This Row],[Pilot Savings  Through FY12]]+Table1[[#This Row],[Pilot Savings FY13 and After]]</f>
        <v>0</v>
      </c>
      <c r="AY174" s="9">
        <v>0</v>
      </c>
      <c r="AZ174" s="9">
        <v>0</v>
      </c>
      <c r="BA174" s="9">
        <v>0</v>
      </c>
      <c r="BB174" s="24">
        <f>Table1[[#This Row],[Mortgage Recording Tax Exemption Through FY12]]+Table1[[#This Row],[Mortgage Recording Tax Exemption FY13 and After]]</f>
        <v>0</v>
      </c>
      <c r="BC174" s="9">
        <v>48.8005</v>
      </c>
      <c r="BD174" s="9">
        <v>247.17099999999999</v>
      </c>
      <c r="BE174" s="9">
        <v>22.221599999999999</v>
      </c>
      <c r="BF174" s="24">
        <f>Table1[[#This Row],[Indirect and Induced Land Through FY12]]+Table1[[#This Row],[Indirect and Induced Land FY13 and After]]</f>
        <v>269.39260000000002</v>
      </c>
      <c r="BG174" s="9">
        <v>90.629499999999993</v>
      </c>
      <c r="BH174" s="9">
        <v>459.03210000000001</v>
      </c>
      <c r="BI174" s="9">
        <v>41.268599999999999</v>
      </c>
      <c r="BJ174" s="24">
        <f>Table1[[#This Row],[Indirect and Induced Building Through FY12]]+Table1[[#This Row],[Indirect and Induced Building FY13 and After]]</f>
        <v>500.30070000000001</v>
      </c>
      <c r="BK174" s="9">
        <v>139.43</v>
      </c>
      <c r="BL174" s="9">
        <v>783.39059999999995</v>
      </c>
      <c r="BM174" s="9">
        <v>63.490200000000002</v>
      </c>
      <c r="BN174" s="24">
        <f>Table1[[#This Row],[TOTAL Real Property Related Taxes Through FY12]]+Table1[[#This Row],[TOTAL Real Property Related Taxes FY13 and After]]</f>
        <v>846.88079999999991</v>
      </c>
      <c r="BO174" s="9">
        <v>126.02330000000001</v>
      </c>
      <c r="BP174" s="9">
        <v>742.89200000000005</v>
      </c>
      <c r="BQ174" s="9">
        <v>57.385399999999997</v>
      </c>
      <c r="BR174" s="24">
        <f>Table1[[#This Row],[Company Direct Through FY12]]+Table1[[#This Row],[Company Direct FY13 and After]]</f>
        <v>800.27740000000006</v>
      </c>
      <c r="BS174" s="9">
        <v>0</v>
      </c>
      <c r="BT174" s="9">
        <v>0</v>
      </c>
      <c r="BU174" s="9">
        <v>0</v>
      </c>
      <c r="BV174" s="24">
        <f>Table1[[#This Row],[Sales Tax Exemption Through FY12]]+Table1[[#This Row],[Sales Tax Exemption FY13 and After]]</f>
        <v>0</v>
      </c>
      <c r="BW174" s="9">
        <v>0</v>
      </c>
      <c r="BX174" s="9">
        <v>0</v>
      </c>
      <c r="BY174" s="9">
        <v>0</v>
      </c>
      <c r="BZ174" s="24">
        <f>Table1[[#This Row],[Energy Tax Savings Through FY12]]+Table1[[#This Row],[Energy Tax Savings FY13 and After]]</f>
        <v>0</v>
      </c>
      <c r="CA174" s="9">
        <v>2.1070000000000002</v>
      </c>
      <c r="CB174" s="9">
        <v>17.752300000000002</v>
      </c>
      <c r="CC174" s="9">
        <v>0.92700000000000005</v>
      </c>
      <c r="CD174" s="24">
        <f>Table1[[#This Row],[Tax Exempt Bond Savings Through FY12]]+Table1[[#This Row],[Tax Exempt Bond Savings FY13 and After]]</f>
        <v>18.679300000000001</v>
      </c>
      <c r="CE174" s="9">
        <v>163.58109999999999</v>
      </c>
      <c r="CF174" s="9">
        <v>936.26260000000002</v>
      </c>
      <c r="CG174" s="9">
        <v>74.487499999999997</v>
      </c>
      <c r="CH174" s="24">
        <f>Table1[[#This Row],[Indirect and Induced Through FY12]]+Table1[[#This Row],[Indirect and Induced FY13 and After]]</f>
        <v>1010.7501</v>
      </c>
      <c r="CI174" s="9">
        <v>287.49740000000003</v>
      </c>
      <c r="CJ174" s="9">
        <v>1661.4023</v>
      </c>
      <c r="CK174" s="9">
        <v>130.94589999999999</v>
      </c>
      <c r="CL174" s="24">
        <f>Table1[[#This Row],[TOTAL Income Consumption Use Taxes Through FY12]]+Table1[[#This Row],[TOTAL Income Consumption Use Taxes FY13 and After]]</f>
        <v>1792.3481999999999</v>
      </c>
      <c r="CM174" s="9">
        <v>2.1070000000000002</v>
      </c>
      <c r="CN174" s="9">
        <v>17.752300000000002</v>
      </c>
      <c r="CO174" s="9">
        <v>0.92700000000000005</v>
      </c>
      <c r="CP174" s="24">
        <f>Table1[[#This Row],[Assistance Provided Through FY12]]+Table1[[#This Row],[Assistance Provided FY13 and After]]</f>
        <v>18.679300000000001</v>
      </c>
      <c r="CQ174" s="9">
        <v>0</v>
      </c>
      <c r="CR174" s="9">
        <v>0</v>
      </c>
      <c r="CS174" s="9">
        <v>0</v>
      </c>
      <c r="CT174" s="24">
        <f>Table1[[#This Row],[Recapture Cancellation Reduction Amount Through FY12]]+Table1[[#This Row],[Recapture Cancellation Reduction Amount FY13 and After]]</f>
        <v>0</v>
      </c>
      <c r="CU174" s="9">
        <v>0</v>
      </c>
      <c r="CV174" s="9">
        <v>0</v>
      </c>
      <c r="CW174" s="9">
        <v>0</v>
      </c>
      <c r="CX174" s="24">
        <f>Table1[[#This Row],[Penalty Paid Through FY12]]+Table1[[#This Row],[Penalty Paid FY13 and After]]</f>
        <v>0</v>
      </c>
      <c r="CY174" s="9">
        <v>2.1070000000000002</v>
      </c>
      <c r="CZ174" s="9">
        <v>17.752300000000002</v>
      </c>
      <c r="DA174" s="9">
        <v>0.92700000000000005</v>
      </c>
      <c r="DB174" s="24">
        <f>Table1[[#This Row],[TOTAL Assistance Net of Recapture Penalties Through FY12]]+Table1[[#This Row],[TOTAL Assistance Net of Recapture Penalties FY13 and After]]</f>
        <v>18.679300000000001</v>
      </c>
      <c r="DC174" s="9">
        <v>126.02330000000001</v>
      </c>
      <c r="DD174" s="9">
        <v>820.07950000000005</v>
      </c>
      <c r="DE174" s="9">
        <v>57.385399999999997</v>
      </c>
      <c r="DF174" s="24">
        <f>Table1[[#This Row],[Company Direct Tax Revenue Before Assistance Through FY12]]+Table1[[#This Row],[Company Direct Tax Revenue Before Assistance FY13 and After]]</f>
        <v>877.46490000000006</v>
      </c>
      <c r="DG174" s="9">
        <v>303.0111</v>
      </c>
      <c r="DH174" s="9">
        <v>1642.4657</v>
      </c>
      <c r="DI174" s="9">
        <v>137.9777</v>
      </c>
      <c r="DJ174" s="24">
        <f>Table1[[#This Row],[Indirect and Induced Tax Revenues Through FY12]]+Table1[[#This Row],[Indirect and Induced Tax Revenues FY13 and After]]</f>
        <v>1780.4433999999999</v>
      </c>
      <c r="DK174" s="9">
        <v>429.03440000000001</v>
      </c>
      <c r="DL174" s="9">
        <v>2462.5452</v>
      </c>
      <c r="DM174" s="9">
        <v>195.3631</v>
      </c>
      <c r="DN174" s="24">
        <f>Table1[[#This Row],[TOTAL Tax Revenues Before Assistance Through FY12]]+Table1[[#This Row],[TOTAL Tax Revenues Before Assistance FY13 and After]]</f>
        <v>2657.9083000000001</v>
      </c>
      <c r="DO174" s="9">
        <v>426.92739999999998</v>
      </c>
      <c r="DP174" s="9">
        <v>2444.7928999999999</v>
      </c>
      <c r="DQ174" s="9">
        <v>194.43610000000001</v>
      </c>
      <c r="DR174" s="24">
        <f>Table1[[#This Row],[TOTAL Tax Revenues Net of Assistance Recapture and Penalty Through FY12]]+Table1[[#This Row],[TOTAL Tax Revenues Net of Assistance Recapture and Penalty FY13 and After]]</f>
        <v>2639.2289999999998</v>
      </c>
      <c r="DS174" s="9">
        <v>0</v>
      </c>
      <c r="DT174" s="9">
        <v>0</v>
      </c>
      <c r="DU174" s="9">
        <v>0</v>
      </c>
      <c r="DV174" s="9">
        <v>0</v>
      </c>
    </row>
    <row r="175" spans="1:126" x14ac:dyDescent="0.25">
      <c r="A175" s="10">
        <v>92653</v>
      </c>
      <c r="B175" s="10" t="s">
        <v>872</v>
      </c>
      <c r="C175" s="10" t="s">
        <v>873</v>
      </c>
      <c r="D175" s="10" t="s">
        <v>10</v>
      </c>
      <c r="E175" s="10">
        <v>13</v>
      </c>
      <c r="F175" s="10" t="s">
        <v>874</v>
      </c>
      <c r="G175" s="10" t="s">
        <v>521</v>
      </c>
      <c r="H175" s="13">
        <v>6377</v>
      </c>
      <c r="I175" s="13">
        <v>6694</v>
      </c>
      <c r="J175" s="10" t="s">
        <v>114</v>
      </c>
      <c r="K175" s="10" t="s">
        <v>491</v>
      </c>
      <c r="L175" s="8">
        <v>37243</v>
      </c>
      <c r="M175" s="8">
        <v>42552</v>
      </c>
      <c r="N175" s="9">
        <v>1566.7</v>
      </c>
      <c r="O175" s="10" t="s">
        <v>74</v>
      </c>
      <c r="P175" s="7">
        <v>0</v>
      </c>
      <c r="Q175" s="7">
        <v>0</v>
      </c>
      <c r="R175" s="7">
        <v>37</v>
      </c>
      <c r="S175" s="7">
        <v>0</v>
      </c>
      <c r="T175" s="7">
        <v>0</v>
      </c>
      <c r="U175" s="7">
        <v>37</v>
      </c>
      <c r="V175" s="7">
        <v>37</v>
      </c>
      <c r="W175" s="7">
        <v>0</v>
      </c>
      <c r="X175" s="7">
        <v>0</v>
      </c>
      <c r="Y175" s="7">
        <v>0</v>
      </c>
      <c r="Z175" s="7">
        <v>34</v>
      </c>
      <c r="AA175" s="7">
        <v>0</v>
      </c>
      <c r="AB175" s="16">
        <v>0</v>
      </c>
      <c r="AC175" s="16">
        <v>0</v>
      </c>
      <c r="AD175" s="16">
        <v>0</v>
      </c>
      <c r="AE175" s="16">
        <v>0</v>
      </c>
      <c r="AF175" s="15">
        <v>100</v>
      </c>
      <c r="AG175" s="10" t="s">
        <v>28</v>
      </c>
      <c r="AH175" s="10" t="s">
        <v>1966</v>
      </c>
      <c r="AI175" s="9">
        <v>0</v>
      </c>
      <c r="AJ175" s="9">
        <v>0</v>
      </c>
      <c r="AK175" s="9">
        <v>0</v>
      </c>
      <c r="AL175" s="24">
        <f>Table1[[#This Row],[Company Direct Land Through FY12]]+Table1[[#This Row],[Company Direct Land FY13 and After]]</f>
        <v>0</v>
      </c>
      <c r="AM175" s="9">
        <v>0</v>
      </c>
      <c r="AN175" s="9">
        <v>0</v>
      </c>
      <c r="AO175" s="9">
        <v>0</v>
      </c>
      <c r="AP175" s="24">
        <f>Table1[[#This Row],[Company Direct Building Through FY12]]+Table1[[#This Row],[Company Direct Building FY13 and After]]</f>
        <v>0</v>
      </c>
      <c r="AQ175" s="9">
        <v>0</v>
      </c>
      <c r="AR175" s="9">
        <v>28.061800000000002</v>
      </c>
      <c r="AS175" s="9">
        <v>0</v>
      </c>
      <c r="AT175" s="24">
        <f>Table1[[#This Row],[Mortgage Recording Tax Through FY12]]+Table1[[#This Row],[Mortgage Recording Tax FY13 and After]]</f>
        <v>28.061800000000002</v>
      </c>
      <c r="AU175" s="9">
        <v>0</v>
      </c>
      <c r="AV175" s="9">
        <v>0</v>
      </c>
      <c r="AW175" s="9">
        <v>0</v>
      </c>
      <c r="AX175" s="24">
        <f>Table1[[#This Row],[Pilot Savings  Through FY12]]+Table1[[#This Row],[Pilot Savings FY13 and After]]</f>
        <v>0</v>
      </c>
      <c r="AY175" s="9">
        <v>0</v>
      </c>
      <c r="AZ175" s="9">
        <v>28.061800000000002</v>
      </c>
      <c r="BA175" s="9">
        <v>0</v>
      </c>
      <c r="BB175" s="24">
        <f>Table1[[#This Row],[Mortgage Recording Tax Exemption Through FY12]]+Table1[[#This Row],[Mortgage Recording Tax Exemption FY13 and After]]</f>
        <v>28.061800000000002</v>
      </c>
      <c r="BC175" s="9">
        <v>17.033999999999999</v>
      </c>
      <c r="BD175" s="9">
        <v>79.140699999999995</v>
      </c>
      <c r="BE175" s="9">
        <v>35.8416</v>
      </c>
      <c r="BF175" s="24">
        <f>Table1[[#This Row],[Indirect and Induced Land Through FY12]]+Table1[[#This Row],[Indirect and Induced Land FY13 and After]]</f>
        <v>114.9823</v>
      </c>
      <c r="BG175" s="9">
        <v>31.634599999999999</v>
      </c>
      <c r="BH175" s="9">
        <v>146.97559999999999</v>
      </c>
      <c r="BI175" s="9">
        <v>66.563000000000002</v>
      </c>
      <c r="BJ175" s="24">
        <f>Table1[[#This Row],[Indirect and Induced Building Through FY12]]+Table1[[#This Row],[Indirect and Induced Building FY13 and After]]</f>
        <v>213.53859999999997</v>
      </c>
      <c r="BK175" s="9">
        <v>48.668599999999998</v>
      </c>
      <c r="BL175" s="9">
        <v>226.1163</v>
      </c>
      <c r="BM175" s="9">
        <v>102.4046</v>
      </c>
      <c r="BN175" s="24">
        <f>Table1[[#This Row],[TOTAL Real Property Related Taxes Through FY12]]+Table1[[#This Row],[TOTAL Real Property Related Taxes FY13 and After]]</f>
        <v>328.52089999999998</v>
      </c>
      <c r="BO175" s="9">
        <v>43.9893</v>
      </c>
      <c r="BP175" s="9">
        <v>236.47669999999999</v>
      </c>
      <c r="BQ175" s="9">
        <v>92.558599999999998</v>
      </c>
      <c r="BR175" s="24">
        <f>Table1[[#This Row],[Company Direct Through FY12]]+Table1[[#This Row],[Company Direct FY13 and After]]</f>
        <v>329.03530000000001</v>
      </c>
      <c r="BS175" s="9">
        <v>0</v>
      </c>
      <c r="BT175" s="9">
        <v>0</v>
      </c>
      <c r="BU175" s="9">
        <v>0</v>
      </c>
      <c r="BV175" s="24">
        <f>Table1[[#This Row],[Sales Tax Exemption Through FY12]]+Table1[[#This Row],[Sales Tax Exemption FY13 and After]]</f>
        <v>0</v>
      </c>
      <c r="BW175" s="9">
        <v>0</v>
      </c>
      <c r="BX175" s="9">
        <v>0</v>
      </c>
      <c r="BY175" s="9">
        <v>0</v>
      </c>
      <c r="BZ175" s="24">
        <f>Table1[[#This Row],[Energy Tax Savings Through FY12]]+Table1[[#This Row],[Energy Tax Savings FY13 and After]]</f>
        <v>0</v>
      </c>
      <c r="CA175" s="9">
        <v>0.78129999999999999</v>
      </c>
      <c r="CB175" s="9">
        <v>7.6619000000000002</v>
      </c>
      <c r="CC175" s="9">
        <v>1.4885999999999999</v>
      </c>
      <c r="CD175" s="24">
        <f>Table1[[#This Row],[Tax Exempt Bond Savings Through FY12]]+Table1[[#This Row],[Tax Exempt Bond Savings FY13 and After]]</f>
        <v>9.150500000000001</v>
      </c>
      <c r="CE175" s="9">
        <v>57.098700000000001</v>
      </c>
      <c r="CF175" s="9">
        <v>297.88099999999997</v>
      </c>
      <c r="CG175" s="9">
        <v>120.14239999999999</v>
      </c>
      <c r="CH175" s="24">
        <f>Table1[[#This Row],[Indirect and Induced Through FY12]]+Table1[[#This Row],[Indirect and Induced FY13 and After]]</f>
        <v>418.02339999999998</v>
      </c>
      <c r="CI175" s="9">
        <v>100.30670000000001</v>
      </c>
      <c r="CJ175" s="9">
        <v>526.69579999999996</v>
      </c>
      <c r="CK175" s="9">
        <v>211.2124</v>
      </c>
      <c r="CL175" s="24">
        <f>Table1[[#This Row],[TOTAL Income Consumption Use Taxes Through FY12]]+Table1[[#This Row],[TOTAL Income Consumption Use Taxes FY13 and After]]</f>
        <v>737.90819999999997</v>
      </c>
      <c r="CM175" s="9">
        <v>0.78129999999999999</v>
      </c>
      <c r="CN175" s="9">
        <v>35.723700000000001</v>
      </c>
      <c r="CO175" s="9">
        <v>1.4885999999999999</v>
      </c>
      <c r="CP175" s="24">
        <f>Table1[[#This Row],[Assistance Provided Through FY12]]+Table1[[#This Row],[Assistance Provided FY13 and After]]</f>
        <v>37.212299999999999</v>
      </c>
      <c r="CQ175" s="9">
        <v>0</v>
      </c>
      <c r="CR175" s="9">
        <v>0</v>
      </c>
      <c r="CS175" s="9">
        <v>0</v>
      </c>
      <c r="CT175" s="24">
        <f>Table1[[#This Row],[Recapture Cancellation Reduction Amount Through FY12]]+Table1[[#This Row],[Recapture Cancellation Reduction Amount FY13 and After]]</f>
        <v>0</v>
      </c>
      <c r="CU175" s="9">
        <v>0</v>
      </c>
      <c r="CV175" s="9">
        <v>0</v>
      </c>
      <c r="CW175" s="9">
        <v>0</v>
      </c>
      <c r="CX175" s="24">
        <f>Table1[[#This Row],[Penalty Paid Through FY12]]+Table1[[#This Row],[Penalty Paid FY13 and After]]</f>
        <v>0</v>
      </c>
      <c r="CY175" s="9">
        <v>0.78129999999999999</v>
      </c>
      <c r="CZ175" s="9">
        <v>35.723700000000001</v>
      </c>
      <c r="DA175" s="9">
        <v>1.4885999999999999</v>
      </c>
      <c r="DB175" s="24">
        <f>Table1[[#This Row],[TOTAL Assistance Net of Recapture Penalties Through FY12]]+Table1[[#This Row],[TOTAL Assistance Net of Recapture Penalties FY13 and After]]</f>
        <v>37.212299999999999</v>
      </c>
      <c r="DC175" s="9">
        <v>43.9893</v>
      </c>
      <c r="DD175" s="9">
        <v>264.5385</v>
      </c>
      <c r="DE175" s="9">
        <v>92.558599999999998</v>
      </c>
      <c r="DF175" s="24">
        <f>Table1[[#This Row],[Company Direct Tax Revenue Before Assistance Through FY12]]+Table1[[#This Row],[Company Direct Tax Revenue Before Assistance FY13 and After]]</f>
        <v>357.09710000000001</v>
      </c>
      <c r="DG175" s="9">
        <v>105.76730000000001</v>
      </c>
      <c r="DH175" s="9">
        <v>523.9973</v>
      </c>
      <c r="DI175" s="9">
        <v>222.547</v>
      </c>
      <c r="DJ175" s="24">
        <f>Table1[[#This Row],[Indirect and Induced Tax Revenues Through FY12]]+Table1[[#This Row],[Indirect and Induced Tax Revenues FY13 and After]]</f>
        <v>746.54430000000002</v>
      </c>
      <c r="DK175" s="9">
        <v>149.75659999999999</v>
      </c>
      <c r="DL175" s="9">
        <v>788.53579999999999</v>
      </c>
      <c r="DM175" s="9">
        <v>315.10559999999998</v>
      </c>
      <c r="DN175" s="24">
        <f>Table1[[#This Row],[TOTAL Tax Revenues Before Assistance Through FY12]]+Table1[[#This Row],[TOTAL Tax Revenues Before Assistance FY13 and After]]</f>
        <v>1103.6414</v>
      </c>
      <c r="DO175" s="9">
        <v>148.9753</v>
      </c>
      <c r="DP175" s="9">
        <v>752.81209999999999</v>
      </c>
      <c r="DQ175" s="9">
        <v>313.61700000000002</v>
      </c>
      <c r="DR175" s="24">
        <f>Table1[[#This Row],[TOTAL Tax Revenues Net of Assistance Recapture and Penalty Through FY12]]+Table1[[#This Row],[TOTAL Tax Revenues Net of Assistance Recapture and Penalty FY13 and After]]</f>
        <v>1066.4291000000001</v>
      </c>
      <c r="DS175" s="9">
        <v>0</v>
      </c>
      <c r="DT175" s="9">
        <v>0</v>
      </c>
      <c r="DU175" s="9">
        <v>0</v>
      </c>
      <c r="DV175" s="9">
        <v>0</v>
      </c>
    </row>
    <row r="176" spans="1:126" x14ac:dyDescent="0.25">
      <c r="A176" s="10">
        <v>92654</v>
      </c>
      <c r="B176" s="10" t="s">
        <v>696</v>
      </c>
      <c r="C176" s="10" t="s">
        <v>698</v>
      </c>
      <c r="D176" s="10" t="s">
        <v>17</v>
      </c>
      <c r="E176" s="10">
        <v>34</v>
      </c>
      <c r="F176" s="10" t="s">
        <v>699</v>
      </c>
      <c r="G176" s="10" t="s">
        <v>9</v>
      </c>
      <c r="H176" s="13">
        <v>98000</v>
      </c>
      <c r="I176" s="13">
        <v>98000</v>
      </c>
      <c r="J176" s="10" t="s">
        <v>697</v>
      </c>
      <c r="K176" s="10" t="s">
        <v>81</v>
      </c>
      <c r="L176" s="8">
        <v>37091</v>
      </c>
      <c r="M176" s="8">
        <v>46569</v>
      </c>
      <c r="N176" s="9">
        <v>4150</v>
      </c>
      <c r="O176" s="10" t="s">
        <v>11</v>
      </c>
      <c r="P176" s="7">
        <v>3</v>
      </c>
      <c r="Q176" s="7">
        <v>0</v>
      </c>
      <c r="R176" s="7">
        <v>78</v>
      </c>
      <c r="S176" s="7">
        <v>0</v>
      </c>
      <c r="T176" s="7">
        <v>0</v>
      </c>
      <c r="U176" s="7">
        <v>81</v>
      </c>
      <c r="V176" s="7">
        <v>79</v>
      </c>
      <c r="W176" s="7">
        <v>0</v>
      </c>
      <c r="X176" s="7">
        <v>0</v>
      </c>
      <c r="Y176" s="7">
        <v>60</v>
      </c>
      <c r="Z176" s="7">
        <v>60</v>
      </c>
      <c r="AA176" s="7">
        <v>0</v>
      </c>
      <c r="AB176" s="16">
        <v>0</v>
      </c>
      <c r="AC176" s="16">
        <v>0</v>
      </c>
      <c r="AD176" s="16">
        <v>0</v>
      </c>
      <c r="AE176" s="16">
        <v>0</v>
      </c>
      <c r="AF176" s="15">
        <v>88.095238095238088</v>
      </c>
      <c r="AG176" s="10" t="s">
        <v>1966</v>
      </c>
      <c r="AH176" s="10" t="s">
        <v>1966</v>
      </c>
      <c r="AI176" s="9">
        <v>126.27</v>
      </c>
      <c r="AJ176" s="9">
        <v>450.96879999999999</v>
      </c>
      <c r="AK176" s="9">
        <v>692.05460000000005</v>
      </c>
      <c r="AL176" s="24">
        <f>Table1[[#This Row],[Company Direct Land Through FY12]]+Table1[[#This Row],[Company Direct Land FY13 and After]]</f>
        <v>1143.0234</v>
      </c>
      <c r="AM176" s="9">
        <v>59.616999999999997</v>
      </c>
      <c r="AN176" s="9">
        <v>635.92089999999996</v>
      </c>
      <c r="AO176" s="9">
        <v>326.74549999999999</v>
      </c>
      <c r="AP176" s="24">
        <f>Table1[[#This Row],[Company Direct Building Through FY12]]+Table1[[#This Row],[Company Direct Building FY13 and After]]</f>
        <v>962.66639999999995</v>
      </c>
      <c r="AQ176" s="9">
        <v>0</v>
      </c>
      <c r="AR176" s="9">
        <v>70.180000000000007</v>
      </c>
      <c r="AS176" s="9">
        <v>0</v>
      </c>
      <c r="AT176" s="24">
        <f>Table1[[#This Row],[Mortgage Recording Tax Through FY12]]+Table1[[#This Row],[Mortgage Recording Tax FY13 and After]]</f>
        <v>70.180000000000007</v>
      </c>
      <c r="AU176" s="9">
        <v>156.203</v>
      </c>
      <c r="AV176" s="9">
        <v>849.58180000000004</v>
      </c>
      <c r="AW176" s="9">
        <v>856.11030000000005</v>
      </c>
      <c r="AX176" s="24">
        <f>Table1[[#This Row],[Pilot Savings  Through FY12]]+Table1[[#This Row],[Pilot Savings FY13 and After]]</f>
        <v>1705.6921000000002</v>
      </c>
      <c r="AY176" s="9">
        <v>0</v>
      </c>
      <c r="AZ176" s="9">
        <v>70.180000000000007</v>
      </c>
      <c r="BA176" s="9">
        <v>0</v>
      </c>
      <c r="BB176" s="24">
        <f>Table1[[#This Row],[Mortgage Recording Tax Exemption Through FY12]]+Table1[[#This Row],[Mortgage Recording Tax Exemption FY13 and After]]</f>
        <v>70.180000000000007</v>
      </c>
      <c r="BC176" s="9">
        <v>137.65199999999999</v>
      </c>
      <c r="BD176" s="9">
        <v>513.85130000000004</v>
      </c>
      <c r="BE176" s="9">
        <v>754.43640000000005</v>
      </c>
      <c r="BF176" s="24">
        <f>Table1[[#This Row],[Indirect and Induced Land Through FY12]]+Table1[[#This Row],[Indirect and Induced Land FY13 and After]]</f>
        <v>1268.2877000000001</v>
      </c>
      <c r="BG176" s="9">
        <v>255.6395</v>
      </c>
      <c r="BH176" s="9">
        <v>954.29520000000002</v>
      </c>
      <c r="BI176" s="9">
        <v>1401.097</v>
      </c>
      <c r="BJ176" s="24">
        <f>Table1[[#This Row],[Indirect and Induced Building Through FY12]]+Table1[[#This Row],[Indirect and Induced Building FY13 and After]]</f>
        <v>2355.3922000000002</v>
      </c>
      <c r="BK176" s="9">
        <v>422.97550000000001</v>
      </c>
      <c r="BL176" s="9">
        <v>1705.4544000000001</v>
      </c>
      <c r="BM176" s="9">
        <v>2318.2231999999999</v>
      </c>
      <c r="BN176" s="24">
        <f>Table1[[#This Row],[TOTAL Real Property Related Taxes Through FY12]]+Table1[[#This Row],[TOTAL Real Property Related Taxes FY13 and After]]</f>
        <v>4023.6776</v>
      </c>
      <c r="BO176" s="9">
        <v>944.68470000000002</v>
      </c>
      <c r="BP176" s="9">
        <v>3880.3238999999999</v>
      </c>
      <c r="BQ176" s="9">
        <v>5177.5833000000002</v>
      </c>
      <c r="BR176" s="24">
        <f>Table1[[#This Row],[Company Direct Through FY12]]+Table1[[#This Row],[Company Direct FY13 and After]]</f>
        <v>9057.9071999999996</v>
      </c>
      <c r="BS176" s="9">
        <v>0</v>
      </c>
      <c r="BT176" s="9">
        <v>0</v>
      </c>
      <c r="BU176" s="9">
        <v>0</v>
      </c>
      <c r="BV176" s="24">
        <f>Table1[[#This Row],[Sales Tax Exemption Through FY12]]+Table1[[#This Row],[Sales Tax Exemption FY13 and After]]</f>
        <v>0</v>
      </c>
      <c r="BW176" s="9">
        <v>0</v>
      </c>
      <c r="BX176" s="9">
        <v>0</v>
      </c>
      <c r="BY176" s="9">
        <v>0</v>
      </c>
      <c r="BZ176" s="24">
        <f>Table1[[#This Row],[Energy Tax Savings Through FY12]]+Table1[[#This Row],[Energy Tax Savings FY13 and After]]</f>
        <v>0</v>
      </c>
      <c r="CA176" s="9">
        <v>0</v>
      </c>
      <c r="CB176" s="9">
        <v>0</v>
      </c>
      <c r="CC176" s="9">
        <v>0</v>
      </c>
      <c r="CD176" s="24">
        <f>Table1[[#This Row],[Tax Exempt Bond Savings Through FY12]]+Table1[[#This Row],[Tax Exempt Bond Savings FY13 and After]]</f>
        <v>0</v>
      </c>
      <c r="CE176" s="9">
        <v>510.64729999999997</v>
      </c>
      <c r="CF176" s="9">
        <v>2156.2766999999999</v>
      </c>
      <c r="CG176" s="9">
        <v>2798.7314000000001</v>
      </c>
      <c r="CH176" s="24">
        <f>Table1[[#This Row],[Indirect and Induced Through FY12]]+Table1[[#This Row],[Indirect and Induced FY13 and After]]</f>
        <v>4955.0081</v>
      </c>
      <c r="CI176" s="9">
        <v>1455.3320000000001</v>
      </c>
      <c r="CJ176" s="9">
        <v>6036.6005999999998</v>
      </c>
      <c r="CK176" s="9">
        <v>7976.3146999999999</v>
      </c>
      <c r="CL176" s="24">
        <f>Table1[[#This Row],[TOTAL Income Consumption Use Taxes Through FY12]]+Table1[[#This Row],[TOTAL Income Consumption Use Taxes FY13 and After]]</f>
        <v>14012.915300000001</v>
      </c>
      <c r="CM176" s="9">
        <v>156.203</v>
      </c>
      <c r="CN176" s="9">
        <v>919.76179999999999</v>
      </c>
      <c r="CO176" s="9">
        <v>856.11030000000005</v>
      </c>
      <c r="CP176" s="24">
        <f>Table1[[#This Row],[Assistance Provided Through FY12]]+Table1[[#This Row],[Assistance Provided FY13 and After]]</f>
        <v>1775.8721</v>
      </c>
      <c r="CQ176" s="9">
        <v>0</v>
      </c>
      <c r="CR176" s="9">
        <v>0</v>
      </c>
      <c r="CS176" s="9">
        <v>0</v>
      </c>
      <c r="CT176" s="24">
        <f>Table1[[#This Row],[Recapture Cancellation Reduction Amount Through FY12]]+Table1[[#This Row],[Recapture Cancellation Reduction Amount FY13 and After]]</f>
        <v>0</v>
      </c>
      <c r="CU176" s="9">
        <v>0</v>
      </c>
      <c r="CV176" s="9">
        <v>0</v>
      </c>
      <c r="CW176" s="9">
        <v>0</v>
      </c>
      <c r="CX176" s="24">
        <f>Table1[[#This Row],[Penalty Paid Through FY12]]+Table1[[#This Row],[Penalty Paid FY13 and After]]</f>
        <v>0</v>
      </c>
      <c r="CY176" s="9">
        <v>156.203</v>
      </c>
      <c r="CZ176" s="9">
        <v>919.76179999999999</v>
      </c>
      <c r="DA176" s="9">
        <v>856.11030000000005</v>
      </c>
      <c r="DB176" s="24">
        <f>Table1[[#This Row],[TOTAL Assistance Net of Recapture Penalties Through FY12]]+Table1[[#This Row],[TOTAL Assistance Net of Recapture Penalties FY13 and After]]</f>
        <v>1775.8721</v>
      </c>
      <c r="DC176" s="9">
        <v>1130.5717</v>
      </c>
      <c r="DD176" s="9">
        <v>5037.3936000000003</v>
      </c>
      <c r="DE176" s="9">
        <v>6196.3833999999997</v>
      </c>
      <c r="DF176" s="24">
        <f>Table1[[#This Row],[Company Direct Tax Revenue Before Assistance Through FY12]]+Table1[[#This Row],[Company Direct Tax Revenue Before Assistance FY13 and After]]</f>
        <v>11233.777</v>
      </c>
      <c r="DG176" s="9">
        <v>903.93880000000001</v>
      </c>
      <c r="DH176" s="9">
        <v>3624.4232000000002</v>
      </c>
      <c r="DI176" s="9">
        <v>4954.2647999999999</v>
      </c>
      <c r="DJ176" s="24">
        <f>Table1[[#This Row],[Indirect and Induced Tax Revenues Through FY12]]+Table1[[#This Row],[Indirect and Induced Tax Revenues FY13 and After]]</f>
        <v>8578.6880000000001</v>
      </c>
      <c r="DK176" s="9">
        <v>2034.5105000000001</v>
      </c>
      <c r="DL176" s="9">
        <v>8661.8168000000005</v>
      </c>
      <c r="DM176" s="9">
        <v>11150.6482</v>
      </c>
      <c r="DN176" s="24">
        <f>Table1[[#This Row],[TOTAL Tax Revenues Before Assistance Through FY12]]+Table1[[#This Row],[TOTAL Tax Revenues Before Assistance FY13 and After]]</f>
        <v>19812.465</v>
      </c>
      <c r="DO176" s="9">
        <v>1878.3074999999999</v>
      </c>
      <c r="DP176" s="9">
        <v>7742.0550000000003</v>
      </c>
      <c r="DQ176" s="9">
        <v>10294.537899999999</v>
      </c>
      <c r="DR176" s="24">
        <f>Table1[[#This Row],[TOTAL Tax Revenues Net of Assistance Recapture and Penalty Through FY12]]+Table1[[#This Row],[TOTAL Tax Revenues Net of Assistance Recapture and Penalty FY13 and After]]</f>
        <v>18036.5929</v>
      </c>
      <c r="DS176" s="9">
        <v>0</v>
      </c>
      <c r="DT176" s="9">
        <v>0</v>
      </c>
      <c r="DU176" s="9">
        <v>50.88</v>
      </c>
      <c r="DV176" s="9">
        <v>0</v>
      </c>
    </row>
    <row r="177" spans="1:126" x14ac:dyDescent="0.25">
      <c r="A177" s="10">
        <v>92658</v>
      </c>
      <c r="B177" s="10" t="s">
        <v>1015</v>
      </c>
      <c r="C177" s="10" t="s">
        <v>1017</v>
      </c>
      <c r="D177" s="10" t="s">
        <v>10</v>
      </c>
      <c r="E177" s="10">
        <v>13</v>
      </c>
      <c r="F177" s="10" t="s">
        <v>1018</v>
      </c>
      <c r="G177" s="10" t="s">
        <v>154</v>
      </c>
      <c r="H177" s="13">
        <v>58000</v>
      </c>
      <c r="I177" s="13">
        <v>19000</v>
      </c>
      <c r="J177" s="10" t="s">
        <v>1016</v>
      </c>
      <c r="K177" s="10" t="s">
        <v>81</v>
      </c>
      <c r="L177" s="8">
        <v>37398</v>
      </c>
      <c r="M177" s="8">
        <v>46935</v>
      </c>
      <c r="N177" s="9">
        <v>2200</v>
      </c>
      <c r="O177" s="10" t="s">
        <v>11</v>
      </c>
      <c r="P177" s="7">
        <v>10</v>
      </c>
      <c r="Q177" s="7">
        <v>12</v>
      </c>
      <c r="R177" s="7">
        <v>212</v>
      </c>
      <c r="S177" s="7">
        <v>0</v>
      </c>
      <c r="T177" s="7">
        <v>0</v>
      </c>
      <c r="U177" s="7">
        <v>234</v>
      </c>
      <c r="V177" s="7">
        <v>223</v>
      </c>
      <c r="W177" s="7">
        <v>0</v>
      </c>
      <c r="X177" s="7">
        <v>0</v>
      </c>
      <c r="Y177" s="7">
        <v>0</v>
      </c>
      <c r="Z177" s="7">
        <v>93</v>
      </c>
      <c r="AA177" s="7">
        <v>0</v>
      </c>
      <c r="AB177" s="16">
        <v>0</v>
      </c>
      <c r="AC177" s="16">
        <v>0</v>
      </c>
      <c r="AD177" s="16">
        <v>0</v>
      </c>
      <c r="AE177" s="16">
        <v>0</v>
      </c>
      <c r="AF177" s="15">
        <v>96.069868995633186</v>
      </c>
      <c r="AG177" s="10" t="s">
        <v>28</v>
      </c>
      <c r="AH177" s="10" t="s">
        <v>1966</v>
      </c>
      <c r="AI177" s="9">
        <v>18.428000000000001</v>
      </c>
      <c r="AJ177" s="9">
        <v>106.5913</v>
      </c>
      <c r="AK177" s="9">
        <v>105.40649999999999</v>
      </c>
      <c r="AL177" s="24">
        <f>Table1[[#This Row],[Company Direct Land Through FY12]]+Table1[[#This Row],[Company Direct Land FY13 and After]]</f>
        <v>211.99779999999998</v>
      </c>
      <c r="AM177" s="9">
        <v>28.023</v>
      </c>
      <c r="AN177" s="9">
        <v>137.66839999999999</v>
      </c>
      <c r="AO177" s="9">
        <v>160.2894</v>
      </c>
      <c r="AP177" s="24">
        <f>Table1[[#This Row],[Company Direct Building Through FY12]]+Table1[[#This Row],[Company Direct Building FY13 and After]]</f>
        <v>297.95780000000002</v>
      </c>
      <c r="AQ177" s="9">
        <v>0</v>
      </c>
      <c r="AR177" s="9">
        <v>21.053999999999998</v>
      </c>
      <c r="AS177" s="9">
        <v>0</v>
      </c>
      <c r="AT177" s="24">
        <f>Table1[[#This Row],[Mortgage Recording Tax Through FY12]]+Table1[[#This Row],[Mortgage Recording Tax FY13 and After]]</f>
        <v>21.053999999999998</v>
      </c>
      <c r="AU177" s="9">
        <v>31.271000000000001</v>
      </c>
      <c r="AV177" s="9">
        <v>139.97710000000001</v>
      </c>
      <c r="AW177" s="9">
        <v>178.86779999999999</v>
      </c>
      <c r="AX177" s="24">
        <f>Table1[[#This Row],[Pilot Savings  Through FY12]]+Table1[[#This Row],[Pilot Savings FY13 and After]]</f>
        <v>318.8449</v>
      </c>
      <c r="AY177" s="9">
        <v>0</v>
      </c>
      <c r="AZ177" s="9">
        <v>21.053999999999998</v>
      </c>
      <c r="BA177" s="9">
        <v>0</v>
      </c>
      <c r="BB177" s="24">
        <f>Table1[[#This Row],[Mortgage Recording Tax Exemption Through FY12]]+Table1[[#This Row],[Mortgage Recording Tax Exemption FY13 and After]]</f>
        <v>21.053999999999998</v>
      </c>
      <c r="BC177" s="9">
        <v>200.1978</v>
      </c>
      <c r="BD177" s="9">
        <v>952.09659999999997</v>
      </c>
      <c r="BE177" s="9">
        <v>1145.1174000000001</v>
      </c>
      <c r="BF177" s="24">
        <f>Table1[[#This Row],[Indirect and Induced Land Through FY12]]+Table1[[#This Row],[Indirect and Induced Land FY13 and After]]</f>
        <v>2097.2139999999999</v>
      </c>
      <c r="BG177" s="9">
        <v>371.79590000000002</v>
      </c>
      <c r="BH177" s="9">
        <v>1768.1795999999999</v>
      </c>
      <c r="BI177" s="9">
        <v>2126.6468</v>
      </c>
      <c r="BJ177" s="24">
        <f>Table1[[#This Row],[Indirect and Induced Building Through FY12]]+Table1[[#This Row],[Indirect and Induced Building FY13 and After]]</f>
        <v>3894.8263999999999</v>
      </c>
      <c r="BK177" s="9">
        <v>587.17370000000005</v>
      </c>
      <c r="BL177" s="9">
        <v>2824.5587999999998</v>
      </c>
      <c r="BM177" s="9">
        <v>3358.5922999999998</v>
      </c>
      <c r="BN177" s="24">
        <f>Table1[[#This Row],[TOTAL Real Property Related Taxes Through FY12]]+Table1[[#This Row],[TOTAL Real Property Related Taxes FY13 and After]]</f>
        <v>6183.1510999999991</v>
      </c>
      <c r="BO177" s="9">
        <v>918.99260000000004</v>
      </c>
      <c r="BP177" s="9">
        <v>4979.2704999999996</v>
      </c>
      <c r="BQ177" s="9">
        <v>5256.5726000000004</v>
      </c>
      <c r="BR177" s="24">
        <f>Table1[[#This Row],[Company Direct Through FY12]]+Table1[[#This Row],[Company Direct FY13 and After]]</f>
        <v>10235.8431</v>
      </c>
      <c r="BS177" s="9">
        <v>0</v>
      </c>
      <c r="BT177" s="9">
        <v>6.1978999999999997</v>
      </c>
      <c r="BU177" s="9">
        <v>0</v>
      </c>
      <c r="BV177" s="24">
        <f>Table1[[#This Row],[Sales Tax Exemption Through FY12]]+Table1[[#This Row],[Sales Tax Exemption FY13 and After]]</f>
        <v>6.1978999999999997</v>
      </c>
      <c r="BW177" s="9">
        <v>0</v>
      </c>
      <c r="BX177" s="9">
        <v>0</v>
      </c>
      <c r="BY177" s="9">
        <v>0</v>
      </c>
      <c r="BZ177" s="24">
        <f>Table1[[#This Row],[Energy Tax Savings Through FY12]]+Table1[[#This Row],[Energy Tax Savings FY13 and After]]</f>
        <v>0</v>
      </c>
      <c r="CA177" s="9">
        <v>0</v>
      </c>
      <c r="CB177" s="9">
        <v>0</v>
      </c>
      <c r="CC177" s="9">
        <v>0</v>
      </c>
      <c r="CD177" s="24">
        <f>Table1[[#This Row],[Tax Exempt Bond Savings Through FY12]]+Table1[[#This Row],[Tax Exempt Bond Savings FY13 and After]]</f>
        <v>0</v>
      </c>
      <c r="CE177" s="9">
        <v>671.07010000000002</v>
      </c>
      <c r="CF177" s="9">
        <v>3577.7476999999999</v>
      </c>
      <c r="CG177" s="9">
        <v>3838.4740999999999</v>
      </c>
      <c r="CH177" s="24">
        <f>Table1[[#This Row],[Indirect and Induced Through FY12]]+Table1[[#This Row],[Indirect and Induced FY13 and After]]</f>
        <v>7416.2217999999993</v>
      </c>
      <c r="CI177" s="9">
        <v>1590.0626999999999</v>
      </c>
      <c r="CJ177" s="9">
        <v>8550.8202999999994</v>
      </c>
      <c r="CK177" s="9">
        <v>9095.0467000000008</v>
      </c>
      <c r="CL177" s="24">
        <f>Table1[[#This Row],[TOTAL Income Consumption Use Taxes Through FY12]]+Table1[[#This Row],[TOTAL Income Consumption Use Taxes FY13 and After]]</f>
        <v>17645.866999999998</v>
      </c>
      <c r="CM177" s="9">
        <v>31.271000000000001</v>
      </c>
      <c r="CN177" s="9">
        <v>167.22900000000001</v>
      </c>
      <c r="CO177" s="9">
        <v>178.86779999999999</v>
      </c>
      <c r="CP177" s="24">
        <f>Table1[[#This Row],[Assistance Provided Through FY12]]+Table1[[#This Row],[Assistance Provided FY13 and After]]</f>
        <v>346.09680000000003</v>
      </c>
      <c r="CQ177" s="9">
        <v>0</v>
      </c>
      <c r="CR177" s="9">
        <v>0</v>
      </c>
      <c r="CS177" s="9">
        <v>0</v>
      </c>
      <c r="CT177" s="24">
        <f>Table1[[#This Row],[Recapture Cancellation Reduction Amount Through FY12]]+Table1[[#This Row],[Recapture Cancellation Reduction Amount FY13 and After]]</f>
        <v>0</v>
      </c>
      <c r="CU177" s="9">
        <v>0</v>
      </c>
      <c r="CV177" s="9">
        <v>0</v>
      </c>
      <c r="CW177" s="9">
        <v>0</v>
      </c>
      <c r="CX177" s="24">
        <f>Table1[[#This Row],[Penalty Paid Through FY12]]+Table1[[#This Row],[Penalty Paid FY13 and After]]</f>
        <v>0</v>
      </c>
      <c r="CY177" s="9">
        <v>31.271000000000001</v>
      </c>
      <c r="CZ177" s="9">
        <v>167.22900000000001</v>
      </c>
      <c r="DA177" s="9">
        <v>178.86779999999999</v>
      </c>
      <c r="DB177" s="24">
        <f>Table1[[#This Row],[TOTAL Assistance Net of Recapture Penalties Through FY12]]+Table1[[#This Row],[TOTAL Assistance Net of Recapture Penalties FY13 and After]]</f>
        <v>346.09680000000003</v>
      </c>
      <c r="DC177" s="9">
        <v>965.44359999999995</v>
      </c>
      <c r="DD177" s="9">
        <v>5244.5842000000002</v>
      </c>
      <c r="DE177" s="9">
        <v>5522.2685000000001</v>
      </c>
      <c r="DF177" s="24">
        <f>Table1[[#This Row],[Company Direct Tax Revenue Before Assistance Through FY12]]+Table1[[#This Row],[Company Direct Tax Revenue Before Assistance FY13 and After]]</f>
        <v>10766.852699999999</v>
      </c>
      <c r="DG177" s="9">
        <v>1243.0637999999999</v>
      </c>
      <c r="DH177" s="9">
        <v>6298.0239000000001</v>
      </c>
      <c r="DI177" s="9">
        <v>7110.2383</v>
      </c>
      <c r="DJ177" s="24">
        <f>Table1[[#This Row],[Indirect and Induced Tax Revenues Through FY12]]+Table1[[#This Row],[Indirect and Induced Tax Revenues FY13 and After]]</f>
        <v>13408.262200000001</v>
      </c>
      <c r="DK177" s="9">
        <v>2208.5074</v>
      </c>
      <c r="DL177" s="9">
        <v>11542.608099999999</v>
      </c>
      <c r="DM177" s="9">
        <v>12632.506799999999</v>
      </c>
      <c r="DN177" s="24">
        <f>Table1[[#This Row],[TOTAL Tax Revenues Before Assistance Through FY12]]+Table1[[#This Row],[TOTAL Tax Revenues Before Assistance FY13 and After]]</f>
        <v>24175.1149</v>
      </c>
      <c r="DO177" s="9">
        <v>2177.2363999999998</v>
      </c>
      <c r="DP177" s="9">
        <v>11375.3791</v>
      </c>
      <c r="DQ177" s="9">
        <v>12453.638999999999</v>
      </c>
      <c r="DR177" s="24">
        <f>Table1[[#This Row],[TOTAL Tax Revenues Net of Assistance Recapture and Penalty Through FY12]]+Table1[[#This Row],[TOTAL Tax Revenues Net of Assistance Recapture and Penalty FY13 and After]]</f>
        <v>23829.018100000001</v>
      </c>
      <c r="DS177" s="9">
        <v>0</v>
      </c>
      <c r="DT177" s="9">
        <v>0</v>
      </c>
      <c r="DU177" s="9">
        <v>0</v>
      </c>
      <c r="DV177" s="9">
        <v>0</v>
      </c>
    </row>
    <row r="178" spans="1:126" x14ac:dyDescent="0.25">
      <c r="A178" s="10">
        <v>92660</v>
      </c>
      <c r="B178" s="10" t="s">
        <v>988</v>
      </c>
      <c r="C178" s="10" t="s">
        <v>990</v>
      </c>
      <c r="D178" s="10" t="s">
        <v>24</v>
      </c>
      <c r="E178" s="10">
        <v>26</v>
      </c>
      <c r="F178" s="10" t="s">
        <v>991</v>
      </c>
      <c r="G178" s="10" t="s">
        <v>39</v>
      </c>
      <c r="H178" s="13">
        <v>32500</v>
      </c>
      <c r="I178" s="13">
        <v>32500</v>
      </c>
      <c r="J178" s="10" t="s">
        <v>989</v>
      </c>
      <c r="K178" s="10" t="s">
        <v>5</v>
      </c>
      <c r="L178" s="8">
        <v>37419</v>
      </c>
      <c r="M178" s="8">
        <v>46934</v>
      </c>
      <c r="N178" s="9">
        <v>3550</v>
      </c>
      <c r="O178" s="10" t="s">
        <v>272</v>
      </c>
      <c r="P178" s="7">
        <v>0</v>
      </c>
      <c r="Q178" s="7">
        <v>0</v>
      </c>
      <c r="R178" s="7">
        <v>11</v>
      </c>
      <c r="S178" s="7">
        <v>0</v>
      </c>
      <c r="T178" s="7">
        <v>0</v>
      </c>
      <c r="U178" s="7">
        <v>11</v>
      </c>
      <c r="V178" s="7">
        <v>11</v>
      </c>
      <c r="W178" s="7">
        <v>11</v>
      </c>
      <c r="X178" s="7">
        <v>0</v>
      </c>
      <c r="Y178" s="7">
        <v>0</v>
      </c>
      <c r="Z178" s="7">
        <v>8</v>
      </c>
      <c r="AA178" s="7">
        <v>0</v>
      </c>
      <c r="AB178" s="16">
        <v>0</v>
      </c>
      <c r="AC178" s="16">
        <v>0</v>
      </c>
      <c r="AD178" s="16">
        <v>0</v>
      </c>
      <c r="AE178" s="16">
        <v>0</v>
      </c>
      <c r="AF178" s="15">
        <v>90.909090909090907</v>
      </c>
      <c r="AG178" s="10" t="s">
        <v>28</v>
      </c>
      <c r="AH178" s="10" t="s">
        <v>1966</v>
      </c>
      <c r="AI178" s="9">
        <v>59.389000000000003</v>
      </c>
      <c r="AJ178" s="9">
        <v>304.71879999999999</v>
      </c>
      <c r="AK178" s="9">
        <v>325.49669999999998</v>
      </c>
      <c r="AL178" s="24">
        <f>Table1[[#This Row],[Company Direct Land Through FY12]]+Table1[[#This Row],[Company Direct Land FY13 and After]]</f>
        <v>630.21550000000002</v>
      </c>
      <c r="AM178" s="9">
        <v>12.654</v>
      </c>
      <c r="AN178" s="9">
        <v>367.6454</v>
      </c>
      <c r="AO178" s="9">
        <v>69.353300000000004</v>
      </c>
      <c r="AP178" s="24">
        <f>Table1[[#This Row],[Company Direct Building Through FY12]]+Table1[[#This Row],[Company Direct Building FY13 and After]]</f>
        <v>436.99869999999999</v>
      </c>
      <c r="AQ178" s="9">
        <v>0</v>
      </c>
      <c r="AR178" s="9">
        <v>42.897500000000001</v>
      </c>
      <c r="AS178" s="9">
        <v>0</v>
      </c>
      <c r="AT178" s="24">
        <f>Table1[[#This Row],[Mortgage Recording Tax Through FY12]]+Table1[[#This Row],[Mortgage Recording Tax FY13 and After]]</f>
        <v>42.897500000000001</v>
      </c>
      <c r="AU178" s="9">
        <v>16.486999999999998</v>
      </c>
      <c r="AV178" s="9">
        <v>230.74850000000001</v>
      </c>
      <c r="AW178" s="9">
        <v>90.360900000000001</v>
      </c>
      <c r="AX178" s="24">
        <f>Table1[[#This Row],[Pilot Savings  Through FY12]]+Table1[[#This Row],[Pilot Savings FY13 and After]]</f>
        <v>321.10939999999999</v>
      </c>
      <c r="AY178" s="9">
        <v>0</v>
      </c>
      <c r="AZ178" s="9">
        <v>42.897500000000001</v>
      </c>
      <c r="BA178" s="9">
        <v>0</v>
      </c>
      <c r="BB178" s="24">
        <f>Table1[[#This Row],[Mortgage Recording Tax Exemption Through FY12]]+Table1[[#This Row],[Mortgage Recording Tax Exemption FY13 and After]]</f>
        <v>42.897500000000001</v>
      </c>
      <c r="BC178" s="9">
        <v>23.5898</v>
      </c>
      <c r="BD178" s="9">
        <v>230.63210000000001</v>
      </c>
      <c r="BE178" s="9">
        <v>69.576599999999999</v>
      </c>
      <c r="BF178" s="24">
        <f>Table1[[#This Row],[Indirect and Induced Land Through FY12]]+Table1[[#This Row],[Indirect and Induced Land FY13 and After]]</f>
        <v>300.20870000000002</v>
      </c>
      <c r="BG178" s="9">
        <v>43.809699999999999</v>
      </c>
      <c r="BH178" s="9">
        <v>428.3168</v>
      </c>
      <c r="BI178" s="9">
        <v>129.2124</v>
      </c>
      <c r="BJ178" s="24">
        <f>Table1[[#This Row],[Indirect and Induced Building Through FY12]]+Table1[[#This Row],[Indirect and Induced Building FY13 and After]]</f>
        <v>557.52919999999995</v>
      </c>
      <c r="BK178" s="9">
        <v>122.9555</v>
      </c>
      <c r="BL178" s="9">
        <v>1100.5645999999999</v>
      </c>
      <c r="BM178" s="9">
        <v>503.27809999999999</v>
      </c>
      <c r="BN178" s="24">
        <f>Table1[[#This Row],[TOTAL Real Property Related Taxes Through FY12]]+Table1[[#This Row],[TOTAL Real Property Related Taxes FY13 and After]]</f>
        <v>1603.8426999999999</v>
      </c>
      <c r="BO178" s="9">
        <v>169.00030000000001</v>
      </c>
      <c r="BP178" s="9">
        <v>1986.1213</v>
      </c>
      <c r="BQ178" s="9">
        <v>529.74590000000001</v>
      </c>
      <c r="BR178" s="24">
        <f>Table1[[#This Row],[Company Direct Through FY12]]+Table1[[#This Row],[Company Direct FY13 and After]]</f>
        <v>2515.8672000000001</v>
      </c>
      <c r="BS178" s="9">
        <v>0</v>
      </c>
      <c r="BT178" s="9">
        <v>0</v>
      </c>
      <c r="BU178" s="9">
        <v>0</v>
      </c>
      <c r="BV178" s="24">
        <f>Table1[[#This Row],[Sales Tax Exemption Through FY12]]+Table1[[#This Row],[Sales Tax Exemption FY13 and After]]</f>
        <v>0</v>
      </c>
      <c r="BW178" s="9">
        <v>0</v>
      </c>
      <c r="BX178" s="9">
        <v>0.42799999999999999</v>
      </c>
      <c r="BY178" s="9">
        <v>0</v>
      </c>
      <c r="BZ178" s="24">
        <f>Table1[[#This Row],[Energy Tax Savings Through FY12]]+Table1[[#This Row],[Energy Tax Savings FY13 and After]]</f>
        <v>0.42799999999999999</v>
      </c>
      <c r="CA178" s="9">
        <v>0</v>
      </c>
      <c r="CB178" s="9">
        <v>0</v>
      </c>
      <c r="CC178" s="9">
        <v>0</v>
      </c>
      <c r="CD178" s="24">
        <f>Table1[[#This Row],[Tax Exempt Bond Savings Through FY12]]+Table1[[#This Row],[Tax Exempt Bond Savings FY13 and After]]</f>
        <v>0</v>
      </c>
      <c r="CE178" s="9">
        <v>80.545599999999993</v>
      </c>
      <c r="CF178" s="9">
        <v>882.63520000000005</v>
      </c>
      <c r="CG178" s="9">
        <v>441.45089999999999</v>
      </c>
      <c r="CH178" s="24">
        <f>Table1[[#This Row],[Indirect and Induced Through FY12]]+Table1[[#This Row],[Indirect and Induced FY13 and After]]</f>
        <v>1324.0861</v>
      </c>
      <c r="CI178" s="9">
        <v>249.54589999999999</v>
      </c>
      <c r="CJ178" s="9">
        <v>2868.3285000000001</v>
      </c>
      <c r="CK178" s="9">
        <v>971.19680000000005</v>
      </c>
      <c r="CL178" s="24">
        <f>Table1[[#This Row],[TOTAL Income Consumption Use Taxes Through FY12]]+Table1[[#This Row],[TOTAL Income Consumption Use Taxes FY13 and After]]</f>
        <v>3839.5253000000002</v>
      </c>
      <c r="CM178" s="9">
        <v>16.486999999999998</v>
      </c>
      <c r="CN178" s="9">
        <v>274.07400000000001</v>
      </c>
      <c r="CO178" s="9">
        <v>90.360900000000001</v>
      </c>
      <c r="CP178" s="24">
        <f>Table1[[#This Row],[Assistance Provided Through FY12]]+Table1[[#This Row],[Assistance Provided FY13 and After]]</f>
        <v>364.43490000000003</v>
      </c>
      <c r="CQ178" s="9">
        <v>139.00309999999999</v>
      </c>
      <c r="CR178" s="9">
        <v>65.894900000000007</v>
      </c>
      <c r="CS178" s="9">
        <v>0</v>
      </c>
      <c r="CT178" s="24">
        <f>Table1[[#This Row],[Recapture Cancellation Reduction Amount Through FY12]]+Table1[[#This Row],[Recapture Cancellation Reduction Amount FY13 and After]]</f>
        <v>65.894900000000007</v>
      </c>
      <c r="CU178" s="9">
        <v>0</v>
      </c>
      <c r="CV178" s="9">
        <v>0</v>
      </c>
      <c r="CW178" s="9">
        <v>0</v>
      </c>
      <c r="CX178" s="24">
        <f>Table1[[#This Row],[Penalty Paid Through FY12]]+Table1[[#This Row],[Penalty Paid FY13 and After]]</f>
        <v>0</v>
      </c>
      <c r="CY178" s="9">
        <v>-122.51609999999999</v>
      </c>
      <c r="CZ178" s="9">
        <v>208.17910000000001</v>
      </c>
      <c r="DA178" s="9">
        <v>90.360900000000001</v>
      </c>
      <c r="DB178" s="24">
        <f>Table1[[#This Row],[TOTAL Assistance Net of Recapture Penalties Through FY12]]+Table1[[#This Row],[TOTAL Assistance Net of Recapture Penalties FY13 and After]]</f>
        <v>298.54000000000002</v>
      </c>
      <c r="DC178" s="9">
        <v>241.04329999999999</v>
      </c>
      <c r="DD178" s="9">
        <v>2701.3829999999998</v>
      </c>
      <c r="DE178" s="9">
        <v>924.59590000000003</v>
      </c>
      <c r="DF178" s="24">
        <f>Table1[[#This Row],[Company Direct Tax Revenue Before Assistance Through FY12]]+Table1[[#This Row],[Company Direct Tax Revenue Before Assistance FY13 and After]]</f>
        <v>3625.9789000000001</v>
      </c>
      <c r="DG178" s="9">
        <v>147.9451</v>
      </c>
      <c r="DH178" s="9">
        <v>1541.5841</v>
      </c>
      <c r="DI178" s="9">
        <v>640.23990000000003</v>
      </c>
      <c r="DJ178" s="24">
        <f>Table1[[#This Row],[Indirect and Induced Tax Revenues Through FY12]]+Table1[[#This Row],[Indirect and Induced Tax Revenues FY13 and After]]</f>
        <v>2181.8240000000001</v>
      </c>
      <c r="DK178" s="9">
        <v>388.98840000000001</v>
      </c>
      <c r="DL178" s="9">
        <v>4242.9670999999998</v>
      </c>
      <c r="DM178" s="9">
        <v>1564.8358000000001</v>
      </c>
      <c r="DN178" s="24">
        <f>Table1[[#This Row],[TOTAL Tax Revenues Before Assistance Through FY12]]+Table1[[#This Row],[TOTAL Tax Revenues Before Assistance FY13 and After]]</f>
        <v>5807.8028999999997</v>
      </c>
      <c r="DO178" s="9">
        <v>511.50450000000001</v>
      </c>
      <c r="DP178" s="9">
        <v>4034.788</v>
      </c>
      <c r="DQ178" s="9">
        <v>1474.4748999999999</v>
      </c>
      <c r="DR178" s="24">
        <f>Table1[[#This Row],[TOTAL Tax Revenues Net of Assistance Recapture and Penalty Through FY12]]+Table1[[#This Row],[TOTAL Tax Revenues Net of Assistance Recapture and Penalty FY13 and After]]</f>
        <v>5509.2628999999997</v>
      </c>
      <c r="DS178" s="9">
        <v>0</v>
      </c>
      <c r="DT178" s="9">
        <v>0</v>
      </c>
      <c r="DU178" s="9">
        <v>0</v>
      </c>
      <c r="DV178" s="9">
        <v>0</v>
      </c>
    </row>
    <row r="179" spans="1:126" x14ac:dyDescent="0.25">
      <c r="A179" s="10">
        <v>92661</v>
      </c>
      <c r="B179" s="10" t="s">
        <v>905</v>
      </c>
      <c r="C179" s="10" t="s">
        <v>906</v>
      </c>
      <c r="D179" s="10" t="s">
        <v>17</v>
      </c>
      <c r="E179" s="10">
        <v>45</v>
      </c>
      <c r="F179" s="10" t="s">
        <v>907</v>
      </c>
      <c r="G179" s="10" t="s">
        <v>908</v>
      </c>
      <c r="H179" s="13">
        <v>40600</v>
      </c>
      <c r="I179" s="13">
        <v>40000</v>
      </c>
      <c r="J179" s="10" t="s">
        <v>13</v>
      </c>
      <c r="K179" s="10" t="s">
        <v>27</v>
      </c>
      <c r="L179" s="8">
        <v>37253</v>
      </c>
      <c r="M179" s="8">
        <v>46569</v>
      </c>
      <c r="N179" s="9">
        <v>1000</v>
      </c>
      <c r="O179" s="10" t="s">
        <v>909</v>
      </c>
      <c r="P179" s="7">
        <v>0</v>
      </c>
      <c r="Q179" s="7">
        <v>0</v>
      </c>
      <c r="R179" s="7">
        <v>91</v>
      </c>
      <c r="S179" s="7">
        <v>0</v>
      </c>
      <c r="T179" s="7">
        <v>0</v>
      </c>
      <c r="U179" s="7">
        <v>91</v>
      </c>
      <c r="V179" s="7">
        <v>91</v>
      </c>
      <c r="W179" s="7">
        <v>0</v>
      </c>
      <c r="X179" s="7">
        <v>0</v>
      </c>
      <c r="Y179" s="7">
        <v>0</v>
      </c>
      <c r="Z179" s="7">
        <v>34</v>
      </c>
      <c r="AA179" s="7">
        <v>0</v>
      </c>
      <c r="AB179" s="16">
        <v>0</v>
      </c>
      <c r="AC179" s="16">
        <v>0</v>
      </c>
      <c r="AD179" s="16">
        <v>0</v>
      </c>
      <c r="AE179" s="16">
        <v>0</v>
      </c>
      <c r="AF179" s="15">
        <v>97.802197802197796</v>
      </c>
      <c r="AG179" s="10" t="s">
        <v>28</v>
      </c>
      <c r="AH179" s="10" t="s">
        <v>1966</v>
      </c>
      <c r="AI179" s="9">
        <v>28.998999999999999</v>
      </c>
      <c r="AJ179" s="9">
        <v>178.32480000000001</v>
      </c>
      <c r="AK179" s="9">
        <v>158.93690000000001</v>
      </c>
      <c r="AL179" s="24">
        <f>Table1[[#This Row],[Company Direct Land Through FY12]]+Table1[[#This Row],[Company Direct Land FY13 and After]]</f>
        <v>337.26170000000002</v>
      </c>
      <c r="AM179" s="9">
        <v>41.305999999999997</v>
      </c>
      <c r="AN179" s="9">
        <v>262.82799999999997</v>
      </c>
      <c r="AO179" s="9">
        <v>226.38839999999999</v>
      </c>
      <c r="AP179" s="24">
        <f>Table1[[#This Row],[Company Direct Building Through FY12]]+Table1[[#This Row],[Company Direct Building FY13 and After]]</f>
        <v>489.21639999999996</v>
      </c>
      <c r="AQ179" s="9">
        <v>0</v>
      </c>
      <c r="AR179" s="9">
        <v>17.1935</v>
      </c>
      <c r="AS179" s="9">
        <v>0</v>
      </c>
      <c r="AT179" s="24">
        <f>Table1[[#This Row],[Mortgage Recording Tax Through FY12]]+Table1[[#This Row],[Mortgage Recording Tax FY13 and After]]</f>
        <v>17.1935</v>
      </c>
      <c r="AU179" s="9">
        <v>53.984000000000002</v>
      </c>
      <c r="AV179" s="9">
        <v>208.24789999999999</v>
      </c>
      <c r="AW179" s="9">
        <v>295.87310000000002</v>
      </c>
      <c r="AX179" s="24">
        <f>Table1[[#This Row],[Pilot Savings  Through FY12]]+Table1[[#This Row],[Pilot Savings FY13 and After]]</f>
        <v>504.12099999999998</v>
      </c>
      <c r="AY179" s="9">
        <v>0</v>
      </c>
      <c r="AZ179" s="9">
        <v>17.1935</v>
      </c>
      <c r="BA179" s="9">
        <v>0</v>
      </c>
      <c r="BB179" s="24">
        <f>Table1[[#This Row],[Mortgage Recording Tax Exemption Through FY12]]+Table1[[#This Row],[Mortgage Recording Tax Exemption FY13 and After]]</f>
        <v>17.1935</v>
      </c>
      <c r="BC179" s="9">
        <v>99.450299999999999</v>
      </c>
      <c r="BD179" s="9">
        <v>599.01260000000002</v>
      </c>
      <c r="BE179" s="9">
        <v>545.06299999999999</v>
      </c>
      <c r="BF179" s="24">
        <f>Table1[[#This Row],[Indirect and Induced Land Through FY12]]+Table1[[#This Row],[Indirect and Induced Land FY13 and After]]</f>
        <v>1144.0756000000001</v>
      </c>
      <c r="BG179" s="9">
        <v>184.6934</v>
      </c>
      <c r="BH179" s="9">
        <v>1112.4521999999999</v>
      </c>
      <c r="BI179" s="9">
        <v>1012.2589</v>
      </c>
      <c r="BJ179" s="24">
        <f>Table1[[#This Row],[Indirect and Induced Building Through FY12]]+Table1[[#This Row],[Indirect and Induced Building FY13 and After]]</f>
        <v>2124.7111</v>
      </c>
      <c r="BK179" s="9">
        <v>300.46469999999999</v>
      </c>
      <c r="BL179" s="9">
        <v>1944.3697</v>
      </c>
      <c r="BM179" s="9">
        <v>1646.7741000000001</v>
      </c>
      <c r="BN179" s="24">
        <f>Table1[[#This Row],[TOTAL Real Property Related Taxes Through FY12]]+Table1[[#This Row],[TOTAL Real Property Related Taxes FY13 and After]]</f>
        <v>3591.1437999999998</v>
      </c>
      <c r="BO179" s="9">
        <v>834.4597</v>
      </c>
      <c r="BP179" s="9">
        <v>6039.0574999999999</v>
      </c>
      <c r="BQ179" s="9">
        <v>4573.4672</v>
      </c>
      <c r="BR179" s="24">
        <f>Table1[[#This Row],[Company Direct Through FY12]]+Table1[[#This Row],[Company Direct FY13 and After]]</f>
        <v>10612.5247</v>
      </c>
      <c r="BS179" s="9">
        <v>0</v>
      </c>
      <c r="BT179" s="9">
        <v>0</v>
      </c>
      <c r="BU179" s="9">
        <v>0</v>
      </c>
      <c r="BV179" s="24">
        <f>Table1[[#This Row],[Sales Tax Exemption Through FY12]]+Table1[[#This Row],[Sales Tax Exemption FY13 and After]]</f>
        <v>0</v>
      </c>
      <c r="BW179" s="9">
        <v>0</v>
      </c>
      <c r="BX179" s="9">
        <v>0</v>
      </c>
      <c r="BY179" s="9">
        <v>0</v>
      </c>
      <c r="BZ179" s="24">
        <f>Table1[[#This Row],[Energy Tax Savings Through FY12]]+Table1[[#This Row],[Energy Tax Savings FY13 and After]]</f>
        <v>0</v>
      </c>
      <c r="CA179" s="9">
        <v>5.2600000000000001E-2</v>
      </c>
      <c r="CB179" s="9">
        <v>4.7117000000000004</v>
      </c>
      <c r="CC179" s="9">
        <v>0.14460000000000001</v>
      </c>
      <c r="CD179" s="24">
        <f>Table1[[#This Row],[Tax Exempt Bond Savings Through FY12]]+Table1[[#This Row],[Tax Exempt Bond Savings FY13 and After]]</f>
        <v>4.8563000000000001</v>
      </c>
      <c r="CE179" s="9">
        <v>368.93049999999999</v>
      </c>
      <c r="CF179" s="9">
        <v>2522.91</v>
      </c>
      <c r="CG179" s="9">
        <v>2022.0172</v>
      </c>
      <c r="CH179" s="24">
        <f>Table1[[#This Row],[Indirect and Induced Through FY12]]+Table1[[#This Row],[Indirect and Induced FY13 and After]]</f>
        <v>4544.9272000000001</v>
      </c>
      <c r="CI179" s="9">
        <v>1203.3376000000001</v>
      </c>
      <c r="CJ179" s="9">
        <v>8557.2558000000008</v>
      </c>
      <c r="CK179" s="9">
        <v>6595.3397999999997</v>
      </c>
      <c r="CL179" s="24">
        <f>Table1[[#This Row],[TOTAL Income Consumption Use Taxes Through FY12]]+Table1[[#This Row],[TOTAL Income Consumption Use Taxes FY13 and After]]</f>
        <v>15152.595600000001</v>
      </c>
      <c r="CM179" s="9">
        <v>54.0366</v>
      </c>
      <c r="CN179" s="9">
        <v>230.15309999999999</v>
      </c>
      <c r="CO179" s="9">
        <v>296.01769999999999</v>
      </c>
      <c r="CP179" s="24">
        <f>Table1[[#This Row],[Assistance Provided Through FY12]]+Table1[[#This Row],[Assistance Provided FY13 and After]]</f>
        <v>526.17079999999999</v>
      </c>
      <c r="CQ179" s="9">
        <v>0</v>
      </c>
      <c r="CR179" s="9">
        <v>0</v>
      </c>
      <c r="CS179" s="9">
        <v>0</v>
      </c>
      <c r="CT179" s="24">
        <f>Table1[[#This Row],[Recapture Cancellation Reduction Amount Through FY12]]+Table1[[#This Row],[Recapture Cancellation Reduction Amount FY13 and After]]</f>
        <v>0</v>
      </c>
      <c r="CU179" s="9">
        <v>0</v>
      </c>
      <c r="CV179" s="9">
        <v>0</v>
      </c>
      <c r="CW179" s="9">
        <v>0</v>
      </c>
      <c r="CX179" s="24">
        <f>Table1[[#This Row],[Penalty Paid Through FY12]]+Table1[[#This Row],[Penalty Paid FY13 and After]]</f>
        <v>0</v>
      </c>
      <c r="CY179" s="9">
        <v>54.0366</v>
      </c>
      <c r="CZ179" s="9">
        <v>230.15309999999999</v>
      </c>
      <c r="DA179" s="9">
        <v>296.01769999999999</v>
      </c>
      <c r="DB179" s="24">
        <f>Table1[[#This Row],[TOTAL Assistance Net of Recapture Penalties Through FY12]]+Table1[[#This Row],[TOTAL Assistance Net of Recapture Penalties FY13 and After]]</f>
        <v>526.17079999999999</v>
      </c>
      <c r="DC179" s="9">
        <v>904.76469999999995</v>
      </c>
      <c r="DD179" s="9">
        <v>6497.4038</v>
      </c>
      <c r="DE179" s="9">
        <v>4958.7924999999996</v>
      </c>
      <c r="DF179" s="24">
        <f>Table1[[#This Row],[Company Direct Tax Revenue Before Assistance Through FY12]]+Table1[[#This Row],[Company Direct Tax Revenue Before Assistance FY13 and After]]</f>
        <v>11456.1963</v>
      </c>
      <c r="DG179" s="9">
        <v>653.07420000000002</v>
      </c>
      <c r="DH179" s="9">
        <v>4234.3747999999996</v>
      </c>
      <c r="DI179" s="9">
        <v>3579.3391000000001</v>
      </c>
      <c r="DJ179" s="24">
        <f>Table1[[#This Row],[Indirect and Induced Tax Revenues Through FY12]]+Table1[[#This Row],[Indirect and Induced Tax Revenues FY13 and After]]</f>
        <v>7813.7138999999997</v>
      </c>
      <c r="DK179" s="9">
        <v>1557.8389</v>
      </c>
      <c r="DL179" s="9">
        <v>10731.7786</v>
      </c>
      <c r="DM179" s="9">
        <v>8538.1316000000006</v>
      </c>
      <c r="DN179" s="24">
        <f>Table1[[#This Row],[TOTAL Tax Revenues Before Assistance Through FY12]]+Table1[[#This Row],[TOTAL Tax Revenues Before Assistance FY13 and After]]</f>
        <v>19269.910199999998</v>
      </c>
      <c r="DO179" s="9">
        <v>1503.8023000000001</v>
      </c>
      <c r="DP179" s="9">
        <v>10501.6255</v>
      </c>
      <c r="DQ179" s="9">
        <v>8242.1139000000003</v>
      </c>
      <c r="DR179" s="24">
        <f>Table1[[#This Row],[TOTAL Tax Revenues Net of Assistance Recapture and Penalty Through FY12]]+Table1[[#This Row],[TOTAL Tax Revenues Net of Assistance Recapture and Penalty FY13 and After]]</f>
        <v>18743.739399999999</v>
      </c>
      <c r="DS179" s="9">
        <v>0</v>
      </c>
      <c r="DT179" s="9">
        <v>0</v>
      </c>
      <c r="DU179" s="9">
        <v>0</v>
      </c>
      <c r="DV179" s="9">
        <v>0</v>
      </c>
    </row>
    <row r="180" spans="1:126" x14ac:dyDescent="0.25">
      <c r="A180" s="10">
        <v>92663</v>
      </c>
      <c r="B180" s="10" t="s">
        <v>812</v>
      </c>
      <c r="C180" s="10" t="s">
        <v>814</v>
      </c>
      <c r="D180" s="10" t="s">
        <v>47</v>
      </c>
      <c r="E180" s="10">
        <v>4</v>
      </c>
      <c r="F180" s="10" t="s">
        <v>815</v>
      </c>
      <c r="G180" s="10" t="s">
        <v>816</v>
      </c>
      <c r="H180" s="13">
        <v>0</v>
      </c>
      <c r="I180" s="13">
        <v>1182666</v>
      </c>
      <c r="J180" s="10" t="s">
        <v>813</v>
      </c>
      <c r="K180" s="10" t="s">
        <v>42</v>
      </c>
      <c r="L180" s="8">
        <v>37259</v>
      </c>
      <c r="M180" s="8">
        <v>44377</v>
      </c>
      <c r="N180" s="9">
        <v>272671</v>
      </c>
      <c r="O180" s="10" t="s">
        <v>272</v>
      </c>
      <c r="P180" s="7">
        <v>16</v>
      </c>
      <c r="Q180" s="7">
        <v>0</v>
      </c>
      <c r="R180" s="7">
        <v>1979</v>
      </c>
      <c r="S180" s="7">
        <v>0</v>
      </c>
      <c r="T180" s="7">
        <v>372</v>
      </c>
      <c r="U180" s="7">
        <v>2367</v>
      </c>
      <c r="V180" s="7">
        <v>1859</v>
      </c>
      <c r="W180" s="7">
        <v>0</v>
      </c>
      <c r="X180" s="7">
        <v>1750</v>
      </c>
      <c r="Y180" s="7">
        <v>1750</v>
      </c>
      <c r="Z180" s="7">
        <v>558</v>
      </c>
      <c r="AA180" s="7">
        <v>82.205513784461147</v>
      </c>
      <c r="AB180" s="16">
        <v>2.6566416040100251</v>
      </c>
      <c r="AC180" s="16">
        <v>1.9047619047619049</v>
      </c>
      <c r="AD180" s="16">
        <v>2.5563909774436091</v>
      </c>
      <c r="AE180" s="16">
        <v>10.676691729323307</v>
      </c>
      <c r="AF180" s="15">
        <v>50.476190476190474</v>
      </c>
      <c r="AG180" s="10" t="s">
        <v>28</v>
      </c>
      <c r="AH180" s="10" t="s">
        <v>28</v>
      </c>
      <c r="AI180" s="9">
        <v>445.41829999999999</v>
      </c>
      <c r="AJ180" s="9">
        <v>5782.4758000000002</v>
      </c>
      <c r="AK180" s="9">
        <v>1562.4095</v>
      </c>
      <c r="AL180" s="24">
        <f>Table1[[#This Row],[Company Direct Land Through FY12]]+Table1[[#This Row],[Company Direct Land FY13 and After]]</f>
        <v>7344.8852999999999</v>
      </c>
      <c r="AM180" s="9">
        <v>827.20550000000003</v>
      </c>
      <c r="AN180" s="9">
        <v>13813.418799999999</v>
      </c>
      <c r="AO180" s="9">
        <v>2901.6179999999999</v>
      </c>
      <c r="AP180" s="24">
        <f>Table1[[#This Row],[Company Direct Building Through FY12]]+Table1[[#This Row],[Company Direct Building FY13 and After]]</f>
        <v>16715.036799999998</v>
      </c>
      <c r="AQ180" s="9">
        <v>0</v>
      </c>
      <c r="AR180" s="9">
        <v>1068.6500000000001</v>
      </c>
      <c r="AS180" s="9">
        <v>0</v>
      </c>
      <c r="AT180" s="24">
        <f>Table1[[#This Row],[Mortgage Recording Tax Through FY12]]+Table1[[#This Row],[Mortgage Recording Tax FY13 and After]]</f>
        <v>1068.6500000000001</v>
      </c>
      <c r="AU180" s="9">
        <v>1272.6238000000001</v>
      </c>
      <c r="AV180" s="9">
        <v>5760.5636999999997</v>
      </c>
      <c r="AW180" s="9">
        <v>4739.4363000000003</v>
      </c>
      <c r="AX180" s="24">
        <f>Table1[[#This Row],[Pilot Savings  Through FY12]]+Table1[[#This Row],[Pilot Savings FY13 and After]]</f>
        <v>10500</v>
      </c>
      <c r="AY180" s="9">
        <v>0</v>
      </c>
      <c r="AZ180" s="9">
        <v>1068.6500000000001</v>
      </c>
      <c r="BA180" s="9">
        <v>0</v>
      </c>
      <c r="BB180" s="24">
        <f>Table1[[#This Row],[Mortgage Recording Tax Exemption Through FY12]]+Table1[[#This Row],[Mortgage Recording Tax Exemption FY13 and After]]</f>
        <v>1068.6500000000001</v>
      </c>
      <c r="BC180" s="9">
        <v>6551.6054999999997</v>
      </c>
      <c r="BD180" s="9">
        <v>42731.1486</v>
      </c>
      <c r="BE180" s="9">
        <v>22981.2997</v>
      </c>
      <c r="BF180" s="24">
        <f>Table1[[#This Row],[Indirect and Induced Land Through FY12]]+Table1[[#This Row],[Indirect and Induced Land FY13 and After]]</f>
        <v>65712.448300000004</v>
      </c>
      <c r="BG180" s="9">
        <v>12167.2673</v>
      </c>
      <c r="BH180" s="9">
        <v>79357.846900000004</v>
      </c>
      <c r="BI180" s="9">
        <v>42679.556900000003</v>
      </c>
      <c r="BJ180" s="24">
        <f>Table1[[#This Row],[Indirect and Induced Building Through FY12]]+Table1[[#This Row],[Indirect and Induced Building FY13 and After]]</f>
        <v>122037.4038</v>
      </c>
      <c r="BK180" s="9">
        <v>18718.872800000001</v>
      </c>
      <c r="BL180" s="9">
        <v>135924.32639999999</v>
      </c>
      <c r="BM180" s="9">
        <v>65385.447800000002</v>
      </c>
      <c r="BN180" s="24">
        <f>Table1[[#This Row],[TOTAL Real Property Related Taxes Through FY12]]+Table1[[#This Row],[TOTAL Real Property Related Taxes FY13 and After]]</f>
        <v>201309.77419999999</v>
      </c>
      <c r="BO180" s="9">
        <v>22522.435700000002</v>
      </c>
      <c r="BP180" s="9">
        <v>151690.44099999999</v>
      </c>
      <c r="BQ180" s="9">
        <v>79002.748900000006</v>
      </c>
      <c r="BR180" s="24">
        <f>Table1[[#This Row],[Company Direct Through FY12]]+Table1[[#This Row],[Company Direct FY13 and After]]</f>
        <v>230693.1899</v>
      </c>
      <c r="BS180" s="9">
        <v>0</v>
      </c>
      <c r="BT180" s="9">
        <v>4748.3459999999995</v>
      </c>
      <c r="BU180" s="9">
        <v>9433.6540000000005</v>
      </c>
      <c r="BV180" s="24">
        <f>Table1[[#This Row],[Sales Tax Exemption Through FY12]]+Table1[[#This Row],[Sales Tax Exemption FY13 and After]]</f>
        <v>14182</v>
      </c>
      <c r="BW180" s="9">
        <v>0</v>
      </c>
      <c r="BX180" s="9">
        <v>13.606400000000001</v>
      </c>
      <c r="BY180" s="9">
        <v>0</v>
      </c>
      <c r="BZ180" s="24">
        <f>Table1[[#This Row],[Energy Tax Savings Through FY12]]+Table1[[#This Row],[Energy Tax Savings FY13 and After]]</f>
        <v>13.606400000000001</v>
      </c>
      <c r="CA180" s="9">
        <v>0</v>
      </c>
      <c r="CB180" s="9">
        <v>0</v>
      </c>
      <c r="CC180" s="9">
        <v>0</v>
      </c>
      <c r="CD180" s="24">
        <f>Table1[[#This Row],[Tax Exempt Bond Savings Through FY12]]+Table1[[#This Row],[Tax Exempt Bond Savings FY13 and After]]</f>
        <v>0</v>
      </c>
      <c r="CE180" s="9">
        <v>20190.147199999999</v>
      </c>
      <c r="CF180" s="9">
        <v>147363.7163</v>
      </c>
      <c r="CG180" s="9">
        <v>70821.697899999999</v>
      </c>
      <c r="CH180" s="24">
        <f>Table1[[#This Row],[Indirect and Induced Through FY12]]+Table1[[#This Row],[Indirect and Induced FY13 and After]]</f>
        <v>218185.4142</v>
      </c>
      <c r="CI180" s="9">
        <v>42712.582900000001</v>
      </c>
      <c r="CJ180" s="9">
        <v>294292.20490000001</v>
      </c>
      <c r="CK180" s="9">
        <v>140390.7928</v>
      </c>
      <c r="CL180" s="24">
        <f>Table1[[#This Row],[TOTAL Income Consumption Use Taxes Through FY12]]+Table1[[#This Row],[TOTAL Income Consumption Use Taxes FY13 and After]]</f>
        <v>434682.99770000001</v>
      </c>
      <c r="CM180" s="9">
        <v>1272.6238000000001</v>
      </c>
      <c r="CN180" s="9">
        <v>11591.1661</v>
      </c>
      <c r="CO180" s="9">
        <v>14173.0903</v>
      </c>
      <c r="CP180" s="24">
        <f>Table1[[#This Row],[Assistance Provided Through FY12]]+Table1[[#This Row],[Assistance Provided FY13 and After]]</f>
        <v>25764.256399999998</v>
      </c>
      <c r="CQ180" s="9">
        <v>0</v>
      </c>
      <c r="CR180" s="9">
        <v>17912.319500000001</v>
      </c>
      <c r="CS180" s="9">
        <v>0</v>
      </c>
      <c r="CT180" s="24">
        <f>Table1[[#This Row],[Recapture Cancellation Reduction Amount Through FY12]]+Table1[[#This Row],[Recapture Cancellation Reduction Amount FY13 and After]]</f>
        <v>17912.319500000001</v>
      </c>
      <c r="CU180" s="9">
        <v>0</v>
      </c>
      <c r="CV180" s="9">
        <v>0</v>
      </c>
      <c r="CW180" s="9">
        <v>0</v>
      </c>
      <c r="CX180" s="24">
        <f>Table1[[#This Row],[Penalty Paid Through FY12]]+Table1[[#This Row],[Penalty Paid FY13 and After]]</f>
        <v>0</v>
      </c>
      <c r="CY180" s="9">
        <v>1272.6238000000001</v>
      </c>
      <c r="CZ180" s="9">
        <v>-6321.1534000000001</v>
      </c>
      <c r="DA180" s="9">
        <v>14173.0903</v>
      </c>
      <c r="DB180" s="24">
        <f>Table1[[#This Row],[TOTAL Assistance Net of Recapture Penalties Through FY12]]+Table1[[#This Row],[TOTAL Assistance Net of Recapture Penalties FY13 and After]]</f>
        <v>7851.9368999999997</v>
      </c>
      <c r="DC180" s="9">
        <v>23795.059499999999</v>
      </c>
      <c r="DD180" s="9">
        <v>172354.98560000001</v>
      </c>
      <c r="DE180" s="9">
        <v>83466.776400000002</v>
      </c>
      <c r="DF180" s="24">
        <f>Table1[[#This Row],[Company Direct Tax Revenue Before Assistance Through FY12]]+Table1[[#This Row],[Company Direct Tax Revenue Before Assistance FY13 and After]]</f>
        <v>255821.76200000002</v>
      </c>
      <c r="DG180" s="9">
        <v>38909.019999999997</v>
      </c>
      <c r="DH180" s="9">
        <v>269452.71179999999</v>
      </c>
      <c r="DI180" s="9">
        <v>136482.5545</v>
      </c>
      <c r="DJ180" s="24">
        <f>Table1[[#This Row],[Indirect and Induced Tax Revenues Through FY12]]+Table1[[#This Row],[Indirect and Induced Tax Revenues FY13 and After]]</f>
        <v>405935.26630000002</v>
      </c>
      <c r="DK180" s="9">
        <v>62704.0795</v>
      </c>
      <c r="DL180" s="9">
        <v>441807.6974</v>
      </c>
      <c r="DM180" s="9">
        <v>219949.3309</v>
      </c>
      <c r="DN180" s="24">
        <f>Table1[[#This Row],[TOTAL Tax Revenues Before Assistance Through FY12]]+Table1[[#This Row],[TOTAL Tax Revenues Before Assistance FY13 and After]]</f>
        <v>661757.02830000001</v>
      </c>
      <c r="DO180" s="9">
        <v>61431.455699999999</v>
      </c>
      <c r="DP180" s="9">
        <v>448128.85080000001</v>
      </c>
      <c r="DQ180" s="9">
        <v>205776.24059999999</v>
      </c>
      <c r="DR180" s="24">
        <f>Table1[[#This Row],[TOTAL Tax Revenues Net of Assistance Recapture and Penalty Through FY12]]+Table1[[#This Row],[TOTAL Tax Revenues Net of Assistance Recapture and Penalty FY13 and After]]</f>
        <v>653905.09140000003</v>
      </c>
      <c r="DS180" s="9">
        <v>0</v>
      </c>
      <c r="DT180" s="9">
        <v>0</v>
      </c>
      <c r="DU180" s="9">
        <v>0</v>
      </c>
      <c r="DV180" s="9">
        <v>0</v>
      </c>
    </row>
    <row r="181" spans="1:126" x14ac:dyDescent="0.25">
      <c r="A181" s="10">
        <v>92664</v>
      </c>
      <c r="B181" s="10" t="s">
        <v>338</v>
      </c>
      <c r="C181" s="10" t="s">
        <v>340</v>
      </c>
      <c r="D181" s="10" t="s">
        <v>10</v>
      </c>
      <c r="E181" s="10">
        <v>17</v>
      </c>
      <c r="F181" s="10" t="s">
        <v>341</v>
      </c>
      <c r="G181" s="10" t="s">
        <v>312</v>
      </c>
      <c r="H181" s="13">
        <v>696960</v>
      </c>
      <c r="I181" s="13">
        <v>410000</v>
      </c>
      <c r="J181" s="10" t="s">
        <v>233</v>
      </c>
      <c r="K181" s="10" t="s">
        <v>42</v>
      </c>
      <c r="L181" s="8">
        <v>37340</v>
      </c>
      <c r="M181" s="8">
        <v>54239</v>
      </c>
      <c r="N181" s="9">
        <v>168915</v>
      </c>
      <c r="O181" s="10" t="s">
        <v>342</v>
      </c>
      <c r="P181" s="7">
        <v>377</v>
      </c>
      <c r="Q181" s="7">
        <v>0</v>
      </c>
      <c r="R181" s="7">
        <v>290</v>
      </c>
      <c r="S181" s="7">
        <v>0</v>
      </c>
      <c r="T181" s="7">
        <v>0</v>
      </c>
      <c r="U181" s="7">
        <v>667</v>
      </c>
      <c r="V181" s="7">
        <v>478</v>
      </c>
      <c r="W181" s="7">
        <v>0</v>
      </c>
      <c r="X181" s="7">
        <v>0</v>
      </c>
      <c r="Y181" s="7">
        <v>420</v>
      </c>
      <c r="Z181" s="7">
        <v>54</v>
      </c>
      <c r="AA181" s="7">
        <v>4.1979010494752629</v>
      </c>
      <c r="AB181" s="16">
        <v>31.484257871064468</v>
      </c>
      <c r="AC181" s="16">
        <v>4.9475262368815596</v>
      </c>
      <c r="AD181" s="16">
        <v>4.9475262368815596</v>
      </c>
      <c r="AE181" s="16">
        <v>54.42278860569715</v>
      </c>
      <c r="AF181" s="15">
        <v>34.932533733133432</v>
      </c>
      <c r="AG181" s="10" t="s">
        <v>28</v>
      </c>
      <c r="AH181" s="10" t="s">
        <v>1966</v>
      </c>
      <c r="AI181" s="9">
        <v>2101.7253000000001</v>
      </c>
      <c r="AJ181" s="9">
        <v>12403.3951</v>
      </c>
      <c r="AK181" s="9">
        <v>18564.741000000002</v>
      </c>
      <c r="AL181" s="24">
        <f>Table1[[#This Row],[Company Direct Land Through FY12]]+Table1[[#This Row],[Company Direct Land FY13 and After]]</f>
        <v>30968.136100000003</v>
      </c>
      <c r="AM181" s="9">
        <v>3903.2042000000001</v>
      </c>
      <c r="AN181" s="9">
        <v>23034.877100000002</v>
      </c>
      <c r="AO181" s="9">
        <v>34477.375399999997</v>
      </c>
      <c r="AP181" s="24">
        <f>Table1[[#This Row],[Company Direct Building Through FY12]]+Table1[[#This Row],[Company Direct Building FY13 and After]]</f>
        <v>57512.252500000002</v>
      </c>
      <c r="AQ181" s="9">
        <v>0</v>
      </c>
      <c r="AR181" s="9">
        <v>1372.4263000000001</v>
      </c>
      <c r="AS181" s="9">
        <v>0</v>
      </c>
      <c r="AT181" s="24">
        <f>Table1[[#This Row],[Mortgage Recording Tax Through FY12]]+Table1[[#This Row],[Mortgage Recording Tax FY13 and After]]</f>
        <v>1372.4263000000001</v>
      </c>
      <c r="AU181" s="9">
        <v>0</v>
      </c>
      <c r="AV181" s="9">
        <v>0</v>
      </c>
      <c r="AW181" s="9">
        <v>0</v>
      </c>
      <c r="AX181" s="24">
        <f>Table1[[#This Row],[Pilot Savings  Through FY12]]+Table1[[#This Row],[Pilot Savings FY13 and After]]</f>
        <v>0</v>
      </c>
      <c r="AY181" s="9">
        <v>0</v>
      </c>
      <c r="AZ181" s="9">
        <v>0</v>
      </c>
      <c r="BA181" s="9">
        <v>0</v>
      </c>
      <c r="BB181" s="24">
        <f>Table1[[#This Row],[Mortgage Recording Tax Exemption Through FY12]]+Table1[[#This Row],[Mortgage Recording Tax Exemption FY13 and After]]</f>
        <v>0</v>
      </c>
      <c r="BC181" s="9">
        <v>1126.6797999999999</v>
      </c>
      <c r="BD181" s="9">
        <v>32702.953799999999</v>
      </c>
      <c r="BE181" s="9">
        <v>9952.0720000000001</v>
      </c>
      <c r="BF181" s="24">
        <f>Table1[[#This Row],[Indirect and Induced Land Through FY12]]+Table1[[#This Row],[Indirect and Induced Land FY13 and After]]</f>
        <v>42655.025800000003</v>
      </c>
      <c r="BG181" s="9">
        <v>2092.4052999999999</v>
      </c>
      <c r="BH181" s="9">
        <v>60734.057099999998</v>
      </c>
      <c r="BI181" s="9">
        <v>18482.4166</v>
      </c>
      <c r="BJ181" s="24">
        <f>Table1[[#This Row],[Indirect and Induced Building Through FY12]]+Table1[[#This Row],[Indirect and Induced Building FY13 and After]]</f>
        <v>79216.473700000002</v>
      </c>
      <c r="BK181" s="9">
        <v>9224.0146000000004</v>
      </c>
      <c r="BL181" s="9">
        <v>130247.70940000001</v>
      </c>
      <c r="BM181" s="9">
        <v>81476.604999999996</v>
      </c>
      <c r="BN181" s="24">
        <f>Table1[[#This Row],[TOTAL Real Property Related Taxes Through FY12]]+Table1[[#This Row],[TOTAL Real Property Related Taxes FY13 and After]]</f>
        <v>211724.3144</v>
      </c>
      <c r="BO181" s="9">
        <v>5282.7384000000002</v>
      </c>
      <c r="BP181" s="9">
        <v>192410.7807</v>
      </c>
      <c r="BQ181" s="9">
        <v>46662.933100000002</v>
      </c>
      <c r="BR181" s="24">
        <f>Table1[[#This Row],[Company Direct Through FY12]]+Table1[[#This Row],[Company Direct FY13 and After]]</f>
        <v>239073.7138</v>
      </c>
      <c r="BS181" s="9">
        <v>0</v>
      </c>
      <c r="BT181" s="9">
        <v>283.03039999999999</v>
      </c>
      <c r="BU181" s="9">
        <v>3755.9695999999999</v>
      </c>
      <c r="BV181" s="24">
        <f>Table1[[#This Row],[Sales Tax Exemption Through FY12]]+Table1[[#This Row],[Sales Tax Exemption FY13 and After]]</f>
        <v>4039</v>
      </c>
      <c r="BW181" s="9">
        <v>41.657400000000003</v>
      </c>
      <c r="BX181" s="9">
        <v>231.48429999999999</v>
      </c>
      <c r="BY181" s="9">
        <v>0</v>
      </c>
      <c r="BZ181" s="24">
        <f>Table1[[#This Row],[Energy Tax Savings Through FY12]]+Table1[[#This Row],[Energy Tax Savings FY13 and After]]</f>
        <v>231.48429999999999</v>
      </c>
      <c r="CA181" s="9">
        <v>0</v>
      </c>
      <c r="CB181" s="9">
        <v>0</v>
      </c>
      <c r="CC181" s="9">
        <v>0</v>
      </c>
      <c r="CD181" s="24">
        <f>Table1[[#This Row],[Tax Exempt Bond Savings Through FY12]]+Table1[[#This Row],[Tax Exempt Bond Savings FY13 and After]]</f>
        <v>0</v>
      </c>
      <c r="CE181" s="9">
        <v>3776.6704</v>
      </c>
      <c r="CF181" s="9">
        <v>124307.0347</v>
      </c>
      <c r="CG181" s="9">
        <v>33359.692000000003</v>
      </c>
      <c r="CH181" s="24">
        <f>Table1[[#This Row],[Indirect and Induced Through FY12]]+Table1[[#This Row],[Indirect and Induced FY13 and After]]</f>
        <v>157666.7267</v>
      </c>
      <c r="CI181" s="9">
        <v>9017.7513999999992</v>
      </c>
      <c r="CJ181" s="9">
        <v>316203.30070000002</v>
      </c>
      <c r="CK181" s="9">
        <v>76266.655499999993</v>
      </c>
      <c r="CL181" s="24">
        <f>Table1[[#This Row],[TOTAL Income Consumption Use Taxes Through FY12]]+Table1[[#This Row],[TOTAL Income Consumption Use Taxes FY13 and After]]</f>
        <v>392469.95620000002</v>
      </c>
      <c r="CM181" s="9">
        <v>41.657400000000003</v>
      </c>
      <c r="CN181" s="9">
        <v>514.51469999999995</v>
      </c>
      <c r="CO181" s="9">
        <v>3755.9695999999999</v>
      </c>
      <c r="CP181" s="24">
        <f>Table1[[#This Row],[Assistance Provided Through FY12]]+Table1[[#This Row],[Assistance Provided FY13 and After]]</f>
        <v>4270.4843000000001</v>
      </c>
      <c r="CQ181" s="9">
        <v>0</v>
      </c>
      <c r="CR181" s="9">
        <v>0</v>
      </c>
      <c r="CS181" s="9">
        <v>0</v>
      </c>
      <c r="CT181" s="24">
        <f>Table1[[#This Row],[Recapture Cancellation Reduction Amount Through FY12]]+Table1[[#This Row],[Recapture Cancellation Reduction Amount FY13 and After]]</f>
        <v>0</v>
      </c>
      <c r="CU181" s="9">
        <v>0</v>
      </c>
      <c r="CV181" s="9">
        <v>0</v>
      </c>
      <c r="CW181" s="9">
        <v>0</v>
      </c>
      <c r="CX181" s="24">
        <f>Table1[[#This Row],[Penalty Paid Through FY12]]+Table1[[#This Row],[Penalty Paid FY13 and After]]</f>
        <v>0</v>
      </c>
      <c r="CY181" s="9">
        <v>41.657400000000003</v>
      </c>
      <c r="CZ181" s="9">
        <v>514.51469999999995</v>
      </c>
      <c r="DA181" s="9">
        <v>3755.9695999999999</v>
      </c>
      <c r="DB181" s="24">
        <f>Table1[[#This Row],[TOTAL Assistance Net of Recapture Penalties Through FY12]]+Table1[[#This Row],[TOTAL Assistance Net of Recapture Penalties FY13 and After]]</f>
        <v>4270.4843000000001</v>
      </c>
      <c r="DC181" s="9">
        <v>11287.6679</v>
      </c>
      <c r="DD181" s="9">
        <v>229221.4792</v>
      </c>
      <c r="DE181" s="9">
        <v>99705.049499999994</v>
      </c>
      <c r="DF181" s="24">
        <f>Table1[[#This Row],[Company Direct Tax Revenue Before Assistance Through FY12]]+Table1[[#This Row],[Company Direct Tax Revenue Before Assistance FY13 and After]]</f>
        <v>328926.52870000002</v>
      </c>
      <c r="DG181" s="9">
        <v>6995.7555000000002</v>
      </c>
      <c r="DH181" s="9">
        <v>217744.04560000001</v>
      </c>
      <c r="DI181" s="9">
        <v>61794.1806</v>
      </c>
      <c r="DJ181" s="24">
        <f>Table1[[#This Row],[Indirect and Induced Tax Revenues Through FY12]]+Table1[[#This Row],[Indirect and Induced Tax Revenues FY13 and After]]</f>
        <v>279538.22620000003</v>
      </c>
      <c r="DK181" s="9">
        <v>18283.4234</v>
      </c>
      <c r="DL181" s="9">
        <v>446965.52480000001</v>
      </c>
      <c r="DM181" s="9">
        <v>161499.23009999999</v>
      </c>
      <c r="DN181" s="24">
        <f>Table1[[#This Row],[TOTAL Tax Revenues Before Assistance Through FY12]]+Table1[[#This Row],[TOTAL Tax Revenues Before Assistance FY13 and After]]</f>
        <v>608464.75490000006</v>
      </c>
      <c r="DO181" s="9">
        <v>18241.766</v>
      </c>
      <c r="DP181" s="9">
        <v>446451.01010000001</v>
      </c>
      <c r="DQ181" s="9">
        <v>157743.2605</v>
      </c>
      <c r="DR181" s="24">
        <f>Table1[[#This Row],[TOTAL Tax Revenues Net of Assistance Recapture and Penalty Through FY12]]+Table1[[#This Row],[TOTAL Tax Revenues Net of Assistance Recapture and Penalty FY13 and After]]</f>
        <v>604194.27060000005</v>
      </c>
      <c r="DS181" s="9">
        <v>0</v>
      </c>
      <c r="DT181" s="9">
        <v>600</v>
      </c>
      <c r="DU181" s="9">
        <v>0</v>
      </c>
      <c r="DV181" s="9">
        <v>0</v>
      </c>
    </row>
    <row r="182" spans="1:126" x14ac:dyDescent="0.25">
      <c r="A182" s="10">
        <v>92665</v>
      </c>
      <c r="B182" s="10" t="s">
        <v>918</v>
      </c>
      <c r="C182" s="10" t="s">
        <v>919</v>
      </c>
      <c r="D182" s="10" t="s">
        <v>47</v>
      </c>
      <c r="E182" s="10">
        <v>3</v>
      </c>
      <c r="F182" s="10" t="s">
        <v>920</v>
      </c>
      <c r="G182" s="10" t="s">
        <v>134</v>
      </c>
      <c r="H182" s="13">
        <v>1337753</v>
      </c>
      <c r="I182" s="13">
        <v>5188342</v>
      </c>
      <c r="J182" s="10" t="s">
        <v>233</v>
      </c>
      <c r="K182" s="10" t="s">
        <v>42</v>
      </c>
      <c r="L182" s="8">
        <v>37246</v>
      </c>
      <c r="M182" s="8">
        <v>47664</v>
      </c>
      <c r="N182" s="9">
        <v>538416</v>
      </c>
      <c r="O182" s="10" t="s">
        <v>921</v>
      </c>
      <c r="P182" s="7">
        <v>47</v>
      </c>
      <c r="Q182" s="7">
        <v>13</v>
      </c>
      <c r="R182" s="7">
        <v>2725</v>
      </c>
      <c r="S182" s="7">
        <v>67</v>
      </c>
      <c r="T182" s="7">
        <v>304</v>
      </c>
      <c r="U182" s="7">
        <v>3156</v>
      </c>
      <c r="V182" s="7">
        <v>3080</v>
      </c>
      <c r="W182" s="7">
        <v>0</v>
      </c>
      <c r="X182" s="7">
        <v>3300</v>
      </c>
      <c r="Y182" s="7">
        <v>3300</v>
      </c>
      <c r="Z182" s="7">
        <v>1148</v>
      </c>
      <c r="AA182" s="7">
        <v>67.56661991584852</v>
      </c>
      <c r="AB182" s="16">
        <v>0.24544179523141654</v>
      </c>
      <c r="AC182" s="16">
        <v>1.367461430575035</v>
      </c>
      <c r="AD182" s="16">
        <v>2.3141654978962132</v>
      </c>
      <c r="AE182" s="16">
        <v>28.506311360448812</v>
      </c>
      <c r="AF182" s="15">
        <v>55.820476858345025</v>
      </c>
      <c r="AG182" s="10" t="s">
        <v>28</v>
      </c>
      <c r="AH182" s="10" t="s">
        <v>1966</v>
      </c>
      <c r="AI182" s="9">
        <v>5362.8320000000003</v>
      </c>
      <c r="AJ182" s="9">
        <v>20303.802100000001</v>
      </c>
      <c r="AK182" s="9">
        <v>31907.0959</v>
      </c>
      <c r="AL182" s="24">
        <f>Table1[[#This Row],[Company Direct Land Through FY12]]+Table1[[#This Row],[Company Direct Land FY13 and After]]</f>
        <v>52210.898000000001</v>
      </c>
      <c r="AM182" s="9">
        <v>9959.5452000000005</v>
      </c>
      <c r="AN182" s="9">
        <v>37707.061399999999</v>
      </c>
      <c r="AO182" s="9">
        <v>59256.034699999997</v>
      </c>
      <c r="AP182" s="24">
        <f>Table1[[#This Row],[Company Direct Building Through FY12]]+Table1[[#This Row],[Company Direct Building FY13 and After]]</f>
        <v>96963.096099999995</v>
      </c>
      <c r="AQ182" s="9">
        <v>0</v>
      </c>
      <c r="AR182" s="9">
        <v>4730.7700000000004</v>
      </c>
      <c r="AS182" s="9">
        <v>0</v>
      </c>
      <c r="AT182" s="24">
        <f>Table1[[#This Row],[Mortgage Recording Tax Through FY12]]+Table1[[#This Row],[Mortgage Recording Tax FY13 and After]]</f>
        <v>4730.7700000000004</v>
      </c>
      <c r="AU182" s="9">
        <v>0</v>
      </c>
      <c r="AV182" s="9">
        <v>0</v>
      </c>
      <c r="AW182" s="9">
        <v>0</v>
      </c>
      <c r="AX182" s="24">
        <f>Table1[[#This Row],[Pilot Savings  Through FY12]]+Table1[[#This Row],[Pilot Savings FY13 and After]]</f>
        <v>0</v>
      </c>
      <c r="AY182" s="9">
        <v>0</v>
      </c>
      <c r="AZ182" s="9">
        <v>4730.7700000000004</v>
      </c>
      <c r="BA182" s="9">
        <v>0</v>
      </c>
      <c r="BB182" s="24">
        <f>Table1[[#This Row],[Mortgage Recording Tax Exemption Through FY12]]+Table1[[#This Row],[Mortgage Recording Tax Exemption FY13 and After]]</f>
        <v>4730.7700000000004</v>
      </c>
      <c r="BC182" s="9">
        <v>7259.7768999999998</v>
      </c>
      <c r="BD182" s="9">
        <v>47459.577299999997</v>
      </c>
      <c r="BE182" s="9">
        <v>43193.296699999999</v>
      </c>
      <c r="BF182" s="24">
        <f>Table1[[#This Row],[Indirect and Induced Land Through FY12]]+Table1[[#This Row],[Indirect and Induced Land FY13 and After]]</f>
        <v>90652.873999999996</v>
      </c>
      <c r="BG182" s="9">
        <v>13482.4427</v>
      </c>
      <c r="BH182" s="9">
        <v>88139.214900000006</v>
      </c>
      <c r="BI182" s="9">
        <v>80216.122399999993</v>
      </c>
      <c r="BJ182" s="24">
        <f>Table1[[#This Row],[Indirect and Induced Building Through FY12]]+Table1[[#This Row],[Indirect and Induced Building FY13 and After]]</f>
        <v>168355.33730000001</v>
      </c>
      <c r="BK182" s="9">
        <v>36064.596799999999</v>
      </c>
      <c r="BL182" s="9">
        <v>193609.6557</v>
      </c>
      <c r="BM182" s="9">
        <v>214572.5497</v>
      </c>
      <c r="BN182" s="24">
        <f>Table1[[#This Row],[TOTAL Real Property Related Taxes Through FY12]]+Table1[[#This Row],[TOTAL Real Property Related Taxes FY13 and After]]</f>
        <v>408182.20539999998</v>
      </c>
      <c r="BO182" s="9">
        <v>31294.289100000002</v>
      </c>
      <c r="BP182" s="9">
        <v>245359.65609999999</v>
      </c>
      <c r="BQ182" s="9">
        <v>186190.77979999999</v>
      </c>
      <c r="BR182" s="24">
        <f>Table1[[#This Row],[Company Direct Through FY12]]+Table1[[#This Row],[Company Direct FY13 and After]]</f>
        <v>431550.43589999998</v>
      </c>
      <c r="BS182" s="9">
        <v>32.534999999999997</v>
      </c>
      <c r="BT182" s="9">
        <v>3598.5646000000002</v>
      </c>
      <c r="BU182" s="9">
        <v>10744.662399999999</v>
      </c>
      <c r="BV182" s="24">
        <f>Table1[[#This Row],[Sales Tax Exemption Through FY12]]+Table1[[#This Row],[Sales Tax Exemption FY13 and After]]</f>
        <v>14343.226999999999</v>
      </c>
      <c r="BW182" s="9">
        <v>11.367699999999999</v>
      </c>
      <c r="BX182" s="9">
        <v>233.7236</v>
      </c>
      <c r="BY182" s="9">
        <v>46.94</v>
      </c>
      <c r="BZ182" s="24">
        <f>Table1[[#This Row],[Energy Tax Savings Through FY12]]+Table1[[#This Row],[Energy Tax Savings FY13 and After]]</f>
        <v>280.66359999999997</v>
      </c>
      <c r="CA182" s="9">
        <v>0</v>
      </c>
      <c r="CB182" s="9">
        <v>0</v>
      </c>
      <c r="CC182" s="9">
        <v>0</v>
      </c>
      <c r="CD182" s="24">
        <f>Table1[[#This Row],[Tax Exempt Bond Savings Through FY12]]+Table1[[#This Row],[Tax Exempt Bond Savings FY13 and After]]</f>
        <v>0</v>
      </c>
      <c r="CE182" s="9">
        <v>22372.526000000002</v>
      </c>
      <c r="CF182" s="9">
        <v>164568.8425</v>
      </c>
      <c r="CG182" s="9">
        <v>133109.209</v>
      </c>
      <c r="CH182" s="24">
        <f>Table1[[#This Row],[Indirect and Induced Through FY12]]+Table1[[#This Row],[Indirect and Induced FY13 and After]]</f>
        <v>297678.0515</v>
      </c>
      <c r="CI182" s="9">
        <v>53622.912400000001</v>
      </c>
      <c r="CJ182" s="9">
        <v>406096.21039999998</v>
      </c>
      <c r="CK182" s="9">
        <v>308508.38640000002</v>
      </c>
      <c r="CL182" s="24">
        <f>Table1[[#This Row],[TOTAL Income Consumption Use Taxes Through FY12]]+Table1[[#This Row],[TOTAL Income Consumption Use Taxes FY13 and After]]</f>
        <v>714604.59679999994</v>
      </c>
      <c r="CM182" s="9">
        <v>43.902700000000003</v>
      </c>
      <c r="CN182" s="9">
        <v>8563.0581999999995</v>
      </c>
      <c r="CO182" s="9">
        <v>10791.6024</v>
      </c>
      <c r="CP182" s="24">
        <f>Table1[[#This Row],[Assistance Provided Through FY12]]+Table1[[#This Row],[Assistance Provided FY13 and After]]</f>
        <v>19354.660599999999</v>
      </c>
      <c r="CQ182" s="9">
        <v>0</v>
      </c>
      <c r="CR182" s="9">
        <v>35.626600000000003</v>
      </c>
      <c r="CS182" s="9">
        <v>0</v>
      </c>
      <c r="CT182" s="24">
        <f>Table1[[#This Row],[Recapture Cancellation Reduction Amount Through FY12]]+Table1[[#This Row],[Recapture Cancellation Reduction Amount FY13 and After]]</f>
        <v>35.626600000000003</v>
      </c>
      <c r="CU182" s="9">
        <v>0</v>
      </c>
      <c r="CV182" s="9">
        <v>0</v>
      </c>
      <c r="CW182" s="9">
        <v>0</v>
      </c>
      <c r="CX182" s="24">
        <f>Table1[[#This Row],[Penalty Paid Through FY12]]+Table1[[#This Row],[Penalty Paid FY13 and After]]</f>
        <v>0</v>
      </c>
      <c r="CY182" s="9">
        <v>43.902700000000003</v>
      </c>
      <c r="CZ182" s="9">
        <v>8527.4315999999999</v>
      </c>
      <c r="DA182" s="9">
        <v>10791.6024</v>
      </c>
      <c r="DB182" s="24">
        <f>Table1[[#This Row],[TOTAL Assistance Net of Recapture Penalties Through FY12]]+Table1[[#This Row],[TOTAL Assistance Net of Recapture Penalties FY13 and After]]</f>
        <v>19319.034</v>
      </c>
      <c r="DC182" s="9">
        <v>46616.666299999997</v>
      </c>
      <c r="DD182" s="9">
        <v>308101.28960000002</v>
      </c>
      <c r="DE182" s="9">
        <v>277353.91039999999</v>
      </c>
      <c r="DF182" s="24">
        <f>Table1[[#This Row],[Company Direct Tax Revenue Before Assistance Through FY12]]+Table1[[#This Row],[Company Direct Tax Revenue Before Assistance FY13 and After]]</f>
        <v>585455.19999999995</v>
      </c>
      <c r="DG182" s="9">
        <v>43114.745600000002</v>
      </c>
      <c r="DH182" s="9">
        <v>300167.6347</v>
      </c>
      <c r="DI182" s="9">
        <v>256518.6281</v>
      </c>
      <c r="DJ182" s="24">
        <f>Table1[[#This Row],[Indirect and Induced Tax Revenues Through FY12]]+Table1[[#This Row],[Indirect and Induced Tax Revenues FY13 and After]]</f>
        <v>556686.26280000003</v>
      </c>
      <c r="DK182" s="9">
        <v>89731.411900000006</v>
      </c>
      <c r="DL182" s="9">
        <v>608268.92429999996</v>
      </c>
      <c r="DM182" s="9">
        <v>533872.53850000002</v>
      </c>
      <c r="DN182" s="24">
        <f>Table1[[#This Row],[TOTAL Tax Revenues Before Assistance Through FY12]]+Table1[[#This Row],[TOTAL Tax Revenues Before Assistance FY13 and After]]</f>
        <v>1142141.4627999999</v>
      </c>
      <c r="DO182" s="9">
        <v>89687.5092</v>
      </c>
      <c r="DP182" s="9">
        <v>599741.49269999994</v>
      </c>
      <c r="DQ182" s="9">
        <v>523080.93609999999</v>
      </c>
      <c r="DR182" s="24">
        <f>Table1[[#This Row],[TOTAL Tax Revenues Net of Assistance Recapture and Penalty Through FY12]]+Table1[[#This Row],[TOTAL Tax Revenues Net of Assistance Recapture and Penalty FY13 and After]]</f>
        <v>1122822.4287999999</v>
      </c>
      <c r="DS182" s="9">
        <v>0</v>
      </c>
      <c r="DT182" s="9">
        <v>163.732</v>
      </c>
      <c r="DU182" s="9">
        <v>0</v>
      </c>
      <c r="DV182" s="9">
        <v>0</v>
      </c>
    </row>
    <row r="183" spans="1:126" x14ac:dyDescent="0.25">
      <c r="A183" s="10">
        <v>92668</v>
      </c>
      <c r="B183" s="10" t="s">
        <v>776</v>
      </c>
      <c r="C183" s="10" t="s">
        <v>777</v>
      </c>
      <c r="D183" s="10" t="s">
        <v>47</v>
      </c>
      <c r="E183" s="10">
        <v>3</v>
      </c>
      <c r="F183" s="10" t="s">
        <v>778</v>
      </c>
      <c r="G183" s="10" t="s">
        <v>62</v>
      </c>
      <c r="H183" s="13">
        <v>0</v>
      </c>
      <c r="I183" s="13">
        <v>67000</v>
      </c>
      <c r="J183" s="10" t="s">
        <v>309</v>
      </c>
      <c r="K183" s="10" t="s">
        <v>50</v>
      </c>
      <c r="L183" s="8">
        <v>37286</v>
      </c>
      <c r="M183" s="8">
        <v>44409</v>
      </c>
      <c r="N183" s="9">
        <v>17195</v>
      </c>
      <c r="O183" s="10" t="s">
        <v>108</v>
      </c>
      <c r="P183" s="7">
        <v>148</v>
      </c>
      <c r="Q183" s="7">
        <v>0</v>
      </c>
      <c r="R183" s="7">
        <v>20</v>
      </c>
      <c r="S183" s="7">
        <v>0</v>
      </c>
      <c r="T183" s="7">
        <v>0</v>
      </c>
      <c r="U183" s="7">
        <v>168</v>
      </c>
      <c r="V183" s="7">
        <v>94</v>
      </c>
      <c r="W183" s="7">
        <v>0</v>
      </c>
      <c r="X183" s="7">
        <v>0</v>
      </c>
      <c r="Y183" s="7">
        <v>138</v>
      </c>
      <c r="Z183" s="7">
        <v>33</v>
      </c>
      <c r="AA183" s="7">
        <v>0</v>
      </c>
      <c r="AB183" s="16">
        <v>0</v>
      </c>
      <c r="AC183" s="16">
        <v>0</v>
      </c>
      <c r="AD183" s="16">
        <v>0</v>
      </c>
      <c r="AE183" s="16">
        <v>0</v>
      </c>
      <c r="AF183" s="15">
        <v>91.071428571428569</v>
      </c>
      <c r="AG183" s="10" t="s">
        <v>28</v>
      </c>
      <c r="AH183" s="10" t="s">
        <v>28</v>
      </c>
      <c r="AI183" s="9">
        <v>0</v>
      </c>
      <c r="AJ183" s="9">
        <v>0</v>
      </c>
      <c r="AK183" s="9">
        <v>0</v>
      </c>
      <c r="AL183" s="24">
        <f>Table1[[#This Row],[Company Direct Land Through FY12]]+Table1[[#This Row],[Company Direct Land FY13 and After]]</f>
        <v>0</v>
      </c>
      <c r="AM183" s="9">
        <v>0</v>
      </c>
      <c r="AN183" s="9">
        <v>0</v>
      </c>
      <c r="AO183" s="9">
        <v>0</v>
      </c>
      <c r="AP183" s="24">
        <f>Table1[[#This Row],[Company Direct Building Through FY12]]+Table1[[#This Row],[Company Direct Building FY13 and After]]</f>
        <v>0</v>
      </c>
      <c r="AQ183" s="9">
        <v>0</v>
      </c>
      <c r="AR183" s="9">
        <v>268.125</v>
      </c>
      <c r="AS183" s="9">
        <v>0</v>
      </c>
      <c r="AT183" s="24">
        <f>Table1[[#This Row],[Mortgage Recording Tax Through FY12]]+Table1[[#This Row],[Mortgage Recording Tax FY13 and After]]</f>
        <v>268.125</v>
      </c>
      <c r="AU183" s="9">
        <v>0</v>
      </c>
      <c r="AV183" s="9">
        <v>0</v>
      </c>
      <c r="AW183" s="9">
        <v>0</v>
      </c>
      <c r="AX183" s="24">
        <f>Table1[[#This Row],[Pilot Savings  Through FY12]]+Table1[[#This Row],[Pilot Savings FY13 and After]]</f>
        <v>0</v>
      </c>
      <c r="AY183" s="9">
        <v>0</v>
      </c>
      <c r="AZ183" s="9">
        <v>0</v>
      </c>
      <c r="BA183" s="9">
        <v>0</v>
      </c>
      <c r="BB183" s="24">
        <f>Table1[[#This Row],[Mortgage Recording Tax Exemption Through FY12]]+Table1[[#This Row],[Mortgage Recording Tax Exemption FY13 and After]]</f>
        <v>0</v>
      </c>
      <c r="BC183" s="9">
        <v>43.276299999999999</v>
      </c>
      <c r="BD183" s="9">
        <v>340.41109999999998</v>
      </c>
      <c r="BE183" s="9">
        <v>165.5205</v>
      </c>
      <c r="BF183" s="24">
        <f>Table1[[#This Row],[Indirect and Induced Land Through FY12]]+Table1[[#This Row],[Indirect and Induced Land FY13 and After]]</f>
        <v>505.9316</v>
      </c>
      <c r="BG183" s="9">
        <v>80.3703</v>
      </c>
      <c r="BH183" s="9">
        <v>632.19179999999994</v>
      </c>
      <c r="BI183" s="9">
        <v>307.39499999999998</v>
      </c>
      <c r="BJ183" s="24">
        <f>Table1[[#This Row],[Indirect and Induced Building Through FY12]]+Table1[[#This Row],[Indirect and Induced Building FY13 and After]]</f>
        <v>939.58679999999993</v>
      </c>
      <c r="BK183" s="9">
        <v>123.64660000000001</v>
      </c>
      <c r="BL183" s="9">
        <v>1240.7279000000001</v>
      </c>
      <c r="BM183" s="9">
        <v>472.91550000000001</v>
      </c>
      <c r="BN183" s="24">
        <f>Table1[[#This Row],[TOTAL Real Property Related Taxes Through FY12]]+Table1[[#This Row],[TOTAL Real Property Related Taxes FY13 and After]]</f>
        <v>1713.6434000000002</v>
      </c>
      <c r="BO183" s="9">
        <v>102.7439</v>
      </c>
      <c r="BP183" s="9">
        <v>934.70119999999997</v>
      </c>
      <c r="BQ183" s="9">
        <v>392.96809999999999</v>
      </c>
      <c r="BR183" s="24">
        <f>Table1[[#This Row],[Company Direct Through FY12]]+Table1[[#This Row],[Company Direct FY13 and After]]</f>
        <v>1327.6693</v>
      </c>
      <c r="BS183" s="9">
        <v>0</v>
      </c>
      <c r="BT183" s="9">
        <v>0</v>
      </c>
      <c r="BU183" s="9">
        <v>0</v>
      </c>
      <c r="BV183" s="24">
        <f>Table1[[#This Row],[Sales Tax Exemption Through FY12]]+Table1[[#This Row],[Sales Tax Exemption FY13 and After]]</f>
        <v>0</v>
      </c>
      <c r="BW183" s="9">
        <v>0</v>
      </c>
      <c r="BX183" s="9">
        <v>0</v>
      </c>
      <c r="BY183" s="9">
        <v>0</v>
      </c>
      <c r="BZ183" s="24">
        <f>Table1[[#This Row],[Energy Tax Savings Through FY12]]+Table1[[#This Row],[Energy Tax Savings FY13 and After]]</f>
        <v>0</v>
      </c>
      <c r="CA183" s="9">
        <v>15.2014</v>
      </c>
      <c r="CB183" s="9">
        <v>112.968</v>
      </c>
      <c r="CC183" s="9">
        <v>41.8078</v>
      </c>
      <c r="CD183" s="24">
        <f>Table1[[#This Row],[Tax Exempt Bond Savings Through FY12]]+Table1[[#This Row],[Tax Exempt Bond Savings FY13 and After]]</f>
        <v>154.7758</v>
      </c>
      <c r="CE183" s="9">
        <v>133.36500000000001</v>
      </c>
      <c r="CF183" s="9">
        <v>1175.2556999999999</v>
      </c>
      <c r="CG183" s="9">
        <v>510.08569999999997</v>
      </c>
      <c r="CH183" s="24">
        <f>Table1[[#This Row],[Indirect and Induced Through FY12]]+Table1[[#This Row],[Indirect and Induced FY13 and After]]</f>
        <v>1685.3413999999998</v>
      </c>
      <c r="CI183" s="9">
        <v>220.9075</v>
      </c>
      <c r="CJ183" s="9">
        <v>1996.9889000000001</v>
      </c>
      <c r="CK183" s="9">
        <v>861.24599999999998</v>
      </c>
      <c r="CL183" s="24">
        <f>Table1[[#This Row],[TOTAL Income Consumption Use Taxes Through FY12]]+Table1[[#This Row],[TOTAL Income Consumption Use Taxes FY13 and After]]</f>
        <v>2858.2348999999999</v>
      </c>
      <c r="CM183" s="9">
        <v>15.2014</v>
      </c>
      <c r="CN183" s="9">
        <v>112.968</v>
      </c>
      <c r="CO183" s="9">
        <v>41.8078</v>
      </c>
      <c r="CP183" s="24">
        <f>Table1[[#This Row],[Assistance Provided Through FY12]]+Table1[[#This Row],[Assistance Provided FY13 and After]]</f>
        <v>154.7758</v>
      </c>
      <c r="CQ183" s="9">
        <v>0</v>
      </c>
      <c r="CR183" s="9">
        <v>0</v>
      </c>
      <c r="CS183" s="9">
        <v>0</v>
      </c>
      <c r="CT183" s="24">
        <f>Table1[[#This Row],[Recapture Cancellation Reduction Amount Through FY12]]+Table1[[#This Row],[Recapture Cancellation Reduction Amount FY13 and After]]</f>
        <v>0</v>
      </c>
      <c r="CU183" s="9">
        <v>0</v>
      </c>
      <c r="CV183" s="9">
        <v>0</v>
      </c>
      <c r="CW183" s="9">
        <v>0</v>
      </c>
      <c r="CX183" s="24">
        <f>Table1[[#This Row],[Penalty Paid Through FY12]]+Table1[[#This Row],[Penalty Paid FY13 and After]]</f>
        <v>0</v>
      </c>
      <c r="CY183" s="9">
        <v>15.2014</v>
      </c>
      <c r="CZ183" s="9">
        <v>112.968</v>
      </c>
      <c r="DA183" s="9">
        <v>41.8078</v>
      </c>
      <c r="DB183" s="24">
        <f>Table1[[#This Row],[TOTAL Assistance Net of Recapture Penalties Through FY12]]+Table1[[#This Row],[TOTAL Assistance Net of Recapture Penalties FY13 and After]]</f>
        <v>154.7758</v>
      </c>
      <c r="DC183" s="9">
        <v>102.7439</v>
      </c>
      <c r="DD183" s="9">
        <v>1202.8262</v>
      </c>
      <c r="DE183" s="9">
        <v>392.96809999999999</v>
      </c>
      <c r="DF183" s="24">
        <f>Table1[[#This Row],[Company Direct Tax Revenue Before Assistance Through FY12]]+Table1[[#This Row],[Company Direct Tax Revenue Before Assistance FY13 and After]]</f>
        <v>1595.7943</v>
      </c>
      <c r="DG183" s="9">
        <v>257.01159999999999</v>
      </c>
      <c r="DH183" s="9">
        <v>2147.8586</v>
      </c>
      <c r="DI183" s="9">
        <v>983.00120000000004</v>
      </c>
      <c r="DJ183" s="24">
        <f>Table1[[#This Row],[Indirect and Induced Tax Revenues Through FY12]]+Table1[[#This Row],[Indirect and Induced Tax Revenues FY13 and After]]</f>
        <v>3130.8598000000002</v>
      </c>
      <c r="DK183" s="9">
        <v>359.75549999999998</v>
      </c>
      <c r="DL183" s="9">
        <v>3350.6848</v>
      </c>
      <c r="DM183" s="9">
        <v>1375.9693</v>
      </c>
      <c r="DN183" s="24">
        <f>Table1[[#This Row],[TOTAL Tax Revenues Before Assistance Through FY12]]+Table1[[#This Row],[TOTAL Tax Revenues Before Assistance FY13 and After]]</f>
        <v>4726.6540999999997</v>
      </c>
      <c r="DO183" s="9">
        <v>344.55410000000001</v>
      </c>
      <c r="DP183" s="9">
        <v>3237.7168000000001</v>
      </c>
      <c r="DQ183" s="9">
        <v>1334.1614999999999</v>
      </c>
      <c r="DR183" s="24">
        <f>Table1[[#This Row],[TOTAL Tax Revenues Net of Assistance Recapture and Penalty Through FY12]]+Table1[[#This Row],[TOTAL Tax Revenues Net of Assistance Recapture and Penalty FY13 and After]]</f>
        <v>4571.8783000000003</v>
      </c>
      <c r="DS183" s="9">
        <v>0</v>
      </c>
      <c r="DT183" s="9">
        <v>0</v>
      </c>
      <c r="DU183" s="9">
        <v>0</v>
      </c>
      <c r="DV183" s="9">
        <v>0</v>
      </c>
    </row>
    <row r="184" spans="1:126" x14ac:dyDescent="0.25">
      <c r="A184" s="10">
        <v>92669</v>
      </c>
      <c r="B184" s="10" t="s">
        <v>793</v>
      </c>
      <c r="C184" s="10" t="s">
        <v>795</v>
      </c>
      <c r="D184" s="10" t="s">
        <v>47</v>
      </c>
      <c r="E184" s="10">
        <v>3</v>
      </c>
      <c r="F184" s="10" t="s">
        <v>796</v>
      </c>
      <c r="G184" s="10" t="s">
        <v>122</v>
      </c>
      <c r="H184" s="13">
        <v>80292</v>
      </c>
      <c r="I184" s="13">
        <v>215516</v>
      </c>
      <c r="J184" s="10" t="s">
        <v>794</v>
      </c>
      <c r="K184" s="10" t="s">
        <v>81</v>
      </c>
      <c r="L184" s="8">
        <v>37251</v>
      </c>
      <c r="M184" s="8">
        <v>47848</v>
      </c>
      <c r="N184" s="9">
        <v>90758.1</v>
      </c>
      <c r="O184" s="10" t="s">
        <v>11</v>
      </c>
      <c r="P184" s="7">
        <v>169</v>
      </c>
      <c r="Q184" s="7">
        <v>0</v>
      </c>
      <c r="R184" s="7">
        <v>216</v>
      </c>
      <c r="S184" s="7">
        <v>0</v>
      </c>
      <c r="T184" s="7">
        <v>0</v>
      </c>
      <c r="U184" s="7">
        <v>385</v>
      </c>
      <c r="V184" s="7">
        <v>300</v>
      </c>
      <c r="W184" s="7">
        <v>0</v>
      </c>
      <c r="X184" s="7">
        <v>0</v>
      </c>
      <c r="Y184" s="7">
        <v>150</v>
      </c>
      <c r="Z184" s="7">
        <v>196</v>
      </c>
      <c r="AA184" s="7">
        <v>6.4935064935064926</v>
      </c>
      <c r="AB184" s="16">
        <v>41.038961038961041</v>
      </c>
      <c r="AC184" s="16">
        <v>15.844155844155845</v>
      </c>
      <c r="AD184" s="16">
        <v>21.298701298701296</v>
      </c>
      <c r="AE184" s="16">
        <v>15.324675324675324</v>
      </c>
      <c r="AF184" s="15">
        <v>84.935064935064929</v>
      </c>
      <c r="AG184" s="10" t="s">
        <v>28</v>
      </c>
      <c r="AH184" s="10" t="s">
        <v>28</v>
      </c>
      <c r="AI184" s="9">
        <v>261.66699999999997</v>
      </c>
      <c r="AJ184" s="9">
        <v>2043.9494</v>
      </c>
      <c r="AK184" s="9">
        <v>1614.5772999999999</v>
      </c>
      <c r="AL184" s="24">
        <f>Table1[[#This Row],[Company Direct Land Through FY12]]+Table1[[#This Row],[Company Direct Land FY13 and After]]</f>
        <v>3658.5266999999999</v>
      </c>
      <c r="AM184" s="9">
        <v>2056.4749999999999</v>
      </c>
      <c r="AN184" s="9">
        <v>6791.3519999999999</v>
      </c>
      <c r="AO184" s="9">
        <v>12689.1793</v>
      </c>
      <c r="AP184" s="24">
        <f>Table1[[#This Row],[Company Direct Building Through FY12]]+Table1[[#This Row],[Company Direct Building FY13 and After]]</f>
        <v>19480.531299999999</v>
      </c>
      <c r="AQ184" s="9">
        <v>0</v>
      </c>
      <c r="AR184" s="9">
        <v>1286.4626000000001</v>
      </c>
      <c r="AS184" s="9">
        <v>0</v>
      </c>
      <c r="AT184" s="24">
        <f>Table1[[#This Row],[Mortgage Recording Tax Through FY12]]+Table1[[#This Row],[Mortgage Recording Tax FY13 and After]]</f>
        <v>1286.4626000000001</v>
      </c>
      <c r="AU184" s="9">
        <v>1320.126</v>
      </c>
      <c r="AV184" s="9">
        <v>3589.1343000000002</v>
      </c>
      <c r="AW184" s="9">
        <v>0</v>
      </c>
      <c r="AX184" s="24">
        <f>Table1[[#This Row],[Pilot Savings  Through FY12]]+Table1[[#This Row],[Pilot Savings FY13 and After]]</f>
        <v>3589.1343000000002</v>
      </c>
      <c r="AY184" s="9">
        <v>0</v>
      </c>
      <c r="AZ184" s="9">
        <v>1286.4626000000001</v>
      </c>
      <c r="BA184" s="9">
        <v>0</v>
      </c>
      <c r="BB184" s="24">
        <f>Table1[[#This Row],[Mortgage Recording Tax Exemption Through FY12]]+Table1[[#This Row],[Mortgage Recording Tax Exemption FY13 and After]]</f>
        <v>1286.4626000000001</v>
      </c>
      <c r="BC184" s="9">
        <v>242.93199999999999</v>
      </c>
      <c r="BD184" s="9">
        <v>1405.6459</v>
      </c>
      <c r="BE184" s="9">
        <v>1498.9760000000001</v>
      </c>
      <c r="BF184" s="24">
        <f>Table1[[#This Row],[Indirect and Induced Land Through FY12]]+Table1[[#This Row],[Indirect and Induced Land FY13 and After]]</f>
        <v>2904.6219000000001</v>
      </c>
      <c r="BG184" s="9">
        <v>451.15949999999998</v>
      </c>
      <c r="BH184" s="9">
        <v>2610.4852999999998</v>
      </c>
      <c r="BI184" s="9">
        <v>2783.8146000000002</v>
      </c>
      <c r="BJ184" s="24">
        <f>Table1[[#This Row],[Indirect and Induced Building Through FY12]]+Table1[[#This Row],[Indirect and Induced Building FY13 and After]]</f>
        <v>5394.2999</v>
      </c>
      <c r="BK184" s="9">
        <v>1692.1075000000001</v>
      </c>
      <c r="BL184" s="9">
        <v>9262.2983000000004</v>
      </c>
      <c r="BM184" s="9">
        <v>18586.547200000001</v>
      </c>
      <c r="BN184" s="24">
        <f>Table1[[#This Row],[TOTAL Real Property Related Taxes Through FY12]]+Table1[[#This Row],[TOTAL Real Property Related Taxes FY13 and After]]</f>
        <v>27848.845500000003</v>
      </c>
      <c r="BO184" s="9">
        <v>1096.3024</v>
      </c>
      <c r="BP184" s="9">
        <v>7214.6255000000001</v>
      </c>
      <c r="BQ184" s="9">
        <v>6764.5739999999996</v>
      </c>
      <c r="BR184" s="24">
        <f>Table1[[#This Row],[Company Direct Through FY12]]+Table1[[#This Row],[Company Direct FY13 and After]]</f>
        <v>13979.199499999999</v>
      </c>
      <c r="BS184" s="9">
        <v>0</v>
      </c>
      <c r="BT184" s="9">
        <v>0</v>
      </c>
      <c r="BU184" s="9">
        <v>3858</v>
      </c>
      <c r="BV184" s="24">
        <f>Table1[[#This Row],[Sales Tax Exemption Through FY12]]+Table1[[#This Row],[Sales Tax Exemption FY13 and After]]</f>
        <v>3858</v>
      </c>
      <c r="BW184" s="9">
        <v>0</v>
      </c>
      <c r="BX184" s="9">
        <v>0</v>
      </c>
      <c r="BY184" s="9">
        <v>0</v>
      </c>
      <c r="BZ184" s="24">
        <f>Table1[[#This Row],[Energy Tax Savings Through FY12]]+Table1[[#This Row],[Energy Tax Savings FY13 and After]]</f>
        <v>0</v>
      </c>
      <c r="CA184" s="9">
        <v>0</v>
      </c>
      <c r="CB184" s="9">
        <v>0</v>
      </c>
      <c r="CC184" s="9">
        <v>0</v>
      </c>
      <c r="CD184" s="24">
        <f>Table1[[#This Row],[Tax Exempt Bond Savings Through FY12]]+Table1[[#This Row],[Tax Exempt Bond Savings FY13 and After]]</f>
        <v>0</v>
      </c>
      <c r="CE184" s="9">
        <v>748.64599999999996</v>
      </c>
      <c r="CF184" s="9">
        <v>4818.3958000000002</v>
      </c>
      <c r="CG184" s="9">
        <v>4619.4110000000001</v>
      </c>
      <c r="CH184" s="24">
        <f>Table1[[#This Row],[Indirect and Induced Through FY12]]+Table1[[#This Row],[Indirect and Induced FY13 and After]]</f>
        <v>9437.8068000000003</v>
      </c>
      <c r="CI184" s="9">
        <v>1844.9484</v>
      </c>
      <c r="CJ184" s="9">
        <v>12033.0213</v>
      </c>
      <c r="CK184" s="9">
        <v>7525.9849999999997</v>
      </c>
      <c r="CL184" s="24">
        <f>Table1[[#This Row],[TOTAL Income Consumption Use Taxes Through FY12]]+Table1[[#This Row],[TOTAL Income Consumption Use Taxes FY13 and After]]</f>
        <v>19559.006300000001</v>
      </c>
      <c r="CM184" s="9">
        <v>1320.126</v>
      </c>
      <c r="CN184" s="9">
        <v>4875.5968999999996</v>
      </c>
      <c r="CO184" s="9">
        <v>3858</v>
      </c>
      <c r="CP184" s="24">
        <f>Table1[[#This Row],[Assistance Provided Through FY12]]+Table1[[#This Row],[Assistance Provided FY13 and After]]</f>
        <v>8733.5969000000005</v>
      </c>
      <c r="CQ184" s="9">
        <v>0</v>
      </c>
      <c r="CR184" s="9">
        <v>55.8553</v>
      </c>
      <c r="CS184" s="9">
        <v>0</v>
      </c>
      <c r="CT184" s="24">
        <f>Table1[[#This Row],[Recapture Cancellation Reduction Amount Through FY12]]+Table1[[#This Row],[Recapture Cancellation Reduction Amount FY13 and After]]</f>
        <v>55.8553</v>
      </c>
      <c r="CU184" s="9">
        <v>0</v>
      </c>
      <c r="CV184" s="9">
        <v>0</v>
      </c>
      <c r="CW184" s="9">
        <v>0</v>
      </c>
      <c r="CX184" s="24">
        <f>Table1[[#This Row],[Penalty Paid Through FY12]]+Table1[[#This Row],[Penalty Paid FY13 and After]]</f>
        <v>0</v>
      </c>
      <c r="CY184" s="9">
        <v>1320.126</v>
      </c>
      <c r="CZ184" s="9">
        <v>4819.7416000000003</v>
      </c>
      <c r="DA184" s="9">
        <v>3858</v>
      </c>
      <c r="DB184" s="24">
        <f>Table1[[#This Row],[TOTAL Assistance Net of Recapture Penalties Through FY12]]+Table1[[#This Row],[TOTAL Assistance Net of Recapture Penalties FY13 and After]]</f>
        <v>8677.7416000000012</v>
      </c>
      <c r="DC184" s="9">
        <v>3414.4443999999999</v>
      </c>
      <c r="DD184" s="9">
        <v>17336.389500000001</v>
      </c>
      <c r="DE184" s="9">
        <v>21068.330600000001</v>
      </c>
      <c r="DF184" s="24">
        <f>Table1[[#This Row],[Company Direct Tax Revenue Before Assistance Through FY12]]+Table1[[#This Row],[Company Direct Tax Revenue Before Assistance FY13 and After]]</f>
        <v>38404.720100000006</v>
      </c>
      <c r="DG184" s="9">
        <v>1442.7375</v>
      </c>
      <c r="DH184" s="9">
        <v>8834.527</v>
      </c>
      <c r="DI184" s="9">
        <v>8902.2016000000003</v>
      </c>
      <c r="DJ184" s="24">
        <f>Table1[[#This Row],[Indirect and Induced Tax Revenues Through FY12]]+Table1[[#This Row],[Indirect and Induced Tax Revenues FY13 and After]]</f>
        <v>17736.728600000002</v>
      </c>
      <c r="DK184" s="9">
        <v>4857.1818999999996</v>
      </c>
      <c r="DL184" s="9">
        <v>26170.916499999999</v>
      </c>
      <c r="DM184" s="9">
        <v>29970.532200000001</v>
      </c>
      <c r="DN184" s="24">
        <f>Table1[[#This Row],[TOTAL Tax Revenues Before Assistance Through FY12]]+Table1[[#This Row],[TOTAL Tax Revenues Before Assistance FY13 and After]]</f>
        <v>56141.448700000001</v>
      </c>
      <c r="DO184" s="9">
        <v>3537.0558999999998</v>
      </c>
      <c r="DP184" s="9">
        <v>21351.174900000002</v>
      </c>
      <c r="DQ184" s="9">
        <v>26112.532200000001</v>
      </c>
      <c r="DR184" s="24">
        <f>Table1[[#This Row],[TOTAL Tax Revenues Net of Assistance Recapture and Penalty Through FY12]]+Table1[[#This Row],[TOTAL Tax Revenues Net of Assistance Recapture and Penalty FY13 and After]]</f>
        <v>47463.7071</v>
      </c>
      <c r="DS184" s="9">
        <v>0</v>
      </c>
      <c r="DT184" s="9">
        <v>0</v>
      </c>
      <c r="DU184" s="9">
        <v>0</v>
      </c>
      <c r="DV184" s="9">
        <v>0</v>
      </c>
    </row>
    <row r="185" spans="1:126" x14ac:dyDescent="0.25">
      <c r="A185" s="10">
        <v>92670</v>
      </c>
      <c r="B185" s="10" t="s">
        <v>941</v>
      </c>
      <c r="C185" s="10" t="s">
        <v>943</v>
      </c>
      <c r="D185" s="10" t="s">
        <v>24</v>
      </c>
      <c r="E185" s="10">
        <v>22</v>
      </c>
      <c r="F185" s="10" t="s">
        <v>944</v>
      </c>
      <c r="G185" s="10" t="s">
        <v>154</v>
      </c>
      <c r="H185" s="13">
        <v>10500</v>
      </c>
      <c r="I185" s="13">
        <v>10500</v>
      </c>
      <c r="J185" s="10" t="s">
        <v>942</v>
      </c>
      <c r="K185" s="10" t="s">
        <v>5</v>
      </c>
      <c r="L185" s="8">
        <v>37231</v>
      </c>
      <c r="M185" s="8">
        <v>46569</v>
      </c>
      <c r="N185" s="9">
        <v>1500</v>
      </c>
      <c r="O185" s="10" t="s">
        <v>11</v>
      </c>
      <c r="P185" s="7">
        <v>0</v>
      </c>
      <c r="Q185" s="7">
        <v>0</v>
      </c>
      <c r="R185" s="7">
        <v>21</v>
      </c>
      <c r="S185" s="7">
        <v>0</v>
      </c>
      <c r="T185" s="7">
        <v>0</v>
      </c>
      <c r="U185" s="7">
        <v>21</v>
      </c>
      <c r="V185" s="7">
        <v>21</v>
      </c>
      <c r="W185" s="7">
        <v>0</v>
      </c>
      <c r="X185" s="7">
        <v>0</v>
      </c>
      <c r="Y185" s="7">
        <v>0</v>
      </c>
      <c r="Z185" s="7">
        <v>4</v>
      </c>
      <c r="AA185" s="7">
        <v>0</v>
      </c>
      <c r="AB185" s="16">
        <v>0</v>
      </c>
      <c r="AC185" s="16">
        <v>0</v>
      </c>
      <c r="AD185" s="16">
        <v>0</v>
      </c>
      <c r="AE185" s="16">
        <v>0</v>
      </c>
      <c r="AF185" s="15">
        <v>95.238095238095227</v>
      </c>
      <c r="AG185" s="10" t="s">
        <v>28</v>
      </c>
      <c r="AH185" s="10" t="s">
        <v>1966</v>
      </c>
      <c r="AI185" s="9">
        <v>14.07</v>
      </c>
      <c r="AJ185" s="9">
        <v>87.344499999999996</v>
      </c>
      <c r="AK185" s="9">
        <v>77.114800000000002</v>
      </c>
      <c r="AL185" s="24">
        <f>Table1[[#This Row],[Company Direct Land Through FY12]]+Table1[[#This Row],[Company Direct Land FY13 and After]]</f>
        <v>164.45929999999998</v>
      </c>
      <c r="AM185" s="9">
        <v>30.69</v>
      </c>
      <c r="AN185" s="9">
        <v>185.23820000000001</v>
      </c>
      <c r="AO185" s="9">
        <v>168.2046</v>
      </c>
      <c r="AP185" s="24">
        <f>Table1[[#This Row],[Company Direct Building Through FY12]]+Table1[[#This Row],[Company Direct Building FY13 and After]]</f>
        <v>353.44280000000003</v>
      </c>
      <c r="AQ185" s="9">
        <v>0</v>
      </c>
      <c r="AR185" s="9">
        <v>18.158799999999999</v>
      </c>
      <c r="AS185" s="9">
        <v>0</v>
      </c>
      <c r="AT185" s="24">
        <f>Table1[[#This Row],[Mortgage Recording Tax Through FY12]]+Table1[[#This Row],[Mortgage Recording Tax FY13 and After]]</f>
        <v>18.158799999999999</v>
      </c>
      <c r="AU185" s="9">
        <v>28.754000000000001</v>
      </c>
      <c r="AV185" s="9">
        <v>146.59870000000001</v>
      </c>
      <c r="AW185" s="9">
        <v>157.59379999999999</v>
      </c>
      <c r="AX185" s="24">
        <f>Table1[[#This Row],[Pilot Savings  Through FY12]]+Table1[[#This Row],[Pilot Savings FY13 and After]]</f>
        <v>304.1925</v>
      </c>
      <c r="AY185" s="9">
        <v>0</v>
      </c>
      <c r="AZ185" s="9">
        <v>18.158799999999999</v>
      </c>
      <c r="BA185" s="9">
        <v>0</v>
      </c>
      <c r="BB185" s="24">
        <f>Table1[[#This Row],[Mortgage Recording Tax Exemption Through FY12]]+Table1[[#This Row],[Mortgage Recording Tax Exemption FY13 and After]]</f>
        <v>18.158799999999999</v>
      </c>
      <c r="BC185" s="9">
        <v>26.260400000000001</v>
      </c>
      <c r="BD185" s="9">
        <v>153.6865</v>
      </c>
      <c r="BE185" s="9">
        <v>143.92670000000001</v>
      </c>
      <c r="BF185" s="24">
        <f>Table1[[#This Row],[Indirect and Induced Land Through FY12]]+Table1[[#This Row],[Indirect and Induced Land FY13 and After]]</f>
        <v>297.61320000000001</v>
      </c>
      <c r="BG185" s="9">
        <v>48.769300000000001</v>
      </c>
      <c r="BH185" s="9">
        <v>285.41809999999998</v>
      </c>
      <c r="BI185" s="9">
        <v>267.29219999999998</v>
      </c>
      <c r="BJ185" s="24">
        <f>Table1[[#This Row],[Indirect and Induced Building Through FY12]]+Table1[[#This Row],[Indirect and Induced Building FY13 and After]]</f>
        <v>552.71029999999996</v>
      </c>
      <c r="BK185" s="9">
        <v>91.035700000000006</v>
      </c>
      <c r="BL185" s="9">
        <v>565.08860000000004</v>
      </c>
      <c r="BM185" s="9">
        <v>498.94450000000001</v>
      </c>
      <c r="BN185" s="24">
        <f>Table1[[#This Row],[TOTAL Real Property Related Taxes Through FY12]]+Table1[[#This Row],[TOTAL Real Property Related Taxes FY13 and After]]</f>
        <v>1064.0331000000001</v>
      </c>
      <c r="BO185" s="9">
        <v>174.30760000000001</v>
      </c>
      <c r="BP185" s="9">
        <v>1263.3315</v>
      </c>
      <c r="BQ185" s="9">
        <v>955.33690000000001</v>
      </c>
      <c r="BR185" s="24">
        <f>Table1[[#This Row],[Company Direct Through FY12]]+Table1[[#This Row],[Company Direct FY13 and After]]</f>
        <v>2218.6684</v>
      </c>
      <c r="BS185" s="9">
        <v>0</v>
      </c>
      <c r="BT185" s="9">
        <v>13.8695</v>
      </c>
      <c r="BU185" s="9">
        <v>0</v>
      </c>
      <c r="BV185" s="24">
        <f>Table1[[#This Row],[Sales Tax Exemption Through FY12]]+Table1[[#This Row],[Sales Tax Exemption FY13 and After]]</f>
        <v>13.8695</v>
      </c>
      <c r="BW185" s="9">
        <v>0</v>
      </c>
      <c r="BX185" s="9">
        <v>0</v>
      </c>
      <c r="BY185" s="9">
        <v>0</v>
      </c>
      <c r="BZ185" s="24">
        <f>Table1[[#This Row],[Energy Tax Savings Through FY12]]+Table1[[#This Row],[Energy Tax Savings FY13 and After]]</f>
        <v>0</v>
      </c>
      <c r="CA185" s="9">
        <v>0</v>
      </c>
      <c r="CB185" s="9">
        <v>0</v>
      </c>
      <c r="CC185" s="9">
        <v>0</v>
      </c>
      <c r="CD185" s="24">
        <f>Table1[[#This Row],[Tax Exempt Bond Savings Through FY12]]+Table1[[#This Row],[Tax Exempt Bond Savings FY13 and After]]</f>
        <v>0</v>
      </c>
      <c r="CE185" s="9">
        <v>89.664000000000001</v>
      </c>
      <c r="CF185" s="9">
        <v>585.95759999999996</v>
      </c>
      <c r="CG185" s="9">
        <v>491.42619999999999</v>
      </c>
      <c r="CH185" s="24">
        <f>Table1[[#This Row],[Indirect and Induced Through FY12]]+Table1[[#This Row],[Indirect and Induced FY13 and After]]</f>
        <v>1077.3838000000001</v>
      </c>
      <c r="CI185" s="9">
        <v>263.97160000000002</v>
      </c>
      <c r="CJ185" s="9">
        <v>1835.4195999999999</v>
      </c>
      <c r="CK185" s="9">
        <v>1446.7630999999999</v>
      </c>
      <c r="CL185" s="24">
        <f>Table1[[#This Row],[TOTAL Income Consumption Use Taxes Through FY12]]+Table1[[#This Row],[TOTAL Income Consumption Use Taxes FY13 and After]]</f>
        <v>3282.1826999999998</v>
      </c>
      <c r="CM185" s="9">
        <v>28.754000000000001</v>
      </c>
      <c r="CN185" s="9">
        <v>178.62700000000001</v>
      </c>
      <c r="CO185" s="9">
        <v>157.59379999999999</v>
      </c>
      <c r="CP185" s="24">
        <f>Table1[[#This Row],[Assistance Provided Through FY12]]+Table1[[#This Row],[Assistance Provided FY13 and After]]</f>
        <v>336.2208</v>
      </c>
      <c r="CQ185" s="9">
        <v>0</v>
      </c>
      <c r="CR185" s="9">
        <v>0</v>
      </c>
      <c r="CS185" s="9">
        <v>0</v>
      </c>
      <c r="CT185" s="24">
        <f>Table1[[#This Row],[Recapture Cancellation Reduction Amount Through FY12]]+Table1[[#This Row],[Recapture Cancellation Reduction Amount FY13 and After]]</f>
        <v>0</v>
      </c>
      <c r="CU185" s="9">
        <v>0</v>
      </c>
      <c r="CV185" s="9">
        <v>0</v>
      </c>
      <c r="CW185" s="9">
        <v>0</v>
      </c>
      <c r="CX185" s="24">
        <f>Table1[[#This Row],[Penalty Paid Through FY12]]+Table1[[#This Row],[Penalty Paid FY13 and After]]</f>
        <v>0</v>
      </c>
      <c r="CY185" s="9">
        <v>28.754000000000001</v>
      </c>
      <c r="CZ185" s="9">
        <v>178.62700000000001</v>
      </c>
      <c r="DA185" s="9">
        <v>157.59379999999999</v>
      </c>
      <c r="DB185" s="24">
        <f>Table1[[#This Row],[TOTAL Assistance Net of Recapture Penalties Through FY12]]+Table1[[#This Row],[TOTAL Assistance Net of Recapture Penalties FY13 and After]]</f>
        <v>336.2208</v>
      </c>
      <c r="DC185" s="9">
        <v>219.0676</v>
      </c>
      <c r="DD185" s="9">
        <v>1554.0730000000001</v>
      </c>
      <c r="DE185" s="9">
        <v>1200.6563000000001</v>
      </c>
      <c r="DF185" s="24">
        <f>Table1[[#This Row],[Company Direct Tax Revenue Before Assistance Through FY12]]+Table1[[#This Row],[Company Direct Tax Revenue Before Assistance FY13 and After]]</f>
        <v>2754.7293</v>
      </c>
      <c r="DG185" s="9">
        <v>164.69370000000001</v>
      </c>
      <c r="DH185" s="9">
        <v>1025.0622000000001</v>
      </c>
      <c r="DI185" s="9">
        <v>902.64509999999996</v>
      </c>
      <c r="DJ185" s="24">
        <f>Table1[[#This Row],[Indirect and Induced Tax Revenues Through FY12]]+Table1[[#This Row],[Indirect and Induced Tax Revenues FY13 and After]]</f>
        <v>1927.7073</v>
      </c>
      <c r="DK185" s="9">
        <v>383.76130000000001</v>
      </c>
      <c r="DL185" s="9">
        <v>2579.1352000000002</v>
      </c>
      <c r="DM185" s="9">
        <v>2103.3013999999998</v>
      </c>
      <c r="DN185" s="24">
        <f>Table1[[#This Row],[TOTAL Tax Revenues Before Assistance Through FY12]]+Table1[[#This Row],[TOTAL Tax Revenues Before Assistance FY13 and After]]</f>
        <v>4682.4366</v>
      </c>
      <c r="DO185" s="9">
        <v>355.00729999999999</v>
      </c>
      <c r="DP185" s="9">
        <v>2400.5082000000002</v>
      </c>
      <c r="DQ185" s="9">
        <v>1945.7076</v>
      </c>
      <c r="DR185" s="24">
        <f>Table1[[#This Row],[TOTAL Tax Revenues Net of Assistance Recapture and Penalty Through FY12]]+Table1[[#This Row],[TOTAL Tax Revenues Net of Assistance Recapture and Penalty FY13 and After]]</f>
        <v>4346.2157999999999</v>
      </c>
      <c r="DS185" s="9">
        <v>0</v>
      </c>
      <c r="DT185" s="9">
        <v>0</v>
      </c>
      <c r="DU185" s="9">
        <v>0</v>
      </c>
      <c r="DV185" s="9">
        <v>0</v>
      </c>
    </row>
    <row r="186" spans="1:126" x14ac:dyDescent="0.25">
      <c r="A186" s="10">
        <v>92671</v>
      </c>
      <c r="B186" s="10" t="s">
        <v>1011</v>
      </c>
      <c r="C186" s="10" t="s">
        <v>1012</v>
      </c>
      <c r="D186" s="10" t="s">
        <v>10</v>
      </c>
      <c r="E186" s="10">
        <v>11</v>
      </c>
      <c r="F186" s="10" t="s">
        <v>1013</v>
      </c>
      <c r="G186" s="10" t="s">
        <v>1014</v>
      </c>
      <c r="H186" s="13">
        <v>2500</v>
      </c>
      <c r="I186" s="13">
        <v>4200</v>
      </c>
      <c r="J186" s="10" t="s">
        <v>114</v>
      </c>
      <c r="K186" s="10" t="s">
        <v>491</v>
      </c>
      <c r="L186" s="8">
        <v>37434</v>
      </c>
      <c r="M186" s="8">
        <v>42917</v>
      </c>
      <c r="N186" s="9">
        <v>1054</v>
      </c>
      <c r="O186" s="10" t="s">
        <v>74</v>
      </c>
      <c r="P186" s="7">
        <v>0</v>
      </c>
      <c r="Q186" s="7">
        <v>0</v>
      </c>
      <c r="R186" s="7">
        <v>6</v>
      </c>
      <c r="S186" s="7">
        <v>0</v>
      </c>
      <c r="T186" s="7">
        <v>0</v>
      </c>
      <c r="U186" s="7">
        <v>6</v>
      </c>
      <c r="V186" s="7">
        <v>6</v>
      </c>
      <c r="W186" s="7">
        <v>0</v>
      </c>
      <c r="X186" s="7">
        <v>0</v>
      </c>
      <c r="Y186" s="7">
        <v>7</v>
      </c>
      <c r="Z186" s="7">
        <v>0</v>
      </c>
      <c r="AA186" s="7">
        <v>0</v>
      </c>
      <c r="AB186" s="16">
        <v>0</v>
      </c>
      <c r="AC186" s="16">
        <v>0</v>
      </c>
      <c r="AD186" s="16">
        <v>0</v>
      </c>
      <c r="AE186" s="16">
        <v>0</v>
      </c>
      <c r="AF186" s="15">
        <v>100</v>
      </c>
      <c r="AG186" s="10" t="s">
        <v>28</v>
      </c>
      <c r="AH186" s="10" t="s">
        <v>1966</v>
      </c>
      <c r="AI186" s="9">
        <v>0</v>
      </c>
      <c r="AJ186" s="9">
        <v>0</v>
      </c>
      <c r="AK186" s="9">
        <v>0</v>
      </c>
      <c r="AL186" s="24">
        <f>Table1[[#This Row],[Company Direct Land Through FY12]]+Table1[[#This Row],[Company Direct Land FY13 and After]]</f>
        <v>0</v>
      </c>
      <c r="AM186" s="9">
        <v>0</v>
      </c>
      <c r="AN186" s="9">
        <v>0</v>
      </c>
      <c r="AO186" s="9">
        <v>0</v>
      </c>
      <c r="AP186" s="24">
        <f>Table1[[#This Row],[Company Direct Building Through FY12]]+Table1[[#This Row],[Company Direct Building FY13 and After]]</f>
        <v>0</v>
      </c>
      <c r="AQ186" s="9">
        <v>0</v>
      </c>
      <c r="AR186" s="9">
        <v>18.4924</v>
      </c>
      <c r="AS186" s="9">
        <v>0</v>
      </c>
      <c r="AT186" s="24">
        <f>Table1[[#This Row],[Mortgage Recording Tax Through FY12]]+Table1[[#This Row],[Mortgage Recording Tax FY13 and After]]</f>
        <v>18.4924</v>
      </c>
      <c r="AU186" s="9">
        <v>0</v>
      </c>
      <c r="AV186" s="9">
        <v>0</v>
      </c>
      <c r="AW186" s="9">
        <v>0</v>
      </c>
      <c r="AX186" s="24">
        <f>Table1[[#This Row],[Pilot Savings  Through FY12]]+Table1[[#This Row],[Pilot Savings FY13 and After]]</f>
        <v>0</v>
      </c>
      <c r="AY186" s="9">
        <v>0</v>
      </c>
      <c r="AZ186" s="9">
        <v>18.4924</v>
      </c>
      <c r="BA186" s="9">
        <v>0</v>
      </c>
      <c r="BB186" s="24">
        <f>Table1[[#This Row],[Mortgage Recording Tax Exemption Through FY12]]+Table1[[#This Row],[Mortgage Recording Tax Exemption FY13 and After]]</f>
        <v>18.4924</v>
      </c>
      <c r="BC186" s="9">
        <v>2.7621000000000002</v>
      </c>
      <c r="BD186" s="9">
        <v>18.625</v>
      </c>
      <c r="BE186" s="9">
        <v>6.8403999999999998</v>
      </c>
      <c r="BF186" s="24">
        <f>Table1[[#This Row],[Indirect and Induced Land Through FY12]]+Table1[[#This Row],[Indirect and Induced Land FY13 and After]]</f>
        <v>25.465399999999999</v>
      </c>
      <c r="BG186" s="9">
        <v>5.1295999999999999</v>
      </c>
      <c r="BH186" s="9">
        <v>34.589199999999998</v>
      </c>
      <c r="BI186" s="9">
        <v>12.703099999999999</v>
      </c>
      <c r="BJ186" s="24">
        <f>Table1[[#This Row],[Indirect and Induced Building Through FY12]]+Table1[[#This Row],[Indirect and Induced Building FY13 and After]]</f>
        <v>47.292299999999997</v>
      </c>
      <c r="BK186" s="9">
        <v>7.8917000000000002</v>
      </c>
      <c r="BL186" s="9">
        <v>53.214199999999998</v>
      </c>
      <c r="BM186" s="9">
        <v>19.543500000000002</v>
      </c>
      <c r="BN186" s="24">
        <f>Table1[[#This Row],[TOTAL Real Property Related Taxes Through FY12]]+Table1[[#This Row],[TOTAL Real Property Related Taxes FY13 and After]]</f>
        <v>72.7577</v>
      </c>
      <c r="BO186" s="9">
        <v>7.1334</v>
      </c>
      <c r="BP186" s="9">
        <v>55.962400000000002</v>
      </c>
      <c r="BQ186" s="9">
        <v>17.665800000000001</v>
      </c>
      <c r="BR186" s="24">
        <f>Table1[[#This Row],[Company Direct Through FY12]]+Table1[[#This Row],[Company Direct FY13 and After]]</f>
        <v>73.628200000000007</v>
      </c>
      <c r="BS186" s="9">
        <v>0</v>
      </c>
      <c r="BT186" s="9">
        <v>0</v>
      </c>
      <c r="BU186" s="9">
        <v>0</v>
      </c>
      <c r="BV186" s="24">
        <f>Table1[[#This Row],[Sales Tax Exemption Through FY12]]+Table1[[#This Row],[Sales Tax Exemption FY13 and After]]</f>
        <v>0</v>
      </c>
      <c r="BW186" s="9">
        <v>0</v>
      </c>
      <c r="BX186" s="9">
        <v>0</v>
      </c>
      <c r="BY186" s="9">
        <v>0</v>
      </c>
      <c r="BZ186" s="24">
        <f>Table1[[#This Row],[Energy Tax Savings Through FY12]]+Table1[[#This Row],[Energy Tax Savings FY13 and After]]</f>
        <v>0</v>
      </c>
      <c r="CA186" s="9">
        <v>0.40839999999999999</v>
      </c>
      <c r="CB186" s="9">
        <v>4.3832000000000004</v>
      </c>
      <c r="CC186" s="9">
        <v>0.90190000000000003</v>
      </c>
      <c r="CD186" s="24">
        <f>Table1[[#This Row],[Tax Exempt Bond Savings Through FY12]]+Table1[[#This Row],[Tax Exempt Bond Savings FY13 and After]]</f>
        <v>5.2851000000000008</v>
      </c>
      <c r="CE186" s="9">
        <v>9.2586999999999993</v>
      </c>
      <c r="CF186" s="9">
        <v>70.183999999999997</v>
      </c>
      <c r="CG186" s="9">
        <v>22.928999999999998</v>
      </c>
      <c r="CH186" s="24">
        <f>Table1[[#This Row],[Indirect and Induced Through FY12]]+Table1[[#This Row],[Indirect and Induced FY13 and After]]</f>
        <v>93.113</v>
      </c>
      <c r="CI186" s="9">
        <v>15.983700000000001</v>
      </c>
      <c r="CJ186" s="9">
        <v>121.7632</v>
      </c>
      <c r="CK186" s="9">
        <v>39.692900000000002</v>
      </c>
      <c r="CL186" s="24">
        <f>Table1[[#This Row],[TOTAL Income Consumption Use Taxes Through FY12]]+Table1[[#This Row],[TOTAL Income Consumption Use Taxes FY13 and After]]</f>
        <v>161.45609999999999</v>
      </c>
      <c r="CM186" s="9">
        <v>0.40839999999999999</v>
      </c>
      <c r="CN186" s="9">
        <v>22.875599999999999</v>
      </c>
      <c r="CO186" s="9">
        <v>0.90190000000000003</v>
      </c>
      <c r="CP186" s="24">
        <f>Table1[[#This Row],[Assistance Provided Through FY12]]+Table1[[#This Row],[Assistance Provided FY13 and After]]</f>
        <v>23.7775</v>
      </c>
      <c r="CQ186" s="9">
        <v>0</v>
      </c>
      <c r="CR186" s="9">
        <v>0</v>
      </c>
      <c r="CS186" s="9">
        <v>0</v>
      </c>
      <c r="CT186" s="24">
        <f>Table1[[#This Row],[Recapture Cancellation Reduction Amount Through FY12]]+Table1[[#This Row],[Recapture Cancellation Reduction Amount FY13 and After]]</f>
        <v>0</v>
      </c>
      <c r="CU186" s="9">
        <v>0</v>
      </c>
      <c r="CV186" s="9">
        <v>0</v>
      </c>
      <c r="CW186" s="9">
        <v>0</v>
      </c>
      <c r="CX186" s="24">
        <f>Table1[[#This Row],[Penalty Paid Through FY12]]+Table1[[#This Row],[Penalty Paid FY13 and After]]</f>
        <v>0</v>
      </c>
      <c r="CY186" s="9">
        <v>0.40839999999999999</v>
      </c>
      <c r="CZ186" s="9">
        <v>22.875599999999999</v>
      </c>
      <c r="DA186" s="9">
        <v>0.90190000000000003</v>
      </c>
      <c r="DB186" s="24">
        <f>Table1[[#This Row],[TOTAL Assistance Net of Recapture Penalties Through FY12]]+Table1[[#This Row],[TOTAL Assistance Net of Recapture Penalties FY13 and After]]</f>
        <v>23.7775</v>
      </c>
      <c r="DC186" s="9">
        <v>7.1334</v>
      </c>
      <c r="DD186" s="9">
        <v>74.454800000000006</v>
      </c>
      <c r="DE186" s="9">
        <v>17.665800000000001</v>
      </c>
      <c r="DF186" s="24">
        <f>Table1[[#This Row],[Company Direct Tax Revenue Before Assistance Through FY12]]+Table1[[#This Row],[Company Direct Tax Revenue Before Assistance FY13 and After]]</f>
        <v>92.12060000000001</v>
      </c>
      <c r="DG186" s="9">
        <v>17.150400000000001</v>
      </c>
      <c r="DH186" s="9">
        <v>123.3982</v>
      </c>
      <c r="DI186" s="9">
        <v>42.472499999999997</v>
      </c>
      <c r="DJ186" s="24">
        <f>Table1[[#This Row],[Indirect and Induced Tax Revenues Through FY12]]+Table1[[#This Row],[Indirect and Induced Tax Revenues FY13 and After]]</f>
        <v>165.8707</v>
      </c>
      <c r="DK186" s="9">
        <v>24.283799999999999</v>
      </c>
      <c r="DL186" s="9">
        <v>197.85300000000001</v>
      </c>
      <c r="DM186" s="9">
        <v>60.138300000000001</v>
      </c>
      <c r="DN186" s="24">
        <f>Table1[[#This Row],[TOTAL Tax Revenues Before Assistance Through FY12]]+Table1[[#This Row],[TOTAL Tax Revenues Before Assistance FY13 and After]]</f>
        <v>257.99130000000002</v>
      </c>
      <c r="DO186" s="9">
        <v>23.875399999999999</v>
      </c>
      <c r="DP186" s="9">
        <v>174.97739999999999</v>
      </c>
      <c r="DQ186" s="9">
        <v>59.236400000000003</v>
      </c>
      <c r="DR186" s="24">
        <f>Table1[[#This Row],[TOTAL Tax Revenues Net of Assistance Recapture and Penalty Through FY12]]+Table1[[#This Row],[TOTAL Tax Revenues Net of Assistance Recapture and Penalty FY13 and After]]</f>
        <v>234.21379999999999</v>
      </c>
      <c r="DS186" s="9">
        <v>0</v>
      </c>
      <c r="DT186" s="9">
        <v>0</v>
      </c>
      <c r="DU186" s="9">
        <v>0</v>
      </c>
      <c r="DV186" s="9">
        <v>0</v>
      </c>
    </row>
    <row r="187" spans="1:126" x14ac:dyDescent="0.25">
      <c r="A187" s="10">
        <v>92672</v>
      </c>
      <c r="B187" s="10" t="s">
        <v>709</v>
      </c>
      <c r="C187" s="10" t="s">
        <v>711</v>
      </c>
      <c r="D187" s="10" t="s">
        <v>24</v>
      </c>
      <c r="E187" s="10">
        <v>30</v>
      </c>
      <c r="F187" s="10" t="s">
        <v>712</v>
      </c>
      <c r="G187" s="10" t="s">
        <v>312</v>
      </c>
      <c r="H187" s="13">
        <v>6000</v>
      </c>
      <c r="I187" s="13">
        <v>6400</v>
      </c>
      <c r="J187" s="10" t="s">
        <v>710</v>
      </c>
      <c r="K187" s="10" t="s">
        <v>81</v>
      </c>
      <c r="L187" s="8">
        <v>37392</v>
      </c>
      <c r="M187" s="8">
        <v>46934</v>
      </c>
      <c r="N187" s="9">
        <v>472.5</v>
      </c>
      <c r="O187" s="10" t="s">
        <v>11</v>
      </c>
      <c r="P187" s="7">
        <v>0</v>
      </c>
      <c r="Q187" s="7">
        <v>0</v>
      </c>
      <c r="R187" s="7">
        <v>27</v>
      </c>
      <c r="S187" s="7">
        <v>0</v>
      </c>
      <c r="T187" s="7">
        <v>0</v>
      </c>
      <c r="U187" s="7">
        <v>27</v>
      </c>
      <c r="V187" s="7">
        <v>27</v>
      </c>
      <c r="W187" s="7">
        <v>0</v>
      </c>
      <c r="X187" s="7">
        <v>0</v>
      </c>
      <c r="Y187" s="7">
        <v>0</v>
      </c>
      <c r="Z187" s="7">
        <v>14</v>
      </c>
      <c r="AA187" s="7">
        <v>0</v>
      </c>
      <c r="AB187" s="16">
        <v>0</v>
      </c>
      <c r="AC187" s="16">
        <v>0</v>
      </c>
      <c r="AD187" s="16">
        <v>0</v>
      </c>
      <c r="AE187" s="16">
        <v>0</v>
      </c>
      <c r="AF187" s="15">
        <v>100</v>
      </c>
      <c r="AG187" s="10" t="s">
        <v>28</v>
      </c>
      <c r="AH187" s="10" t="s">
        <v>28</v>
      </c>
      <c r="AI187" s="9">
        <v>3.4289999999999998</v>
      </c>
      <c r="AJ187" s="9">
        <v>25.2409</v>
      </c>
      <c r="AK187" s="9">
        <v>18.793600000000001</v>
      </c>
      <c r="AL187" s="24">
        <f>Table1[[#This Row],[Company Direct Land Through FY12]]+Table1[[#This Row],[Company Direct Land FY13 and After]]</f>
        <v>44.034500000000001</v>
      </c>
      <c r="AM187" s="9">
        <v>14.121</v>
      </c>
      <c r="AN187" s="9">
        <v>69.078800000000001</v>
      </c>
      <c r="AO187" s="9">
        <v>77.393500000000003</v>
      </c>
      <c r="AP187" s="24">
        <f>Table1[[#This Row],[Company Direct Building Through FY12]]+Table1[[#This Row],[Company Direct Building FY13 and After]]</f>
        <v>146.47230000000002</v>
      </c>
      <c r="AQ187" s="9">
        <v>0</v>
      </c>
      <c r="AR187" s="9">
        <v>8.2835999999999999</v>
      </c>
      <c r="AS187" s="9">
        <v>0</v>
      </c>
      <c r="AT187" s="24">
        <f>Table1[[#This Row],[Mortgage Recording Tax Through FY12]]+Table1[[#This Row],[Mortgage Recording Tax FY13 and After]]</f>
        <v>8.2835999999999999</v>
      </c>
      <c r="AU187" s="9">
        <v>10.837</v>
      </c>
      <c r="AV187" s="9">
        <v>38.9953</v>
      </c>
      <c r="AW187" s="9">
        <v>59.3949</v>
      </c>
      <c r="AX187" s="24">
        <f>Table1[[#This Row],[Pilot Savings  Through FY12]]+Table1[[#This Row],[Pilot Savings FY13 and After]]</f>
        <v>98.390199999999993</v>
      </c>
      <c r="AY187" s="9">
        <v>0</v>
      </c>
      <c r="AZ187" s="9">
        <v>8.2835999999999999</v>
      </c>
      <c r="BA187" s="9">
        <v>0</v>
      </c>
      <c r="BB187" s="24">
        <f>Table1[[#This Row],[Mortgage Recording Tax Exemption Through FY12]]+Table1[[#This Row],[Mortgage Recording Tax Exemption FY13 and After]]</f>
        <v>8.2835999999999999</v>
      </c>
      <c r="BC187" s="9">
        <v>33.763500000000001</v>
      </c>
      <c r="BD187" s="9">
        <v>178.7533</v>
      </c>
      <c r="BE187" s="9">
        <v>185.0496</v>
      </c>
      <c r="BF187" s="24">
        <f>Table1[[#This Row],[Indirect and Induced Land Through FY12]]+Table1[[#This Row],[Indirect and Induced Land FY13 and After]]</f>
        <v>363.80290000000002</v>
      </c>
      <c r="BG187" s="9">
        <v>62.703600000000002</v>
      </c>
      <c r="BH187" s="9">
        <v>331.97059999999999</v>
      </c>
      <c r="BI187" s="9">
        <v>343.66269999999997</v>
      </c>
      <c r="BJ187" s="24">
        <f>Table1[[#This Row],[Indirect and Induced Building Through FY12]]+Table1[[#This Row],[Indirect and Induced Building FY13 and After]]</f>
        <v>675.63329999999996</v>
      </c>
      <c r="BK187" s="9">
        <v>103.1801</v>
      </c>
      <c r="BL187" s="9">
        <v>566.04830000000004</v>
      </c>
      <c r="BM187" s="9">
        <v>565.50450000000001</v>
      </c>
      <c r="BN187" s="24">
        <f>Table1[[#This Row],[TOTAL Real Property Related Taxes Through FY12]]+Table1[[#This Row],[TOTAL Real Property Related Taxes FY13 and After]]</f>
        <v>1131.5527999999999</v>
      </c>
      <c r="BO187" s="9">
        <v>224.10980000000001</v>
      </c>
      <c r="BP187" s="9">
        <v>1464.5283999999999</v>
      </c>
      <c r="BQ187" s="9">
        <v>1228.2902999999999</v>
      </c>
      <c r="BR187" s="24">
        <f>Table1[[#This Row],[Company Direct Through FY12]]+Table1[[#This Row],[Company Direct FY13 and After]]</f>
        <v>2692.8186999999998</v>
      </c>
      <c r="BS187" s="9">
        <v>0</v>
      </c>
      <c r="BT187" s="9">
        <v>0</v>
      </c>
      <c r="BU187" s="9">
        <v>0</v>
      </c>
      <c r="BV187" s="24">
        <f>Table1[[#This Row],[Sales Tax Exemption Through FY12]]+Table1[[#This Row],[Sales Tax Exemption FY13 and After]]</f>
        <v>0</v>
      </c>
      <c r="BW187" s="9">
        <v>0</v>
      </c>
      <c r="BX187" s="9">
        <v>0</v>
      </c>
      <c r="BY187" s="9">
        <v>0</v>
      </c>
      <c r="BZ187" s="24">
        <f>Table1[[#This Row],[Energy Tax Savings Through FY12]]+Table1[[#This Row],[Energy Tax Savings FY13 and After]]</f>
        <v>0</v>
      </c>
      <c r="CA187" s="9">
        <v>0</v>
      </c>
      <c r="CB187" s="9">
        <v>0</v>
      </c>
      <c r="CC187" s="9">
        <v>0</v>
      </c>
      <c r="CD187" s="24">
        <f>Table1[[#This Row],[Tax Exempt Bond Savings Through FY12]]+Table1[[#This Row],[Tax Exempt Bond Savings FY13 and After]]</f>
        <v>0</v>
      </c>
      <c r="CE187" s="9">
        <v>115.28270000000001</v>
      </c>
      <c r="CF187" s="9">
        <v>680.94069999999999</v>
      </c>
      <c r="CG187" s="9">
        <v>631.83590000000004</v>
      </c>
      <c r="CH187" s="24">
        <f>Table1[[#This Row],[Indirect and Induced Through FY12]]+Table1[[#This Row],[Indirect and Induced FY13 and After]]</f>
        <v>1312.7766000000001</v>
      </c>
      <c r="CI187" s="9">
        <v>339.39249999999998</v>
      </c>
      <c r="CJ187" s="9">
        <v>2145.4690999999998</v>
      </c>
      <c r="CK187" s="9">
        <v>1860.1261999999999</v>
      </c>
      <c r="CL187" s="24">
        <f>Table1[[#This Row],[TOTAL Income Consumption Use Taxes Through FY12]]+Table1[[#This Row],[TOTAL Income Consumption Use Taxes FY13 and After]]</f>
        <v>4005.5953</v>
      </c>
      <c r="CM187" s="9">
        <v>10.837</v>
      </c>
      <c r="CN187" s="9">
        <v>47.2789</v>
      </c>
      <c r="CO187" s="9">
        <v>59.3949</v>
      </c>
      <c r="CP187" s="24">
        <f>Table1[[#This Row],[Assistance Provided Through FY12]]+Table1[[#This Row],[Assistance Provided FY13 and After]]</f>
        <v>106.6738</v>
      </c>
      <c r="CQ187" s="9">
        <v>0</v>
      </c>
      <c r="CR187" s="9">
        <v>0</v>
      </c>
      <c r="CS187" s="9">
        <v>0</v>
      </c>
      <c r="CT187" s="24">
        <f>Table1[[#This Row],[Recapture Cancellation Reduction Amount Through FY12]]+Table1[[#This Row],[Recapture Cancellation Reduction Amount FY13 and After]]</f>
        <v>0</v>
      </c>
      <c r="CU187" s="9">
        <v>0</v>
      </c>
      <c r="CV187" s="9">
        <v>0</v>
      </c>
      <c r="CW187" s="9">
        <v>0</v>
      </c>
      <c r="CX187" s="24">
        <f>Table1[[#This Row],[Penalty Paid Through FY12]]+Table1[[#This Row],[Penalty Paid FY13 and After]]</f>
        <v>0</v>
      </c>
      <c r="CY187" s="9">
        <v>10.837</v>
      </c>
      <c r="CZ187" s="9">
        <v>47.2789</v>
      </c>
      <c r="DA187" s="9">
        <v>59.3949</v>
      </c>
      <c r="DB187" s="24">
        <f>Table1[[#This Row],[TOTAL Assistance Net of Recapture Penalties Through FY12]]+Table1[[#This Row],[TOTAL Assistance Net of Recapture Penalties FY13 and After]]</f>
        <v>106.6738</v>
      </c>
      <c r="DC187" s="9">
        <v>241.65979999999999</v>
      </c>
      <c r="DD187" s="9">
        <v>1567.1316999999999</v>
      </c>
      <c r="DE187" s="9">
        <v>1324.4774</v>
      </c>
      <c r="DF187" s="24">
        <f>Table1[[#This Row],[Company Direct Tax Revenue Before Assistance Through FY12]]+Table1[[#This Row],[Company Direct Tax Revenue Before Assistance FY13 and After]]</f>
        <v>2891.6090999999997</v>
      </c>
      <c r="DG187" s="9">
        <v>211.74979999999999</v>
      </c>
      <c r="DH187" s="9">
        <v>1191.6646000000001</v>
      </c>
      <c r="DI187" s="9">
        <v>1160.5482</v>
      </c>
      <c r="DJ187" s="24">
        <f>Table1[[#This Row],[Indirect and Induced Tax Revenues Through FY12]]+Table1[[#This Row],[Indirect and Induced Tax Revenues FY13 and After]]</f>
        <v>2352.2128000000002</v>
      </c>
      <c r="DK187" s="9">
        <v>453.40960000000001</v>
      </c>
      <c r="DL187" s="9">
        <v>2758.7963</v>
      </c>
      <c r="DM187" s="9">
        <v>2485.0255999999999</v>
      </c>
      <c r="DN187" s="24">
        <f>Table1[[#This Row],[TOTAL Tax Revenues Before Assistance Through FY12]]+Table1[[#This Row],[TOTAL Tax Revenues Before Assistance FY13 and After]]</f>
        <v>5243.8218999999999</v>
      </c>
      <c r="DO187" s="9">
        <v>442.57260000000002</v>
      </c>
      <c r="DP187" s="9">
        <v>2711.5174000000002</v>
      </c>
      <c r="DQ187" s="9">
        <v>2425.6307000000002</v>
      </c>
      <c r="DR187" s="24">
        <f>Table1[[#This Row],[TOTAL Tax Revenues Net of Assistance Recapture and Penalty Through FY12]]+Table1[[#This Row],[TOTAL Tax Revenues Net of Assistance Recapture and Penalty FY13 and After]]</f>
        <v>5137.1481000000003</v>
      </c>
      <c r="DS187" s="9">
        <v>0</v>
      </c>
      <c r="DT187" s="9">
        <v>0</v>
      </c>
      <c r="DU187" s="9">
        <v>0</v>
      </c>
      <c r="DV187" s="9">
        <v>0</v>
      </c>
    </row>
    <row r="188" spans="1:126" x14ac:dyDescent="0.25">
      <c r="A188" s="10">
        <v>92673</v>
      </c>
      <c r="B188" s="10" t="s">
        <v>899</v>
      </c>
      <c r="C188" s="10" t="s">
        <v>901</v>
      </c>
      <c r="D188" s="10" t="s">
        <v>24</v>
      </c>
      <c r="E188" s="10">
        <v>19</v>
      </c>
      <c r="F188" s="10" t="s">
        <v>902</v>
      </c>
      <c r="G188" s="10" t="s">
        <v>67</v>
      </c>
      <c r="H188" s="13">
        <v>33000</v>
      </c>
      <c r="I188" s="13">
        <v>20000</v>
      </c>
      <c r="J188" s="10" t="s">
        <v>900</v>
      </c>
      <c r="K188" s="10" t="s">
        <v>5</v>
      </c>
      <c r="L188" s="8">
        <v>37243</v>
      </c>
      <c r="M188" s="8">
        <v>46568</v>
      </c>
      <c r="N188" s="9">
        <v>1400</v>
      </c>
      <c r="O188" s="10" t="s">
        <v>11</v>
      </c>
      <c r="P188" s="7">
        <v>2</v>
      </c>
      <c r="Q188" s="7">
        <v>0</v>
      </c>
      <c r="R188" s="7">
        <v>102</v>
      </c>
      <c r="S188" s="7">
        <v>0</v>
      </c>
      <c r="T188" s="7">
        <v>0</v>
      </c>
      <c r="U188" s="7">
        <v>104</v>
      </c>
      <c r="V188" s="7">
        <v>103</v>
      </c>
      <c r="W188" s="7">
        <v>0</v>
      </c>
      <c r="X188" s="7">
        <v>0</v>
      </c>
      <c r="Y188" s="7">
        <v>41</v>
      </c>
      <c r="Z188" s="7">
        <v>9</v>
      </c>
      <c r="AA188" s="7">
        <v>0</v>
      </c>
      <c r="AB188" s="16">
        <v>0</v>
      </c>
      <c r="AC188" s="16">
        <v>0</v>
      </c>
      <c r="AD188" s="16">
        <v>0</v>
      </c>
      <c r="AE188" s="16">
        <v>0</v>
      </c>
      <c r="AF188" s="15">
        <v>92.307692307692307</v>
      </c>
      <c r="AG188" s="10" t="s">
        <v>28</v>
      </c>
      <c r="AH188" s="10" t="s">
        <v>1966</v>
      </c>
      <c r="AI188" s="9">
        <v>25.856999999999999</v>
      </c>
      <c r="AJ188" s="9">
        <v>170.61660000000001</v>
      </c>
      <c r="AK188" s="9">
        <v>135.2782</v>
      </c>
      <c r="AL188" s="24">
        <f>Table1[[#This Row],[Company Direct Land Through FY12]]+Table1[[#This Row],[Company Direct Land FY13 and After]]</f>
        <v>305.89480000000003</v>
      </c>
      <c r="AM188" s="9">
        <v>10.397</v>
      </c>
      <c r="AN188" s="9">
        <v>69.214600000000004</v>
      </c>
      <c r="AO188" s="9">
        <v>54.3949</v>
      </c>
      <c r="AP188" s="24">
        <f>Table1[[#This Row],[Company Direct Building Through FY12]]+Table1[[#This Row],[Company Direct Building FY13 and After]]</f>
        <v>123.6095</v>
      </c>
      <c r="AQ188" s="9">
        <v>0</v>
      </c>
      <c r="AR188" s="9">
        <v>18.870799999999999</v>
      </c>
      <c r="AS188" s="9">
        <v>0</v>
      </c>
      <c r="AT188" s="24">
        <f>Table1[[#This Row],[Mortgage Recording Tax Through FY12]]+Table1[[#This Row],[Mortgage Recording Tax FY13 and After]]</f>
        <v>18.870799999999999</v>
      </c>
      <c r="AU188" s="9">
        <v>26.201000000000001</v>
      </c>
      <c r="AV188" s="9">
        <v>153.20939999999999</v>
      </c>
      <c r="AW188" s="9">
        <v>137.07660000000001</v>
      </c>
      <c r="AX188" s="24">
        <f>Table1[[#This Row],[Pilot Savings  Through FY12]]+Table1[[#This Row],[Pilot Savings FY13 and After]]</f>
        <v>290.286</v>
      </c>
      <c r="AY188" s="9">
        <v>0</v>
      </c>
      <c r="AZ188" s="9">
        <v>18.870799999999999</v>
      </c>
      <c r="BA188" s="9">
        <v>0</v>
      </c>
      <c r="BB188" s="24">
        <f>Table1[[#This Row],[Mortgage Recording Tax Exemption Through FY12]]+Table1[[#This Row],[Mortgage Recording Tax Exemption FY13 and After]]</f>
        <v>18.870799999999999</v>
      </c>
      <c r="BC188" s="9">
        <v>97.222999999999999</v>
      </c>
      <c r="BD188" s="9">
        <v>408.2756</v>
      </c>
      <c r="BE188" s="9">
        <v>508.64710000000002</v>
      </c>
      <c r="BF188" s="24">
        <f>Table1[[#This Row],[Indirect and Induced Land Through FY12]]+Table1[[#This Row],[Indirect and Induced Land FY13 and After]]</f>
        <v>916.92270000000008</v>
      </c>
      <c r="BG188" s="9">
        <v>180.55709999999999</v>
      </c>
      <c r="BH188" s="9">
        <v>758.22630000000004</v>
      </c>
      <c r="BI188" s="9">
        <v>944.63049999999998</v>
      </c>
      <c r="BJ188" s="24">
        <f>Table1[[#This Row],[Indirect and Induced Building Through FY12]]+Table1[[#This Row],[Indirect and Induced Building FY13 and After]]</f>
        <v>1702.8568</v>
      </c>
      <c r="BK188" s="9">
        <v>287.8331</v>
      </c>
      <c r="BL188" s="9">
        <v>1253.1237000000001</v>
      </c>
      <c r="BM188" s="9">
        <v>1505.8741</v>
      </c>
      <c r="BN188" s="24">
        <f>Table1[[#This Row],[TOTAL Real Property Related Taxes Through FY12]]+Table1[[#This Row],[TOTAL Real Property Related Taxes FY13 and After]]</f>
        <v>2758.9978000000001</v>
      </c>
      <c r="BO188" s="9">
        <v>652.10919999999999</v>
      </c>
      <c r="BP188" s="9">
        <v>3053.1929</v>
      </c>
      <c r="BQ188" s="9">
        <v>3411.6752999999999</v>
      </c>
      <c r="BR188" s="24">
        <f>Table1[[#This Row],[Company Direct Through FY12]]+Table1[[#This Row],[Company Direct FY13 and After]]</f>
        <v>6464.8681999999999</v>
      </c>
      <c r="BS188" s="9">
        <v>0</v>
      </c>
      <c r="BT188" s="9">
        <v>0</v>
      </c>
      <c r="BU188" s="9">
        <v>0</v>
      </c>
      <c r="BV188" s="24">
        <f>Table1[[#This Row],[Sales Tax Exemption Through FY12]]+Table1[[#This Row],[Sales Tax Exemption FY13 and After]]</f>
        <v>0</v>
      </c>
      <c r="BW188" s="9">
        <v>0</v>
      </c>
      <c r="BX188" s="9">
        <v>0</v>
      </c>
      <c r="BY188" s="9">
        <v>0</v>
      </c>
      <c r="BZ188" s="24">
        <f>Table1[[#This Row],[Energy Tax Savings Through FY12]]+Table1[[#This Row],[Energy Tax Savings FY13 and After]]</f>
        <v>0</v>
      </c>
      <c r="CA188" s="9">
        <v>0</v>
      </c>
      <c r="CB188" s="9">
        <v>0</v>
      </c>
      <c r="CC188" s="9">
        <v>0</v>
      </c>
      <c r="CD188" s="24">
        <f>Table1[[#This Row],[Tax Exempt Bond Savings Through FY12]]+Table1[[#This Row],[Tax Exempt Bond Savings FY13 and After]]</f>
        <v>0</v>
      </c>
      <c r="CE188" s="9">
        <v>331.96010000000001</v>
      </c>
      <c r="CF188" s="9">
        <v>1544.2605000000001</v>
      </c>
      <c r="CG188" s="9">
        <v>1736.7338999999999</v>
      </c>
      <c r="CH188" s="24">
        <f>Table1[[#This Row],[Indirect and Induced Through FY12]]+Table1[[#This Row],[Indirect and Induced FY13 and After]]</f>
        <v>3280.9944</v>
      </c>
      <c r="CI188" s="9">
        <v>984.0693</v>
      </c>
      <c r="CJ188" s="9">
        <v>4597.4534000000003</v>
      </c>
      <c r="CK188" s="9">
        <v>5148.4092000000001</v>
      </c>
      <c r="CL188" s="24">
        <f>Table1[[#This Row],[TOTAL Income Consumption Use Taxes Through FY12]]+Table1[[#This Row],[TOTAL Income Consumption Use Taxes FY13 and After]]</f>
        <v>9745.8626000000004</v>
      </c>
      <c r="CM188" s="9">
        <v>26.201000000000001</v>
      </c>
      <c r="CN188" s="9">
        <v>172.08019999999999</v>
      </c>
      <c r="CO188" s="9">
        <v>137.07660000000001</v>
      </c>
      <c r="CP188" s="24">
        <f>Table1[[#This Row],[Assistance Provided Through FY12]]+Table1[[#This Row],[Assistance Provided FY13 and After]]</f>
        <v>309.15679999999998</v>
      </c>
      <c r="CQ188" s="9">
        <v>0</v>
      </c>
      <c r="CR188" s="9">
        <v>0</v>
      </c>
      <c r="CS188" s="9">
        <v>0</v>
      </c>
      <c r="CT188" s="24">
        <f>Table1[[#This Row],[Recapture Cancellation Reduction Amount Through FY12]]+Table1[[#This Row],[Recapture Cancellation Reduction Amount FY13 and After]]</f>
        <v>0</v>
      </c>
      <c r="CU188" s="9">
        <v>0</v>
      </c>
      <c r="CV188" s="9">
        <v>0</v>
      </c>
      <c r="CW188" s="9">
        <v>0</v>
      </c>
      <c r="CX188" s="24">
        <f>Table1[[#This Row],[Penalty Paid Through FY12]]+Table1[[#This Row],[Penalty Paid FY13 and After]]</f>
        <v>0</v>
      </c>
      <c r="CY188" s="9">
        <v>26.201000000000001</v>
      </c>
      <c r="CZ188" s="9">
        <v>172.08019999999999</v>
      </c>
      <c r="DA188" s="9">
        <v>137.07660000000001</v>
      </c>
      <c r="DB188" s="24">
        <f>Table1[[#This Row],[TOTAL Assistance Net of Recapture Penalties Through FY12]]+Table1[[#This Row],[TOTAL Assistance Net of Recapture Penalties FY13 and After]]</f>
        <v>309.15679999999998</v>
      </c>
      <c r="DC188" s="9">
        <v>688.36320000000001</v>
      </c>
      <c r="DD188" s="9">
        <v>3311.8948999999998</v>
      </c>
      <c r="DE188" s="9">
        <v>3601.3483999999999</v>
      </c>
      <c r="DF188" s="24">
        <f>Table1[[#This Row],[Company Direct Tax Revenue Before Assistance Through FY12]]+Table1[[#This Row],[Company Direct Tax Revenue Before Assistance FY13 and After]]</f>
        <v>6913.2433000000001</v>
      </c>
      <c r="DG188" s="9">
        <v>609.74019999999996</v>
      </c>
      <c r="DH188" s="9">
        <v>2710.7624000000001</v>
      </c>
      <c r="DI188" s="9">
        <v>3190.0115000000001</v>
      </c>
      <c r="DJ188" s="24">
        <f>Table1[[#This Row],[Indirect and Induced Tax Revenues Through FY12]]+Table1[[#This Row],[Indirect and Induced Tax Revenues FY13 and After]]</f>
        <v>5900.7739000000001</v>
      </c>
      <c r="DK188" s="9">
        <v>1298.1034</v>
      </c>
      <c r="DL188" s="9">
        <v>6022.6572999999999</v>
      </c>
      <c r="DM188" s="9">
        <v>6791.3599000000004</v>
      </c>
      <c r="DN188" s="24">
        <f>Table1[[#This Row],[TOTAL Tax Revenues Before Assistance Through FY12]]+Table1[[#This Row],[TOTAL Tax Revenues Before Assistance FY13 and After]]</f>
        <v>12814.0172</v>
      </c>
      <c r="DO188" s="9">
        <v>1271.9023999999999</v>
      </c>
      <c r="DP188" s="9">
        <v>5850.5771000000004</v>
      </c>
      <c r="DQ188" s="9">
        <v>6654.2833000000001</v>
      </c>
      <c r="DR188" s="24">
        <f>Table1[[#This Row],[TOTAL Tax Revenues Net of Assistance Recapture and Penalty Through FY12]]+Table1[[#This Row],[TOTAL Tax Revenues Net of Assistance Recapture and Penalty FY13 and After]]</f>
        <v>12504.860400000001</v>
      </c>
      <c r="DS188" s="9">
        <v>0</v>
      </c>
      <c r="DT188" s="9">
        <v>0</v>
      </c>
      <c r="DU188" s="9">
        <v>0</v>
      </c>
      <c r="DV188" s="9">
        <v>0</v>
      </c>
    </row>
    <row r="189" spans="1:126" x14ac:dyDescent="0.25">
      <c r="A189" s="10">
        <v>92674</v>
      </c>
      <c r="B189" s="10" t="s">
        <v>828</v>
      </c>
      <c r="C189" s="10" t="s">
        <v>829</v>
      </c>
      <c r="D189" s="10" t="s">
        <v>17</v>
      </c>
      <c r="E189" s="10">
        <v>42</v>
      </c>
      <c r="F189" s="10" t="s">
        <v>830</v>
      </c>
      <c r="G189" s="10" t="s">
        <v>831</v>
      </c>
      <c r="H189" s="13">
        <v>64500</v>
      </c>
      <c r="I189" s="13">
        <v>35000</v>
      </c>
      <c r="J189" s="10" t="s">
        <v>344</v>
      </c>
      <c r="K189" s="10" t="s">
        <v>5</v>
      </c>
      <c r="L189" s="8">
        <v>37244</v>
      </c>
      <c r="M189" s="8">
        <v>46568</v>
      </c>
      <c r="N189" s="9">
        <v>1239.375</v>
      </c>
      <c r="O189" s="10" t="s">
        <v>11</v>
      </c>
      <c r="P189" s="7">
        <v>0</v>
      </c>
      <c r="Q189" s="7">
        <v>0</v>
      </c>
      <c r="R189" s="7">
        <v>21</v>
      </c>
      <c r="S189" s="7">
        <v>0</v>
      </c>
      <c r="T189" s="7">
        <v>0</v>
      </c>
      <c r="U189" s="7">
        <v>21</v>
      </c>
      <c r="V189" s="7">
        <v>21</v>
      </c>
      <c r="W189" s="7">
        <v>0</v>
      </c>
      <c r="X189" s="7">
        <v>0</v>
      </c>
      <c r="Y189" s="7">
        <v>0</v>
      </c>
      <c r="Z189" s="7">
        <v>21</v>
      </c>
      <c r="AA189" s="7">
        <v>0</v>
      </c>
      <c r="AB189" s="16">
        <v>0</v>
      </c>
      <c r="AC189" s="16">
        <v>0</v>
      </c>
      <c r="AD189" s="16">
        <v>0</v>
      </c>
      <c r="AE189" s="16">
        <v>0</v>
      </c>
      <c r="AF189" s="15">
        <v>90.476190476190482</v>
      </c>
      <c r="AG189" s="10" t="s">
        <v>28</v>
      </c>
      <c r="AH189" s="10" t="s">
        <v>1966</v>
      </c>
      <c r="AI189" s="9">
        <v>51.622</v>
      </c>
      <c r="AJ189" s="9">
        <v>173.511</v>
      </c>
      <c r="AK189" s="9">
        <v>270.07380000000001</v>
      </c>
      <c r="AL189" s="24">
        <f>Table1[[#This Row],[Company Direct Land Through FY12]]+Table1[[#This Row],[Company Direct Land FY13 and After]]</f>
        <v>443.58479999999997</v>
      </c>
      <c r="AM189" s="9">
        <v>25.033999999999999</v>
      </c>
      <c r="AN189" s="9">
        <v>181.33510000000001</v>
      </c>
      <c r="AO189" s="9">
        <v>130.97239999999999</v>
      </c>
      <c r="AP189" s="24">
        <f>Table1[[#This Row],[Company Direct Building Through FY12]]+Table1[[#This Row],[Company Direct Building FY13 and After]]</f>
        <v>312.3075</v>
      </c>
      <c r="AQ189" s="9">
        <v>0</v>
      </c>
      <c r="AR189" s="9">
        <v>24.7544</v>
      </c>
      <c r="AS189" s="9">
        <v>0</v>
      </c>
      <c r="AT189" s="24">
        <f>Table1[[#This Row],[Mortgage Recording Tax Through FY12]]+Table1[[#This Row],[Mortgage Recording Tax FY13 and After]]</f>
        <v>24.7544</v>
      </c>
      <c r="AU189" s="9">
        <v>76.656000000000006</v>
      </c>
      <c r="AV189" s="9">
        <v>332.62180000000001</v>
      </c>
      <c r="AW189" s="9">
        <v>401.04649999999998</v>
      </c>
      <c r="AX189" s="24">
        <f>Table1[[#This Row],[Pilot Savings  Through FY12]]+Table1[[#This Row],[Pilot Savings FY13 and After]]</f>
        <v>733.66830000000004</v>
      </c>
      <c r="AY189" s="9">
        <v>0</v>
      </c>
      <c r="AZ189" s="9">
        <v>24.7544</v>
      </c>
      <c r="BA189" s="9">
        <v>0</v>
      </c>
      <c r="BB189" s="24">
        <f>Table1[[#This Row],[Mortgage Recording Tax Exemption Through FY12]]+Table1[[#This Row],[Mortgage Recording Tax Exemption FY13 and After]]</f>
        <v>24.7544</v>
      </c>
      <c r="BC189" s="9">
        <v>36.590899999999998</v>
      </c>
      <c r="BD189" s="9">
        <v>180.89240000000001</v>
      </c>
      <c r="BE189" s="9">
        <v>191.43459999999999</v>
      </c>
      <c r="BF189" s="24">
        <f>Table1[[#This Row],[Indirect and Induced Land Through FY12]]+Table1[[#This Row],[Indirect and Induced Land FY13 and After]]</f>
        <v>372.327</v>
      </c>
      <c r="BG189" s="9">
        <v>67.954499999999996</v>
      </c>
      <c r="BH189" s="9">
        <v>335.94310000000002</v>
      </c>
      <c r="BI189" s="9">
        <v>355.52159999999998</v>
      </c>
      <c r="BJ189" s="24">
        <f>Table1[[#This Row],[Indirect and Induced Building Through FY12]]+Table1[[#This Row],[Indirect and Induced Building FY13 and After]]</f>
        <v>691.46469999999999</v>
      </c>
      <c r="BK189" s="9">
        <v>104.5454</v>
      </c>
      <c r="BL189" s="9">
        <v>539.0598</v>
      </c>
      <c r="BM189" s="9">
        <v>546.95590000000004</v>
      </c>
      <c r="BN189" s="24">
        <f>Table1[[#This Row],[TOTAL Real Property Related Taxes Through FY12]]+Table1[[#This Row],[TOTAL Real Property Related Taxes FY13 and After]]</f>
        <v>1086.0156999999999</v>
      </c>
      <c r="BO189" s="9">
        <v>251.11869999999999</v>
      </c>
      <c r="BP189" s="9">
        <v>1354.3097</v>
      </c>
      <c r="BQ189" s="9">
        <v>1313.7919999999999</v>
      </c>
      <c r="BR189" s="24">
        <f>Table1[[#This Row],[Company Direct Through FY12]]+Table1[[#This Row],[Company Direct FY13 and After]]</f>
        <v>2668.1017000000002</v>
      </c>
      <c r="BS189" s="9">
        <v>0</v>
      </c>
      <c r="BT189" s="9">
        <v>37.979700000000001</v>
      </c>
      <c r="BU189" s="9">
        <v>0</v>
      </c>
      <c r="BV189" s="24">
        <f>Table1[[#This Row],[Sales Tax Exemption Through FY12]]+Table1[[#This Row],[Sales Tax Exemption FY13 and After]]</f>
        <v>37.979700000000001</v>
      </c>
      <c r="BW189" s="9">
        <v>0</v>
      </c>
      <c r="BX189" s="9">
        <v>0</v>
      </c>
      <c r="BY189" s="9">
        <v>0</v>
      </c>
      <c r="BZ189" s="24">
        <f>Table1[[#This Row],[Energy Tax Savings Through FY12]]+Table1[[#This Row],[Energy Tax Savings FY13 and After]]</f>
        <v>0</v>
      </c>
      <c r="CA189" s="9">
        <v>0</v>
      </c>
      <c r="CB189" s="9">
        <v>0</v>
      </c>
      <c r="CC189" s="9">
        <v>0</v>
      </c>
      <c r="CD189" s="24">
        <f>Table1[[#This Row],[Tax Exempt Bond Savings Through FY12]]+Table1[[#This Row],[Tax Exempt Bond Savings FY13 and After]]</f>
        <v>0</v>
      </c>
      <c r="CE189" s="9">
        <v>135.74100000000001</v>
      </c>
      <c r="CF189" s="9">
        <v>755.88520000000005</v>
      </c>
      <c r="CG189" s="9">
        <v>710.16300000000001</v>
      </c>
      <c r="CH189" s="24">
        <f>Table1[[#This Row],[Indirect and Induced Through FY12]]+Table1[[#This Row],[Indirect and Induced FY13 and After]]</f>
        <v>1466.0482000000002</v>
      </c>
      <c r="CI189" s="9">
        <v>386.85969999999998</v>
      </c>
      <c r="CJ189" s="9">
        <v>2072.2152000000001</v>
      </c>
      <c r="CK189" s="9">
        <v>2023.9549999999999</v>
      </c>
      <c r="CL189" s="24">
        <f>Table1[[#This Row],[TOTAL Income Consumption Use Taxes Through FY12]]+Table1[[#This Row],[TOTAL Income Consumption Use Taxes FY13 and After]]</f>
        <v>4096.1702000000005</v>
      </c>
      <c r="CM189" s="9">
        <v>76.656000000000006</v>
      </c>
      <c r="CN189" s="9">
        <v>395.35590000000002</v>
      </c>
      <c r="CO189" s="9">
        <v>401.04649999999998</v>
      </c>
      <c r="CP189" s="24">
        <f>Table1[[#This Row],[Assistance Provided Through FY12]]+Table1[[#This Row],[Assistance Provided FY13 and After]]</f>
        <v>796.40239999999994</v>
      </c>
      <c r="CQ189" s="9">
        <v>0</v>
      </c>
      <c r="CR189" s="9">
        <v>0</v>
      </c>
      <c r="CS189" s="9">
        <v>0</v>
      </c>
      <c r="CT189" s="24">
        <f>Table1[[#This Row],[Recapture Cancellation Reduction Amount Through FY12]]+Table1[[#This Row],[Recapture Cancellation Reduction Amount FY13 and After]]</f>
        <v>0</v>
      </c>
      <c r="CU189" s="9">
        <v>0</v>
      </c>
      <c r="CV189" s="9">
        <v>0</v>
      </c>
      <c r="CW189" s="9">
        <v>0</v>
      </c>
      <c r="CX189" s="24">
        <f>Table1[[#This Row],[Penalty Paid Through FY12]]+Table1[[#This Row],[Penalty Paid FY13 and After]]</f>
        <v>0</v>
      </c>
      <c r="CY189" s="9">
        <v>76.656000000000006</v>
      </c>
      <c r="CZ189" s="9">
        <v>395.35590000000002</v>
      </c>
      <c r="DA189" s="9">
        <v>401.04649999999998</v>
      </c>
      <c r="DB189" s="24">
        <f>Table1[[#This Row],[TOTAL Assistance Net of Recapture Penalties Through FY12]]+Table1[[#This Row],[TOTAL Assistance Net of Recapture Penalties FY13 and After]]</f>
        <v>796.40239999999994</v>
      </c>
      <c r="DC189" s="9">
        <v>327.7747</v>
      </c>
      <c r="DD189" s="9">
        <v>1733.9102</v>
      </c>
      <c r="DE189" s="9">
        <v>1714.8381999999999</v>
      </c>
      <c r="DF189" s="24">
        <f>Table1[[#This Row],[Company Direct Tax Revenue Before Assistance Through FY12]]+Table1[[#This Row],[Company Direct Tax Revenue Before Assistance FY13 and After]]</f>
        <v>3448.7483999999999</v>
      </c>
      <c r="DG189" s="9">
        <v>240.28639999999999</v>
      </c>
      <c r="DH189" s="9">
        <v>1272.7207000000001</v>
      </c>
      <c r="DI189" s="9">
        <v>1257.1192000000001</v>
      </c>
      <c r="DJ189" s="24">
        <f>Table1[[#This Row],[Indirect and Induced Tax Revenues Through FY12]]+Table1[[#This Row],[Indirect and Induced Tax Revenues FY13 and After]]</f>
        <v>2529.8398999999999</v>
      </c>
      <c r="DK189" s="9">
        <v>568.06110000000001</v>
      </c>
      <c r="DL189" s="9">
        <v>3006.6309000000001</v>
      </c>
      <c r="DM189" s="9">
        <v>2971.9573999999998</v>
      </c>
      <c r="DN189" s="24">
        <f>Table1[[#This Row],[TOTAL Tax Revenues Before Assistance Through FY12]]+Table1[[#This Row],[TOTAL Tax Revenues Before Assistance FY13 and After]]</f>
        <v>5978.5882999999994</v>
      </c>
      <c r="DO189" s="9">
        <v>491.4051</v>
      </c>
      <c r="DP189" s="9">
        <v>2611.2750000000001</v>
      </c>
      <c r="DQ189" s="9">
        <v>2570.9108999999999</v>
      </c>
      <c r="DR189" s="24">
        <f>Table1[[#This Row],[TOTAL Tax Revenues Net of Assistance Recapture and Penalty Through FY12]]+Table1[[#This Row],[TOTAL Tax Revenues Net of Assistance Recapture and Penalty FY13 and After]]</f>
        <v>5182.1859000000004</v>
      </c>
      <c r="DS189" s="9">
        <v>0</v>
      </c>
      <c r="DT189" s="9">
        <v>0</v>
      </c>
      <c r="DU189" s="9">
        <v>0</v>
      </c>
      <c r="DV189" s="9">
        <v>0</v>
      </c>
    </row>
    <row r="190" spans="1:126" x14ac:dyDescent="0.25">
      <c r="A190" s="10">
        <v>92676</v>
      </c>
      <c r="B190" s="10" t="s">
        <v>41</v>
      </c>
      <c r="C190" s="10" t="s">
        <v>44</v>
      </c>
      <c r="D190" s="10" t="s">
        <v>47</v>
      </c>
      <c r="E190" s="10">
        <v>1</v>
      </c>
      <c r="F190" s="10" t="s">
        <v>45</v>
      </c>
      <c r="G190" s="10" t="s">
        <v>46</v>
      </c>
      <c r="H190" s="13">
        <v>0</v>
      </c>
      <c r="I190" s="13">
        <v>3528794</v>
      </c>
      <c r="J190" s="10" t="s">
        <v>43</v>
      </c>
      <c r="K190" s="10" t="s">
        <v>42</v>
      </c>
      <c r="L190" s="8">
        <v>35430</v>
      </c>
      <c r="M190" s="8">
        <v>40908</v>
      </c>
      <c r="N190" s="9">
        <v>563000</v>
      </c>
      <c r="O190" s="10" t="s">
        <v>48</v>
      </c>
      <c r="P190" s="7">
        <v>19</v>
      </c>
      <c r="Q190" s="7">
        <v>0</v>
      </c>
      <c r="R190" s="7">
        <v>5913</v>
      </c>
      <c r="S190" s="7">
        <v>0</v>
      </c>
      <c r="T190" s="7">
        <v>0</v>
      </c>
      <c r="U190" s="7">
        <v>5932</v>
      </c>
      <c r="V190" s="7">
        <v>5922</v>
      </c>
      <c r="W190" s="7">
        <v>0</v>
      </c>
      <c r="X190" s="7">
        <v>5180</v>
      </c>
      <c r="Y190" s="7">
        <v>5180</v>
      </c>
      <c r="Z190" s="7">
        <v>1858</v>
      </c>
      <c r="AA190" s="7">
        <v>77.107215104517863</v>
      </c>
      <c r="AB190" s="16">
        <v>0.47201618341200269</v>
      </c>
      <c r="AC190" s="16">
        <v>2.4949426837491573</v>
      </c>
      <c r="AD190" s="16">
        <v>4.1638570465273101</v>
      </c>
      <c r="AE190" s="16">
        <v>15.761968981793661</v>
      </c>
      <c r="AF190" s="15">
        <v>47.015051581261623</v>
      </c>
      <c r="AG190" s="10" t="s">
        <v>28</v>
      </c>
      <c r="AH190" s="10" t="s">
        <v>1966</v>
      </c>
      <c r="AI190" s="9">
        <v>6661.8971000000001</v>
      </c>
      <c r="AJ190" s="9">
        <v>29344.2408</v>
      </c>
      <c r="AK190" s="9">
        <v>0</v>
      </c>
      <c r="AL190" s="24">
        <f>Table1[[#This Row],[Company Direct Land Through FY12]]+Table1[[#This Row],[Company Direct Land FY13 and After]]</f>
        <v>29344.2408</v>
      </c>
      <c r="AM190" s="9">
        <v>12372.0946</v>
      </c>
      <c r="AN190" s="9">
        <v>53938.8249</v>
      </c>
      <c r="AO190" s="9">
        <v>0</v>
      </c>
      <c r="AP190" s="24">
        <f>Table1[[#This Row],[Company Direct Building Through FY12]]+Table1[[#This Row],[Company Direct Building FY13 and After]]</f>
        <v>53938.8249</v>
      </c>
      <c r="AQ190" s="9">
        <v>0</v>
      </c>
      <c r="AR190" s="9">
        <v>0</v>
      </c>
      <c r="AS190" s="9">
        <v>0</v>
      </c>
      <c r="AT190" s="24">
        <f>Table1[[#This Row],[Mortgage Recording Tax Through FY12]]+Table1[[#This Row],[Mortgage Recording Tax FY13 and After]]</f>
        <v>0</v>
      </c>
      <c r="AU190" s="9">
        <v>0</v>
      </c>
      <c r="AV190" s="9">
        <v>13001.2433</v>
      </c>
      <c r="AW190" s="9">
        <v>0</v>
      </c>
      <c r="AX190" s="24">
        <f>Table1[[#This Row],[Pilot Savings  Through FY12]]+Table1[[#This Row],[Pilot Savings FY13 and After]]</f>
        <v>13001.2433</v>
      </c>
      <c r="AY190" s="9">
        <v>0</v>
      </c>
      <c r="AZ190" s="9">
        <v>0</v>
      </c>
      <c r="BA190" s="9">
        <v>0</v>
      </c>
      <c r="BB190" s="24">
        <f>Table1[[#This Row],[Mortgage Recording Tax Exemption Through FY12]]+Table1[[#This Row],[Mortgage Recording Tax Exemption FY13 and After]]</f>
        <v>0</v>
      </c>
      <c r="BC190" s="9">
        <v>20870.687600000001</v>
      </c>
      <c r="BD190" s="9">
        <v>177972.08600000001</v>
      </c>
      <c r="BE190" s="9">
        <v>0</v>
      </c>
      <c r="BF190" s="24">
        <f>Table1[[#This Row],[Indirect and Induced Land Through FY12]]+Table1[[#This Row],[Indirect and Induced Land FY13 and After]]</f>
        <v>177972.08600000001</v>
      </c>
      <c r="BG190" s="9">
        <v>38759.848400000003</v>
      </c>
      <c r="BH190" s="9">
        <v>330519.58860000002</v>
      </c>
      <c r="BI190" s="9">
        <v>0</v>
      </c>
      <c r="BJ190" s="24">
        <f>Table1[[#This Row],[Indirect and Induced Building Through FY12]]+Table1[[#This Row],[Indirect and Induced Building FY13 and After]]</f>
        <v>330519.58860000002</v>
      </c>
      <c r="BK190" s="9">
        <v>78664.527700000006</v>
      </c>
      <c r="BL190" s="9">
        <v>578773.49699999997</v>
      </c>
      <c r="BM190" s="9">
        <v>0</v>
      </c>
      <c r="BN190" s="24">
        <f>Table1[[#This Row],[TOTAL Real Property Related Taxes Through FY12]]+Table1[[#This Row],[TOTAL Real Property Related Taxes FY13 and After]]</f>
        <v>578773.49699999997</v>
      </c>
      <c r="BO190" s="9">
        <v>71747.102700000003</v>
      </c>
      <c r="BP190" s="9">
        <v>626807.87620000006</v>
      </c>
      <c r="BQ190" s="9">
        <v>0</v>
      </c>
      <c r="BR190" s="24">
        <f>Table1[[#This Row],[Company Direct Through FY12]]+Table1[[#This Row],[Company Direct FY13 and After]]</f>
        <v>626807.87620000006</v>
      </c>
      <c r="BS190" s="9">
        <v>0</v>
      </c>
      <c r="BT190" s="9">
        <v>9912.0028999999995</v>
      </c>
      <c r="BU190" s="9">
        <v>0</v>
      </c>
      <c r="BV190" s="24">
        <f>Table1[[#This Row],[Sales Tax Exemption Through FY12]]+Table1[[#This Row],[Sales Tax Exemption FY13 and After]]</f>
        <v>9912.0028999999995</v>
      </c>
      <c r="BW190" s="9">
        <v>16.148299999999999</v>
      </c>
      <c r="BX190" s="9">
        <v>138.82689999999999</v>
      </c>
      <c r="BY190" s="9">
        <v>0</v>
      </c>
      <c r="BZ190" s="24">
        <f>Table1[[#This Row],[Energy Tax Savings Through FY12]]+Table1[[#This Row],[Energy Tax Savings FY13 and After]]</f>
        <v>138.82689999999999</v>
      </c>
      <c r="CA190" s="9">
        <v>0</v>
      </c>
      <c r="CB190" s="9">
        <v>0</v>
      </c>
      <c r="CC190" s="9">
        <v>0</v>
      </c>
      <c r="CD190" s="24">
        <f>Table1[[#This Row],[Tax Exempt Bond Savings Through FY12]]+Table1[[#This Row],[Tax Exempt Bond Savings FY13 and After]]</f>
        <v>0</v>
      </c>
      <c r="CE190" s="9">
        <v>64317.4041</v>
      </c>
      <c r="CF190" s="9">
        <v>608978.92319999996</v>
      </c>
      <c r="CG190" s="9">
        <v>0</v>
      </c>
      <c r="CH190" s="24">
        <f>Table1[[#This Row],[Indirect and Induced Through FY12]]+Table1[[#This Row],[Indirect and Induced FY13 and After]]</f>
        <v>608978.92319999996</v>
      </c>
      <c r="CI190" s="9">
        <v>136048.3585</v>
      </c>
      <c r="CJ190" s="9">
        <v>1225735.9696</v>
      </c>
      <c r="CK190" s="9">
        <v>0</v>
      </c>
      <c r="CL190" s="24">
        <f>Table1[[#This Row],[TOTAL Income Consumption Use Taxes Through FY12]]+Table1[[#This Row],[TOTAL Income Consumption Use Taxes FY13 and After]]</f>
        <v>1225735.9696</v>
      </c>
      <c r="CM190" s="9">
        <v>16.148299999999999</v>
      </c>
      <c r="CN190" s="9">
        <v>23052.073100000001</v>
      </c>
      <c r="CO190" s="9">
        <v>0</v>
      </c>
      <c r="CP190" s="24">
        <f>Table1[[#This Row],[Assistance Provided Through FY12]]+Table1[[#This Row],[Assistance Provided FY13 and After]]</f>
        <v>23052.073100000001</v>
      </c>
      <c r="CQ190" s="9">
        <v>115.7354</v>
      </c>
      <c r="CR190" s="9">
        <v>106.5003</v>
      </c>
      <c r="CS190" s="9">
        <v>0</v>
      </c>
      <c r="CT190" s="24">
        <f>Table1[[#This Row],[Recapture Cancellation Reduction Amount Through FY12]]+Table1[[#This Row],[Recapture Cancellation Reduction Amount FY13 and After]]</f>
        <v>106.5003</v>
      </c>
      <c r="CU190" s="9">
        <v>0</v>
      </c>
      <c r="CV190" s="9">
        <v>0</v>
      </c>
      <c r="CW190" s="9">
        <v>0</v>
      </c>
      <c r="CX190" s="24">
        <f>Table1[[#This Row],[Penalty Paid Through FY12]]+Table1[[#This Row],[Penalty Paid FY13 and After]]</f>
        <v>0</v>
      </c>
      <c r="CY190" s="9">
        <v>-99.587100000000007</v>
      </c>
      <c r="CZ190" s="9">
        <v>22945.572800000002</v>
      </c>
      <c r="DA190" s="9">
        <v>0</v>
      </c>
      <c r="DB190" s="24">
        <f>Table1[[#This Row],[TOTAL Assistance Net of Recapture Penalties Through FY12]]+Table1[[#This Row],[TOTAL Assistance Net of Recapture Penalties FY13 and After]]</f>
        <v>22945.572800000002</v>
      </c>
      <c r="DC190" s="9">
        <v>90781.094400000002</v>
      </c>
      <c r="DD190" s="9">
        <v>710090.94189999998</v>
      </c>
      <c r="DE190" s="9">
        <v>0</v>
      </c>
      <c r="DF190" s="24">
        <f>Table1[[#This Row],[Company Direct Tax Revenue Before Assistance Through FY12]]+Table1[[#This Row],[Company Direct Tax Revenue Before Assistance FY13 and After]]</f>
        <v>710090.94189999998</v>
      </c>
      <c r="DG190" s="9">
        <v>123947.94010000001</v>
      </c>
      <c r="DH190" s="9">
        <v>1117470.5978000001</v>
      </c>
      <c r="DI190" s="9">
        <v>0</v>
      </c>
      <c r="DJ190" s="24">
        <f>Table1[[#This Row],[Indirect and Induced Tax Revenues Through FY12]]+Table1[[#This Row],[Indirect and Induced Tax Revenues FY13 and After]]</f>
        <v>1117470.5978000001</v>
      </c>
      <c r="DK190" s="9">
        <v>214729.03450000001</v>
      </c>
      <c r="DL190" s="9">
        <v>1827561.5397000001</v>
      </c>
      <c r="DM190" s="9">
        <v>0</v>
      </c>
      <c r="DN190" s="24">
        <f>Table1[[#This Row],[TOTAL Tax Revenues Before Assistance Through FY12]]+Table1[[#This Row],[TOTAL Tax Revenues Before Assistance FY13 and After]]</f>
        <v>1827561.5397000001</v>
      </c>
      <c r="DO190" s="9">
        <v>214828.62160000001</v>
      </c>
      <c r="DP190" s="9">
        <v>1804615.9669000001</v>
      </c>
      <c r="DQ190" s="9">
        <v>0</v>
      </c>
      <c r="DR190" s="24">
        <f>Table1[[#This Row],[TOTAL Tax Revenues Net of Assistance Recapture and Penalty Through FY12]]+Table1[[#This Row],[TOTAL Tax Revenues Net of Assistance Recapture and Penalty FY13 and After]]</f>
        <v>1804615.9669000001</v>
      </c>
      <c r="DS190" s="9">
        <v>0</v>
      </c>
      <c r="DT190" s="9">
        <v>232.58799999999999</v>
      </c>
      <c r="DU190" s="9">
        <v>0</v>
      </c>
      <c r="DV190" s="9">
        <v>0</v>
      </c>
    </row>
    <row r="191" spans="1:126" x14ac:dyDescent="0.25">
      <c r="A191" s="10">
        <v>92678</v>
      </c>
      <c r="B191" s="10" t="s">
        <v>955</v>
      </c>
      <c r="C191" s="10" t="s">
        <v>957</v>
      </c>
      <c r="D191" s="10" t="s">
        <v>17</v>
      </c>
      <c r="E191" s="10">
        <v>34</v>
      </c>
      <c r="F191" s="10" t="s">
        <v>958</v>
      </c>
      <c r="G191" s="10" t="s">
        <v>154</v>
      </c>
      <c r="H191" s="13">
        <v>18500</v>
      </c>
      <c r="I191" s="13">
        <v>18500</v>
      </c>
      <c r="J191" s="10" t="s">
        <v>956</v>
      </c>
      <c r="K191" s="10" t="s">
        <v>81</v>
      </c>
      <c r="L191" s="8">
        <v>37420</v>
      </c>
      <c r="M191" s="8">
        <v>46934</v>
      </c>
      <c r="N191" s="9">
        <v>1890</v>
      </c>
      <c r="O191" s="10" t="s">
        <v>272</v>
      </c>
      <c r="P191" s="7">
        <v>8</v>
      </c>
      <c r="Q191" s="7">
        <v>0</v>
      </c>
      <c r="R191" s="7">
        <v>23</v>
      </c>
      <c r="S191" s="7">
        <v>0</v>
      </c>
      <c r="T191" s="7">
        <v>0</v>
      </c>
      <c r="U191" s="7">
        <v>31</v>
      </c>
      <c r="V191" s="7">
        <v>27</v>
      </c>
      <c r="W191" s="7">
        <v>0</v>
      </c>
      <c r="X191" s="7">
        <v>0</v>
      </c>
      <c r="Y191" s="7">
        <v>0</v>
      </c>
      <c r="Z191" s="7">
        <v>3</v>
      </c>
      <c r="AA191" s="7">
        <v>0</v>
      </c>
      <c r="AB191" s="16">
        <v>0</v>
      </c>
      <c r="AC191" s="16">
        <v>0</v>
      </c>
      <c r="AD191" s="16">
        <v>0</v>
      </c>
      <c r="AE191" s="16">
        <v>0</v>
      </c>
      <c r="AF191" s="15">
        <v>100</v>
      </c>
      <c r="AG191" s="10" t="s">
        <v>1966</v>
      </c>
      <c r="AH191" s="10" t="s">
        <v>1966</v>
      </c>
      <c r="AI191" s="9">
        <v>7.5830000000000002</v>
      </c>
      <c r="AJ191" s="9">
        <v>61.495699999999999</v>
      </c>
      <c r="AK191" s="9">
        <v>41.5608</v>
      </c>
      <c r="AL191" s="24">
        <f>Table1[[#This Row],[Company Direct Land Through FY12]]+Table1[[#This Row],[Company Direct Land FY13 and After]]</f>
        <v>103.0565</v>
      </c>
      <c r="AM191" s="9">
        <v>48.168999999999997</v>
      </c>
      <c r="AN191" s="9">
        <v>165.0814</v>
      </c>
      <c r="AO191" s="9">
        <v>264.00200000000001</v>
      </c>
      <c r="AP191" s="24">
        <f>Table1[[#This Row],[Company Direct Building Through FY12]]+Table1[[#This Row],[Company Direct Building FY13 and After]]</f>
        <v>429.08339999999998</v>
      </c>
      <c r="AQ191" s="9">
        <v>0</v>
      </c>
      <c r="AR191" s="9">
        <v>23.6858</v>
      </c>
      <c r="AS191" s="9">
        <v>0</v>
      </c>
      <c r="AT191" s="24">
        <f>Table1[[#This Row],[Mortgage Recording Tax Through FY12]]+Table1[[#This Row],[Mortgage Recording Tax FY13 and After]]</f>
        <v>23.6858</v>
      </c>
      <c r="AU191" s="9">
        <v>43.078000000000003</v>
      </c>
      <c r="AV191" s="9">
        <v>111.0809</v>
      </c>
      <c r="AW191" s="9">
        <v>236.09989999999999</v>
      </c>
      <c r="AX191" s="24">
        <f>Table1[[#This Row],[Pilot Savings  Through FY12]]+Table1[[#This Row],[Pilot Savings FY13 and After]]</f>
        <v>347.18079999999998</v>
      </c>
      <c r="AY191" s="9">
        <v>0</v>
      </c>
      <c r="AZ191" s="9">
        <v>23.6858</v>
      </c>
      <c r="BA191" s="9">
        <v>0</v>
      </c>
      <c r="BB191" s="24">
        <f>Table1[[#This Row],[Mortgage Recording Tax Exemption Through FY12]]+Table1[[#This Row],[Mortgage Recording Tax Exemption FY13 and After]]</f>
        <v>23.6858</v>
      </c>
      <c r="BC191" s="9">
        <v>51.091200000000001</v>
      </c>
      <c r="BD191" s="9">
        <v>478.09</v>
      </c>
      <c r="BE191" s="9">
        <v>280.01839999999999</v>
      </c>
      <c r="BF191" s="24">
        <f>Table1[[#This Row],[Indirect and Induced Land Through FY12]]+Table1[[#This Row],[Indirect and Induced Land FY13 and After]]</f>
        <v>758.10839999999996</v>
      </c>
      <c r="BG191" s="9">
        <v>94.883700000000005</v>
      </c>
      <c r="BH191" s="9">
        <v>887.88130000000001</v>
      </c>
      <c r="BI191" s="9">
        <v>520.03440000000001</v>
      </c>
      <c r="BJ191" s="24">
        <f>Table1[[#This Row],[Indirect and Induced Building Through FY12]]+Table1[[#This Row],[Indirect and Induced Building FY13 and After]]</f>
        <v>1407.9157</v>
      </c>
      <c r="BK191" s="9">
        <v>158.6489</v>
      </c>
      <c r="BL191" s="9">
        <v>1481.4675</v>
      </c>
      <c r="BM191" s="9">
        <v>869.51570000000004</v>
      </c>
      <c r="BN191" s="24">
        <f>Table1[[#This Row],[TOTAL Real Property Related Taxes Through FY12]]+Table1[[#This Row],[TOTAL Real Property Related Taxes FY13 and After]]</f>
        <v>2350.9832000000001</v>
      </c>
      <c r="BO191" s="9">
        <v>251.2253</v>
      </c>
      <c r="BP191" s="9">
        <v>2680.0596</v>
      </c>
      <c r="BQ191" s="9">
        <v>1376.9033999999999</v>
      </c>
      <c r="BR191" s="24">
        <f>Table1[[#This Row],[Company Direct Through FY12]]+Table1[[#This Row],[Company Direct FY13 and After]]</f>
        <v>4056.9629999999997</v>
      </c>
      <c r="BS191" s="9">
        <v>0</v>
      </c>
      <c r="BT191" s="9">
        <v>0</v>
      </c>
      <c r="BU191" s="9">
        <v>0</v>
      </c>
      <c r="BV191" s="24">
        <f>Table1[[#This Row],[Sales Tax Exemption Through FY12]]+Table1[[#This Row],[Sales Tax Exemption FY13 and After]]</f>
        <v>0</v>
      </c>
      <c r="BW191" s="9">
        <v>0</v>
      </c>
      <c r="BX191" s="9">
        <v>2.7627999999999999</v>
      </c>
      <c r="BY191" s="9">
        <v>0</v>
      </c>
      <c r="BZ191" s="24">
        <f>Table1[[#This Row],[Energy Tax Savings Through FY12]]+Table1[[#This Row],[Energy Tax Savings FY13 and After]]</f>
        <v>2.7627999999999999</v>
      </c>
      <c r="CA191" s="9">
        <v>0</v>
      </c>
      <c r="CB191" s="9">
        <v>0</v>
      </c>
      <c r="CC191" s="9">
        <v>0</v>
      </c>
      <c r="CD191" s="24">
        <f>Table1[[#This Row],[Tax Exempt Bond Savings Through FY12]]+Table1[[#This Row],[Tax Exempt Bond Savings FY13 and After]]</f>
        <v>0</v>
      </c>
      <c r="CE191" s="9">
        <v>189.53299999999999</v>
      </c>
      <c r="CF191" s="9">
        <v>2025.9229</v>
      </c>
      <c r="CG191" s="9">
        <v>1038.7838999999999</v>
      </c>
      <c r="CH191" s="24">
        <f>Table1[[#This Row],[Indirect and Induced Through FY12]]+Table1[[#This Row],[Indirect and Induced FY13 and After]]</f>
        <v>3064.7067999999999</v>
      </c>
      <c r="CI191" s="9">
        <v>440.75830000000002</v>
      </c>
      <c r="CJ191" s="9">
        <v>4703.2196999999996</v>
      </c>
      <c r="CK191" s="9">
        <v>2415.6873000000001</v>
      </c>
      <c r="CL191" s="24">
        <f>Table1[[#This Row],[TOTAL Income Consumption Use Taxes Through FY12]]+Table1[[#This Row],[TOTAL Income Consumption Use Taxes FY13 and After]]</f>
        <v>7118.9069999999992</v>
      </c>
      <c r="CM191" s="9">
        <v>43.078000000000003</v>
      </c>
      <c r="CN191" s="9">
        <v>137.52950000000001</v>
      </c>
      <c r="CO191" s="9">
        <v>236.09989999999999</v>
      </c>
      <c r="CP191" s="24">
        <f>Table1[[#This Row],[Assistance Provided Through FY12]]+Table1[[#This Row],[Assistance Provided FY13 and After]]</f>
        <v>373.62940000000003</v>
      </c>
      <c r="CQ191" s="9">
        <v>0</v>
      </c>
      <c r="CR191" s="9">
        <v>0</v>
      </c>
      <c r="CS191" s="9">
        <v>0</v>
      </c>
      <c r="CT191" s="24">
        <f>Table1[[#This Row],[Recapture Cancellation Reduction Amount Through FY12]]+Table1[[#This Row],[Recapture Cancellation Reduction Amount FY13 and After]]</f>
        <v>0</v>
      </c>
      <c r="CU191" s="9">
        <v>0</v>
      </c>
      <c r="CV191" s="9">
        <v>0</v>
      </c>
      <c r="CW191" s="9">
        <v>0</v>
      </c>
      <c r="CX191" s="24">
        <f>Table1[[#This Row],[Penalty Paid Through FY12]]+Table1[[#This Row],[Penalty Paid FY13 and After]]</f>
        <v>0</v>
      </c>
      <c r="CY191" s="9">
        <v>43.078000000000003</v>
      </c>
      <c r="CZ191" s="9">
        <v>137.52950000000001</v>
      </c>
      <c r="DA191" s="9">
        <v>236.09989999999999</v>
      </c>
      <c r="DB191" s="24">
        <f>Table1[[#This Row],[TOTAL Assistance Net of Recapture Penalties Through FY12]]+Table1[[#This Row],[TOTAL Assistance Net of Recapture Penalties FY13 and After]]</f>
        <v>373.62940000000003</v>
      </c>
      <c r="DC191" s="9">
        <v>306.97730000000001</v>
      </c>
      <c r="DD191" s="9">
        <v>2930.3225000000002</v>
      </c>
      <c r="DE191" s="9">
        <v>1682.4662000000001</v>
      </c>
      <c r="DF191" s="24">
        <f>Table1[[#This Row],[Company Direct Tax Revenue Before Assistance Through FY12]]+Table1[[#This Row],[Company Direct Tax Revenue Before Assistance FY13 and After]]</f>
        <v>4612.7887000000001</v>
      </c>
      <c r="DG191" s="9">
        <v>335.50790000000001</v>
      </c>
      <c r="DH191" s="9">
        <v>3391.8942000000002</v>
      </c>
      <c r="DI191" s="9">
        <v>1838.8367000000001</v>
      </c>
      <c r="DJ191" s="24">
        <f>Table1[[#This Row],[Indirect and Induced Tax Revenues Through FY12]]+Table1[[#This Row],[Indirect and Induced Tax Revenues FY13 and After]]</f>
        <v>5230.7309000000005</v>
      </c>
      <c r="DK191" s="9">
        <v>642.48519999999996</v>
      </c>
      <c r="DL191" s="9">
        <v>6322.2166999999999</v>
      </c>
      <c r="DM191" s="9">
        <v>3521.3029000000001</v>
      </c>
      <c r="DN191" s="24">
        <f>Table1[[#This Row],[TOTAL Tax Revenues Before Assistance Through FY12]]+Table1[[#This Row],[TOTAL Tax Revenues Before Assistance FY13 and After]]</f>
        <v>9843.5195999999996</v>
      </c>
      <c r="DO191" s="9">
        <v>599.40719999999999</v>
      </c>
      <c r="DP191" s="9">
        <v>6184.6872000000003</v>
      </c>
      <c r="DQ191" s="9">
        <v>3285.203</v>
      </c>
      <c r="DR191" s="24">
        <f>Table1[[#This Row],[TOTAL Tax Revenues Net of Assistance Recapture and Penalty Through FY12]]+Table1[[#This Row],[TOTAL Tax Revenues Net of Assistance Recapture and Penalty FY13 and After]]</f>
        <v>9469.8901999999998</v>
      </c>
      <c r="DS191" s="9">
        <v>0</v>
      </c>
      <c r="DT191" s="9">
        <v>0</v>
      </c>
      <c r="DU191" s="9">
        <v>0</v>
      </c>
      <c r="DV191" s="9">
        <v>0</v>
      </c>
    </row>
    <row r="192" spans="1:126" x14ac:dyDescent="0.25">
      <c r="A192" s="10">
        <v>92679</v>
      </c>
      <c r="B192" s="10" t="s">
        <v>802</v>
      </c>
      <c r="C192" s="10" t="s">
        <v>803</v>
      </c>
      <c r="D192" s="10" t="s">
        <v>10</v>
      </c>
      <c r="E192" s="10">
        <v>17</v>
      </c>
      <c r="F192" s="10" t="s">
        <v>766</v>
      </c>
      <c r="G192" s="10" t="s">
        <v>734</v>
      </c>
      <c r="H192" s="13">
        <v>80678</v>
      </c>
      <c r="I192" s="13">
        <v>45000</v>
      </c>
      <c r="J192" s="10" t="s">
        <v>503</v>
      </c>
      <c r="K192" s="10" t="s">
        <v>81</v>
      </c>
      <c r="L192" s="8">
        <v>37112</v>
      </c>
      <c r="M192" s="8">
        <v>46569</v>
      </c>
      <c r="N192" s="9">
        <v>4375</v>
      </c>
      <c r="O192" s="10" t="s">
        <v>11</v>
      </c>
      <c r="P192" s="7">
        <v>0</v>
      </c>
      <c r="Q192" s="7">
        <v>0</v>
      </c>
      <c r="R192" s="7">
        <v>23</v>
      </c>
      <c r="S192" s="7">
        <v>0</v>
      </c>
      <c r="T192" s="7">
        <v>0</v>
      </c>
      <c r="U192" s="7">
        <v>23</v>
      </c>
      <c r="V192" s="7">
        <v>23</v>
      </c>
      <c r="W192" s="7">
        <v>0</v>
      </c>
      <c r="X192" s="7">
        <v>0</v>
      </c>
      <c r="Y192" s="7">
        <v>0</v>
      </c>
      <c r="Z192" s="7">
        <v>5</v>
      </c>
      <c r="AA192" s="7">
        <v>0</v>
      </c>
      <c r="AB192" s="16">
        <v>0</v>
      </c>
      <c r="AC192" s="16">
        <v>0</v>
      </c>
      <c r="AD192" s="16">
        <v>0</v>
      </c>
      <c r="AE192" s="16">
        <v>0</v>
      </c>
      <c r="AF192" s="15">
        <v>91.304347826086953</v>
      </c>
      <c r="AG192" s="10" t="s">
        <v>28</v>
      </c>
      <c r="AH192" s="10" t="s">
        <v>1966</v>
      </c>
      <c r="AI192" s="9">
        <v>41.709000000000003</v>
      </c>
      <c r="AJ192" s="9">
        <v>201.42519999999999</v>
      </c>
      <c r="AK192" s="9">
        <v>228.5968</v>
      </c>
      <c r="AL192" s="24">
        <f>Table1[[#This Row],[Company Direct Land Through FY12]]+Table1[[#This Row],[Company Direct Land FY13 and After]]</f>
        <v>430.02199999999999</v>
      </c>
      <c r="AM192" s="9">
        <v>67.977000000000004</v>
      </c>
      <c r="AN192" s="9">
        <v>412.92430000000002</v>
      </c>
      <c r="AO192" s="9">
        <v>372.56549999999999</v>
      </c>
      <c r="AP192" s="24">
        <f>Table1[[#This Row],[Company Direct Building Through FY12]]+Table1[[#This Row],[Company Direct Building FY13 and After]]</f>
        <v>785.48980000000006</v>
      </c>
      <c r="AQ192" s="9">
        <v>0</v>
      </c>
      <c r="AR192" s="9">
        <v>50.529600000000002</v>
      </c>
      <c r="AS192" s="9">
        <v>0</v>
      </c>
      <c r="AT192" s="24">
        <f>Table1[[#This Row],[Mortgage Recording Tax Through FY12]]+Table1[[#This Row],[Mortgage Recording Tax FY13 and After]]</f>
        <v>50.529600000000002</v>
      </c>
      <c r="AU192" s="9">
        <v>87.84</v>
      </c>
      <c r="AV192" s="9">
        <v>412.75409999999999</v>
      </c>
      <c r="AW192" s="9">
        <v>481.42899999999997</v>
      </c>
      <c r="AX192" s="24">
        <f>Table1[[#This Row],[Pilot Savings  Through FY12]]+Table1[[#This Row],[Pilot Savings FY13 and After]]</f>
        <v>894.18309999999997</v>
      </c>
      <c r="AY192" s="9">
        <v>0</v>
      </c>
      <c r="AZ192" s="9">
        <v>50.529600000000002</v>
      </c>
      <c r="BA192" s="9">
        <v>0</v>
      </c>
      <c r="BB192" s="24">
        <f>Table1[[#This Row],[Mortgage Recording Tax Exemption Through FY12]]+Table1[[#This Row],[Mortgage Recording Tax Exemption FY13 and After]]</f>
        <v>50.529600000000002</v>
      </c>
      <c r="BC192" s="9">
        <v>40.075499999999998</v>
      </c>
      <c r="BD192" s="9">
        <v>220.88399999999999</v>
      </c>
      <c r="BE192" s="9">
        <v>219.64359999999999</v>
      </c>
      <c r="BF192" s="24">
        <f>Table1[[#This Row],[Indirect and Induced Land Through FY12]]+Table1[[#This Row],[Indirect and Induced Land FY13 and After]]</f>
        <v>440.52760000000001</v>
      </c>
      <c r="BG192" s="9">
        <v>74.425899999999999</v>
      </c>
      <c r="BH192" s="9">
        <v>410.21359999999999</v>
      </c>
      <c r="BI192" s="9">
        <v>407.91</v>
      </c>
      <c r="BJ192" s="24">
        <f>Table1[[#This Row],[Indirect and Induced Building Through FY12]]+Table1[[#This Row],[Indirect and Induced Building FY13 and After]]</f>
        <v>818.12360000000001</v>
      </c>
      <c r="BK192" s="9">
        <v>136.34739999999999</v>
      </c>
      <c r="BL192" s="9">
        <v>832.69299999999998</v>
      </c>
      <c r="BM192" s="9">
        <v>747.28689999999995</v>
      </c>
      <c r="BN192" s="24">
        <f>Table1[[#This Row],[TOTAL Real Property Related Taxes Through FY12]]+Table1[[#This Row],[TOTAL Real Property Related Taxes FY13 and After]]</f>
        <v>1579.9798999999998</v>
      </c>
      <c r="BO192" s="9">
        <v>248.518</v>
      </c>
      <c r="BP192" s="9">
        <v>1503.1655000000001</v>
      </c>
      <c r="BQ192" s="9">
        <v>1362.0661</v>
      </c>
      <c r="BR192" s="24">
        <f>Table1[[#This Row],[Company Direct Through FY12]]+Table1[[#This Row],[Company Direct FY13 and After]]</f>
        <v>2865.2316000000001</v>
      </c>
      <c r="BS192" s="9">
        <v>0</v>
      </c>
      <c r="BT192" s="9">
        <v>0</v>
      </c>
      <c r="BU192" s="9">
        <v>0</v>
      </c>
      <c r="BV192" s="24">
        <f>Table1[[#This Row],[Sales Tax Exemption Through FY12]]+Table1[[#This Row],[Sales Tax Exemption FY13 and After]]</f>
        <v>0</v>
      </c>
      <c r="BW192" s="9">
        <v>0</v>
      </c>
      <c r="BX192" s="9">
        <v>0</v>
      </c>
      <c r="BY192" s="9">
        <v>0</v>
      </c>
      <c r="BZ192" s="24">
        <f>Table1[[#This Row],[Energy Tax Savings Through FY12]]+Table1[[#This Row],[Energy Tax Savings FY13 and After]]</f>
        <v>0</v>
      </c>
      <c r="CA192" s="9">
        <v>0</v>
      </c>
      <c r="CB192" s="9">
        <v>0</v>
      </c>
      <c r="CC192" s="9">
        <v>0</v>
      </c>
      <c r="CD192" s="24">
        <f>Table1[[#This Row],[Tax Exempt Bond Savings Through FY12]]+Table1[[#This Row],[Tax Exempt Bond Savings FY13 and After]]</f>
        <v>0</v>
      </c>
      <c r="CE192" s="9">
        <v>134.33439999999999</v>
      </c>
      <c r="CF192" s="9">
        <v>838.74689999999998</v>
      </c>
      <c r="CG192" s="9">
        <v>736.25409999999999</v>
      </c>
      <c r="CH192" s="24">
        <f>Table1[[#This Row],[Indirect and Induced Through FY12]]+Table1[[#This Row],[Indirect and Induced FY13 and After]]</f>
        <v>1575.001</v>
      </c>
      <c r="CI192" s="9">
        <v>382.85239999999999</v>
      </c>
      <c r="CJ192" s="9">
        <v>2341.9124000000002</v>
      </c>
      <c r="CK192" s="9">
        <v>2098.3202000000001</v>
      </c>
      <c r="CL192" s="24">
        <f>Table1[[#This Row],[TOTAL Income Consumption Use Taxes Through FY12]]+Table1[[#This Row],[TOTAL Income Consumption Use Taxes FY13 and After]]</f>
        <v>4440.2326000000003</v>
      </c>
      <c r="CM192" s="9">
        <v>87.84</v>
      </c>
      <c r="CN192" s="9">
        <v>463.28370000000001</v>
      </c>
      <c r="CO192" s="9">
        <v>481.42899999999997</v>
      </c>
      <c r="CP192" s="24">
        <f>Table1[[#This Row],[Assistance Provided Through FY12]]+Table1[[#This Row],[Assistance Provided FY13 and After]]</f>
        <v>944.71270000000004</v>
      </c>
      <c r="CQ192" s="9">
        <v>0</v>
      </c>
      <c r="CR192" s="9">
        <v>0</v>
      </c>
      <c r="CS192" s="9">
        <v>0</v>
      </c>
      <c r="CT192" s="24">
        <f>Table1[[#This Row],[Recapture Cancellation Reduction Amount Through FY12]]+Table1[[#This Row],[Recapture Cancellation Reduction Amount FY13 and After]]</f>
        <v>0</v>
      </c>
      <c r="CU192" s="9">
        <v>0</v>
      </c>
      <c r="CV192" s="9">
        <v>0</v>
      </c>
      <c r="CW192" s="9">
        <v>0</v>
      </c>
      <c r="CX192" s="24">
        <f>Table1[[#This Row],[Penalty Paid Through FY12]]+Table1[[#This Row],[Penalty Paid FY13 and After]]</f>
        <v>0</v>
      </c>
      <c r="CY192" s="9">
        <v>87.84</v>
      </c>
      <c r="CZ192" s="9">
        <v>463.28370000000001</v>
      </c>
      <c r="DA192" s="9">
        <v>481.42899999999997</v>
      </c>
      <c r="DB192" s="24">
        <f>Table1[[#This Row],[TOTAL Assistance Net of Recapture Penalties Through FY12]]+Table1[[#This Row],[TOTAL Assistance Net of Recapture Penalties FY13 and After]]</f>
        <v>944.71270000000004</v>
      </c>
      <c r="DC192" s="9">
        <v>358.20400000000001</v>
      </c>
      <c r="DD192" s="9">
        <v>2168.0446000000002</v>
      </c>
      <c r="DE192" s="9">
        <v>1963.2284</v>
      </c>
      <c r="DF192" s="24">
        <f>Table1[[#This Row],[Company Direct Tax Revenue Before Assistance Through FY12]]+Table1[[#This Row],[Company Direct Tax Revenue Before Assistance FY13 and After]]</f>
        <v>4131.2730000000001</v>
      </c>
      <c r="DG192" s="9">
        <v>248.83580000000001</v>
      </c>
      <c r="DH192" s="9">
        <v>1469.8444999999999</v>
      </c>
      <c r="DI192" s="9">
        <v>1363.8077000000001</v>
      </c>
      <c r="DJ192" s="24">
        <f>Table1[[#This Row],[Indirect and Induced Tax Revenues Through FY12]]+Table1[[#This Row],[Indirect and Induced Tax Revenues FY13 and After]]</f>
        <v>2833.6522</v>
      </c>
      <c r="DK192" s="9">
        <v>607.03980000000001</v>
      </c>
      <c r="DL192" s="9">
        <v>3637.8890999999999</v>
      </c>
      <c r="DM192" s="9">
        <v>3327.0360999999998</v>
      </c>
      <c r="DN192" s="24">
        <f>Table1[[#This Row],[TOTAL Tax Revenues Before Assistance Through FY12]]+Table1[[#This Row],[TOTAL Tax Revenues Before Assistance FY13 and After]]</f>
        <v>6964.9251999999997</v>
      </c>
      <c r="DO192" s="9">
        <v>519.19979999999998</v>
      </c>
      <c r="DP192" s="9">
        <v>3174.6053999999999</v>
      </c>
      <c r="DQ192" s="9">
        <v>2845.6071000000002</v>
      </c>
      <c r="DR192" s="24">
        <f>Table1[[#This Row],[TOTAL Tax Revenues Net of Assistance Recapture and Penalty Through FY12]]+Table1[[#This Row],[TOTAL Tax Revenues Net of Assistance Recapture and Penalty FY13 and After]]</f>
        <v>6020.2124999999996</v>
      </c>
      <c r="DS192" s="9">
        <v>0</v>
      </c>
      <c r="DT192" s="9">
        <v>0</v>
      </c>
      <c r="DU192" s="9">
        <v>0</v>
      </c>
      <c r="DV192" s="9">
        <v>0</v>
      </c>
    </row>
    <row r="193" spans="1:126" x14ac:dyDescent="0.25">
      <c r="A193" s="10">
        <v>92680</v>
      </c>
      <c r="B193" s="10" t="s">
        <v>889</v>
      </c>
      <c r="C193" s="10" t="s">
        <v>891</v>
      </c>
      <c r="D193" s="10" t="s">
        <v>47</v>
      </c>
      <c r="E193" s="10">
        <v>1</v>
      </c>
      <c r="F193" s="10" t="s">
        <v>494</v>
      </c>
      <c r="G193" s="10" t="s">
        <v>23</v>
      </c>
      <c r="H193" s="13">
        <v>0</v>
      </c>
      <c r="I193" s="13">
        <v>438146</v>
      </c>
      <c r="J193" s="10" t="s">
        <v>890</v>
      </c>
      <c r="K193" s="10" t="s">
        <v>42</v>
      </c>
      <c r="L193" s="8">
        <v>37421</v>
      </c>
      <c r="M193" s="8">
        <v>44681</v>
      </c>
      <c r="N193" s="9">
        <v>61500</v>
      </c>
      <c r="O193" s="10" t="s">
        <v>144</v>
      </c>
      <c r="P193" s="7">
        <v>13</v>
      </c>
      <c r="Q193" s="7">
        <v>0</v>
      </c>
      <c r="R193" s="7">
        <v>786</v>
      </c>
      <c r="S193" s="7">
        <v>0</v>
      </c>
      <c r="T193" s="7">
        <v>37</v>
      </c>
      <c r="U193" s="7">
        <v>836</v>
      </c>
      <c r="V193" s="7">
        <v>790</v>
      </c>
      <c r="W193" s="7">
        <v>0</v>
      </c>
      <c r="X193" s="7">
        <v>770</v>
      </c>
      <c r="Y193" s="7">
        <v>770</v>
      </c>
      <c r="Z193" s="7">
        <v>680</v>
      </c>
      <c r="AA193" s="7">
        <v>75.844806007509391</v>
      </c>
      <c r="AB193" s="16">
        <v>0</v>
      </c>
      <c r="AC193" s="16">
        <v>3.2540675844806008</v>
      </c>
      <c r="AD193" s="16">
        <v>8.6357947434292868</v>
      </c>
      <c r="AE193" s="16">
        <v>12.265331664580724</v>
      </c>
      <c r="AF193" s="15">
        <v>51.063829787234042</v>
      </c>
      <c r="AG193" s="10" t="s">
        <v>28</v>
      </c>
      <c r="AH193" s="10" t="s">
        <v>1966</v>
      </c>
      <c r="AI193" s="9">
        <v>1108.6969999999999</v>
      </c>
      <c r="AJ193" s="9">
        <v>5815.7857000000004</v>
      </c>
      <c r="AK193" s="9">
        <v>4240.4713000000002</v>
      </c>
      <c r="AL193" s="24">
        <f>Table1[[#This Row],[Company Direct Land Through FY12]]+Table1[[#This Row],[Company Direct Land FY13 and After]]</f>
        <v>10056.257000000001</v>
      </c>
      <c r="AM193" s="9">
        <v>2059.0086999999999</v>
      </c>
      <c r="AN193" s="9">
        <v>10800.745500000001</v>
      </c>
      <c r="AO193" s="9">
        <v>7875.1620000000003</v>
      </c>
      <c r="AP193" s="24">
        <f>Table1[[#This Row],[Company Direct Building Through FY12]]+Table1[[#This Row],[Company Direct Building FY13 and After]]</f>
        <v>18675.907500000001</v>
      </c>
      <c r="AQ193" s="9">
        <v>0</v>
      </c>
      <c r="AR193" s="9">
        <v>0</v>
      </c>
      <c r="AS193" s="9">
        <v>0</v>
      </c>
      <c r="AT193" s="24">
        <f>Table1[[#This Row],[Mortgage Recording Tax Through FY12]]+Table1[[#This Row],[Mortgage Recording Tax FY13 and After]]</f>
        <v>0</v>
      </c>
      <c r="AU193" s="9">
        <v>0</v>
      </c>
      <c r="AV193" s="9">
        <v>0</v>
      </c>
      <c r="AW193" s="9">
        <v>0</v>
      </c>
      <c r="AX193" s="24">
        <f>Table1[[#This Row],[Pilot Savings  Through FY12]]+Table1[[#This Row],[Pilot Savings FY13 and After]]</f>
        <v>0</v>
      </c>
      <c r="AY193" s="9">
        <v>0</v>
      </c>
      <c r="AZ193" s="9">
        <v>0</v>
      </c>
      <c r="BA193" s="9">
        <v>0</v>
      </c>
      <c r="BB193" s="24">
        <f>Table1[[#This Row],[Mortgage Recording Tax Exemption Through FY12]]+Table1[[#This Row],[Mortgage Recording Tax Exemption FY13 and After]]</f>
        <v>0</v>
      </c>
      <c r="BC193" s="9">
        <v>1326.7090000000001</v>
      </c>
      <c r="BD193" s="9">
        <v>12023.2881</v>
      </c>
      <c r="BE193" s="9">
        <v>5074.3094000000001</v>
      </c>
      <c r="BF193" s="24">
        <f>Table1[[#This Row],[Indirect and Induced Land Through FY12]]+Table1[[#This Row],[Indirect and Induced Land FY13 and After]]</f>
        <v>17097.5975</v>
      </c>
      <c r="BG193" s="9">
        <v>2463.8881000000001</v>
      </c>
      <c r="BH193" s="9">
        <v>22328.963599999999</v>
      </c>
      <c r="BI193" s="9">
        <v>9423.7178999999996</v>
      </c>
      <c r="BJ193" s="24">
        <f>Table1[[#This Row],[Indirect and Induced Building Through FY12]]+Table1[[#This Row],[Indirect and Induced Building FY13 and After]]</f>
        <v>31752.681499999999</v>
      </c>
      <c r="BK193" s="9">
        <v>6958.3028000000004</v>
      </c>
      <c r="BL193" s="9">
        <v>50968.782899999998</v>
      </c>
      <c r="BM193" s="9">
        <v>26613.660599999999</v>
      </c>
      <c r="BN193" s="24">
        <f>Table1[[#This Row],[TOTAL Real Property Related Taxes Through FY12]]+Table1[[#This Row],[TOTAL Real Property Related Taxes FY13 and After]]</f>
        <v>77582.443499999994</v>
      </c>
      <c r="BO193" s="9">
        <v>4678.1967000000004</v>
      </c>
      <c r="BP193" s="9">
        <v>46161.294600000001</v>
      </c>
      <c r="BQ193" s="9">
        <v>17892.860700000001</v>
      </c>
      <c r="BR193" s="24">
        <f>Table1[[#This Row],[Company Direct Through FY12]]+Table1[[#This Row],[Company Direct FY13 and After]]</f>
        <v>64054.155299999999</v>
      </c>
      <c r="BS193" s="9">
        <v>6.2073</v>
      </c>
      <c r="BT193" s="9">
        <v>535.5222</v>
      </c>
      <c r="BU193" s="9">
        <v>2951.9778000000001</v>
      </c>
      <c r="BV193" s="24">
        <f>Table1[[#This Row],[Sales Tax Exemption Through FY12]]+Table1[[#This Row],[Sales Tax Exemption FY13 and After]]</f>
        <v>3487.5</v>
      </c>
      <c r="BW193" s="9">
        <v>9.2364999999999995</v>
      </c>
      <c r="BX193" s="9">
        <v>37.7819</v>
      </c>
      <c r="BY193" s="9">
        <v>26.177800000000001</v>
      </c>
      <c r="BZ193" s="24">
        <f>Table1[[#This Row],[Energy Tax Savings Through FY12]]+Table1[[#This Row],[Energy Tax Savings FY13 and After]]</f>
        <v>63.959699999999998</v>
      </c>
      <c r="CA193" s="9">
        <v>0</v>
      </c>
      <c r="CB193" s="9">
        <v>0</v>
      </c>
      <c r="CC193" s="9">
        <v>0</v>
      </c>
      <c r="CD193" s="24">
        <f>Table1[[#This Row],[Tax Exempt Bond Savings Through FY12]]+Table1[[#This Row],[Tax Exempt Bond Savings FY13 and After]]</f>
        <v>0</v>
      </c>
      <c r="CE193" s="9">
        <v>4088.5322000000001</v>
      </c>
      <c r="CF193" s="9">
        <v>41691.977400000003</v>
      </c>
      <c r="CG193" s="9">
        <v>15637.550499999999</v>
      </c>
      <c r="CH193" s="24">
        <f>Table1[[#This Row],[Indirect and Induced Through FY12]]+Table1[[#This Row],[Indirect and Induced FY13 and After]]</f>
        <v>57329.527900000001</v>
      </c>
      <c r="CI193" s="9">
        <v>8751.2850999999991</v>
      </c>
      <c r="CJ193" s="9">
        <v>87279.967900000003</v>
      </c>
      <c r="CK193" s="9">
        <v>30552.2556</v>
      </c>
      <c r="CL193" s="24">
        <f>Table1[[#This Row],[TOTAL Income Consumption Use Taxes Through FY12]]+Table1[[#This Row],[TOTAL Income Consumption Use Taxes FY13 and After]]</f>
        <v>117832.22350000001</v>
      </c>
      <c r="CM193" s="9">
        <v>15.4438</v>
      </c>
      <c r="CN193" s="9">
        <v>573.30409999999995</v>
      </c>
      <c r="CO193" s="9">
        <v>2978.1556</v>
      </c>
      <c r="CP193" s="24">
        <f>Table1[[#This Row],[Assistance Provided Through FY12]]+Table1[[#This Row],[Assistance Provided FY13 and After]]</f>
        <v>3551.4596999999999</v>
      </c>
      <c r="CQ193" s="9">
        <v>0</v>
      </c>
      <c r="CR193" s="9">
        <v>6.8367000000000004</v>
      </c>
      <c r="CS193" s="9">
        <v>0</v>
      </c>
      <c r="CT193" s="24">
        <f>Table1[[#This Row],[Recapture Cancellation Reduction Amount Through FY12]]+Table1[[#This Row],[Recapture Cancellation Reduction Amount FY13 and After]]</f>
        <v>6.8367000000000004</v>
      </c>
      <c r="CU193" s="9">
        <v>0</v>
      </c>
      <c r="CV193" s="9">
        <v>0</v>
      </c>
      <c r="CW193" s="9">
        <v>0</v>
      </c>
      <c r="CX193" s="24">
        <f>Table1[[#This Row],[Penalty Paid Through FY12]]+Table1[[#This Row],[Penalty Paid FY13 and After]]</f>
        <v>0</v>
      </c>
      <c r="CY193" s="9">
        <v>15.4438</v>
      </c>
      <c r="CZ193" s="9">
        <v>566.4674</v>
      </c>
      <c r="DA193" s="9">
        <v>2978.1556</v>
      </c>
      <c r="DB193" s="24">
        <f>Table1[[#This Row],[TOTAL Assistance Net of Recapture Penalties Through FY12]]+Table1[[#This Row],[TOTAL Assistance Net of Recapture Penalties FY13 and After]]</f>
        <v>3544.623</v>
      </c>
      <c r="DC193" s="9">
        <v>7845.9023999999999</v>
      </c>
      <c r="DD193" s="9">
        <v>62777.825799999999</v>
      </c>
      <c r="DE193" s="9">
        <v>30008.493999999999</v>
      </c>
      <c r="DF193" s="24">
        <f>Table1[[#This Row],[Company Direct Tax Revenue Before Assistance Through FY12]]+Table1[[#This Row],[Company Direct Tax Revenue Before Assistance FY13 and After]]</f>
        <v>92786.319799999997</v>
      </c>
      <c r="DG193" s="9">
        <v>7879.1292999999996</v>
      </c>
      <c r="DH193" s="9">
        <v>76044.229099999997</v>
      </c>
      <c r="DI193" s="9">
        <v>30135.577799999999</v>
      </c>
      <c r="DJ193" s="24">
        <f>Table1[[#This Row],[Indirect and Induced Tax Revenues Through FY12]]+Table1[[#This Row],[Indirect and Induced Tax Revenues FY13 and After]]</f>
        <v>106179.8069</v>
      </c>
      <c r="DK193" s="9">
        <v>15725.0317</v>
      </c>
      <c r="DL193" s="9">
        <v>138822.05489999999</v>
      </c>
      <c r="DM193" s="9">
        <v>60144.071799999998</v>
      </c>
      <c r="DN193" s="24">
        <f>Table1[[#This Row],[TOTAL Tax Revenues Before Assistance Through FY12]]+Table1[[#This Row],[TOTAL Tax Revenues Before Assistance FY13 and After]]</f>
        <v>198966.12669999999</v>
      </c>
      <c r="DO193" s="9">
        <v>15709.5879</v>
      </c>
      <c r="DP193" s="9">
        <v>138255.58749999999</v>
      </c>
      <c r="DQ193" s="9">
        <v>57165.9162</v>
      </c>
      <c r="DR193" s="24">
        <f>Table1[[#This Row],[TOTAL Tax Revenues Net of Assistance Recapture and Penalty Through FY12]]+Table1[[#This Row],[TOTAL Tax Revenues Net of Assistance Recapture and Penalty FY13 and After]]</f>
        <v>195421.5037</v>
      </c>
      <c r="DS193" s="9">
        <v>0</v>
      </c>
      <c r="DT193" s="9">
        <v>133.03530000000001</v>
      </c>
      <c r="DU193" s="9">
        <v>0</v>
      </c>
      <c r="DV193" s="9">
        <v>0</v>
      </c>
    </row>
    <row r="194" spans="1:126" x14ac:dyDescent="0.25">
      <c r="A194" s="10">
        <v>92684</v>
      </c>
      <c r="B194" s="10" t="s">
        <v>858</v>
      </c>
      <c r="C194" s="10" t="s">
        <v>859</v>
      </c>
      <c r="D194" s="10" t="s">
        <v>47</v>
      </c>
      <c r="E194" s="10">
        <v>4</v>
      </c>
      <c r="F194" s="10" t="s">
        <v>860</v>
      </c>
      <c r="G194" s="10" t="s">
        <v>585</v>
      </c>
      <c r="H194" s="13">
        <v>2554</v>
      </c>
      <c r="I194" s="13">
        <v>15000</v>
      </c>
      <c r="J194" s="10" t="s">
        <v>205</v>
      </c>
      <c r="K194" s="10" t="s">
        <v>50</v>
      </c>
      <c r="L194" s="8">
        <v>37159</v>
      </c>
      <c r="M194" s="8">
        <v>48092</v>
      </c>
      <c r="N194" s="9">
        <v>16560</v>
      </c>
      <c r="O194" s="10" t="s">
        <v>74</v>
      </c>
      <c r="P194" s="7">
        <v>5</v>
      </c>
      <c r="Q194" s="7">
        <v>0</v>
      </c>
      <c r="R194" s="7">
        <v>38</v>
      </c>
      <c r="S194" s="7">
        <v>0</v>
      </c>
      <c r="T194" s="7">
        <v>3</v>
      </c>
      <c r="U194" s="7">
        <v>46</v>
      </c>
      <c r="V194" s="7">
        <v>40</v>
      </c>
      <c r="W194" s="7">
        <v>0</v>
      </c>
      <c r="X194" s="7">
        <v>0</v>
      </c>
      <c r="Y194" s="7">
        <v>115</v>
      </c>
      <c r="Z194" s="7">
        <v>9</v>
      </c>
      <c r="AA194" s="7">
        <v>0</v>
      </c>
      <c r="AB194" s="16">
        <v>0</v>
      </c>
      <c r="AC194" s="16">
        <v>0</v>
      </c>
      <c r="AD194" s="16">
        <v>0</v>
      </c>
      <c r="AE194" s="16">
        <v>0</v>
      </c>
      <c r="AF194" s="15">
        <v>86.04651162790698</v>
      </c>
      <c r="AG194" s="10" t="s">
        <v>28</v>
      </c>
      <c r="AH194" s="10" t="s">
        <v>1966</v>
      </c>
      <c r="AI194" s="9">
        <v>0</v>
      </c>
      <c r="AJ194" s="9">
        <v>0</v>
      </c>
      <c r="AK194" s="9">
        <v>0</v>
      </c>
      <c r="AL194" s="24">
        <f>Table1[[#This Row],[Company Direct Land Through FY12]]+Table1[[#This Row],[Company Direct Land FY13 and After]]</f>
        <v>0</v>
      </c>
      <c r="AM194" s="9">
        <v>0</v>
      </c>
      <c r="AN194" s="9">
        <v>0</v>
      </c>
      <c r="AO194" s="9">
        <v>0</v>
      </c>
      <c r="AP194" s="24">
        <f>Table1[[#This Row],[Company Direct Building Through FY12]]+Table1[[#This Row],[Company Direct Building FY13 and After]]</f>
        <v>0</v>
      </c>
      <c r="AQ194" s="9">
        <v>0</v>
      </c>
      <c r="AR194" s="9">
        <v>26.4132</v>
      </c>
      <c r="AS194" s="9">
        <v>0</v>
      </c>
      <c r="AT194" s="24">
        <f>Table1[[#This Row],[Mortgage Recording Tax Through FY12]]+Table1[[#This Row],[Mortgage Recording Tax FY13 and After]]</f>
        <v>26.4132</v>
      </c>
      <c r="AU194" s="9">
        <v>0</v>
      </c>
      <c r="AV194" s="9">
        <v>0</v>
      </c>
      <c r="AW194" s="9">
        <v>0</v>
      </c>
      <c r="AX194" s="24">
        <f>Table1[[#This Row],[Pilot Savings  Through FY12]]+Table1[[#This Row],[Pilot Savings FY13 and After]]</f>
        <v>0</v>
      </c>
      <c r="AY194" s="9">
        <v>0</v>
      </c>
      <c r="AZ194" s="9">
        <v>26.4132</v>
      </c>
      <c r="BA194" s="9">
        <v>0</v>
      </c>
      <c r="BB194" s="24">
        <f>Table1[[#This Row],[Mortgage Recording Tax Exemption Through FY12]]+Table1[[#This Row],[Mortgage Recording Tax Exemption FY13 and After]]</f>
        <v>26.4132</v>
      </c>
      <c r="BC194" s="9">
        <v>29.4177</v>
      </c>
      <c r="BD194" s="9">
        <v>164.87799999999999</v>
      </c>
      <c r="BE194" s="9">
        <v>187.7543</v>
      </c>
      <c r="BF194" s="24">
        <f>Table1[[#This Row],[Indirect and Induced Land Through FY12]]+Table1[[#This Row],[Indirect and Induced Land FY13 and After]]</f>
        <v>352.63229999999999</v>
      </c>
      <c r="BG194" s="9">
        <v>54.632899999999999</v>
      </c>
      <c r="BH194" s="9">
        <v>306.20170000000002</v>
      </c>
      <c r="BI194" s="9">
        <v>348.68509999999998</v>
      </c>
      <c r="BJ194" s="24">
        <f>Table1[[#This Row],[Indirect and Induced Building Through FY12]]+Table1[[#This Row],[Indirect and Induced Building FY13 and After]]</f>
        <v>654.88679999999999</v>
      </c>
      <c r="BK194" s="9">
        <v>84.050600000000003</v>
      </c>
      <c r="BL194" s="9">
        <v>471.0797</v>
      </c>
      <c r="BM194" s="9">
        <v>536.43939999999998</v>
      </c>
      <c r="BN194" s="24">
        <f>Table1[[#This Row],[TOTAL Real Property Related Taxes Through FY12]]+Table1[[#This Row],[TOTAL Real Property Related Taxes FY13 and After]]</f>
        <v>1007.5191</v>
      </c>
      <c r="BO194" s="9">
        <v>76.213099999999997</v>
      </c>
      <c r="BP194" s="9">
        <v>477.48669999999998</v>
      </c>
      <c r="BQ194" s="9">
        <v>486.41730000000001</v>
      </c>
      <c r="BR194" s="24">
        <f>Table1[[#This Row],[Company Direct Through FY12]]+Table1[[#This Row],[Company Direct FY13 and After]]</f>
        <v>963.904</v>
      </c>
      <c r="BS194" s="9">
        <v>0</v>
      </c>
      <c r="BT194" s="9">
        <v>0</v>
      </c>
      <c r="BU194" s="9">
        <v>0</v>
      </c>
      <c r="BV194" s="24">
        <f>Table1[[#This Row],[Sales Tax Exemption Through FY12]]+Table1[[#This Row],[Sales Tax Exemption FY13 and After]]</f>
        <v>0</v>
      </c>
      <c r="BW194" s="9">
        <v>0</v>
      </c>
      <c r="BX194" s="9">
        <v>0</v>
      </c>
      <c r="BY194" s="9">
        <v>0</v>
      </c>
      <c r="BZ194" s="24">
        <f>Table1[[#This Row],[Energy Tax Savings Through FY12]]+Table1[[#This Row],[Energy Tax Savings FY13 and After]]</f>
        <v>0</v>
      </c>
      <c r="CA194" s="9">
        <v>0.1075</v>
      </c>
      <c r="CB194" s="9">
        <v>89.744200000000006</v>
      </c>
      <c r="CC194" s="9">
        <v>0.29559999999999997</v>
      </c>
      <c r="CD194" s="24">
        <f>Table1[[#This Row],[Tax Exempt Bond Savings Through FY12]]+Table1[[#This Row],[Tax Exempt Bond Savings FY13 and After]]</f>
        <v>90.0398</v>
      </c>
      <c r="CE194" s="9">
        <v>90.656899999999993</v>
      </c>
      <c r="CF194" s="9">
        <v>577.6816</v>
      </c>
      <c r="CG194" s="9">
        <v>578.60209999999995</v>
      </c>
      <c r="CH194" s="24">
        <f>Table1[[#This Row],[Indirect and Induced Through FY12]]+Table1[[#This Row],[Indirect and Induced FY13 and After]]</f>
        <v>1156.2837</v>
      </c>
      <c r="CI194" s="9">
        <v>166.76249999999999</v>
      </c>
      <c r="CJ194" s="9">
        <v>965.42409999999995</v>
      </c>
      <c r="CK194" s="9">
        <v>1064.7238</v>
      </c>
      <c r="CL194" s="24">
        <f>Table1[[#This Row],[TOTAL Income Consumption Use Taxes Through FY12]]+Table1[[#This Row],[TOTAL Income Consumption Use Taxes FY13 and After]]</f>
        <v>2030.1478999999999</v>
      </c>
      <c r="CM194" s="9">
        <v>0.1075</v>
      </c>
      <c r="CN194" s="9">
        <v>116.1574</v>
      </c>
      <c r="CO194" s="9">
        <v>0.29559999999999997</v>
      </c>
      <c r="CP194" s="24">
        <f>Table1[[#This Row],[Assistance Provided Through FY12]]+Table1[[#This Row],[Assistance Provided FY13 and After]]</f>
        <v>116.45299999999999</v>
      </c>
      <c r="CQ194" s="9">
        <v>0</v>
      </c>
      <c r="CR194" s="9">
        <v>0</v>
      </c>
      <c r="CS194" s="9">
        <v>0</v>
      </c>
      <c r="CT194" s="24">
        <f>Table1[[#This Row],[Recapture Cancellation Reduction Amount Through FY12]]+Table1[[#This Row],[Recapture Cancellation Reduction Amount FY13 and After]]</f>
        <v>0</v>
      </c>
      <c r="CU194" s="9">
        <v>0</v>
      </c>
      <c r="CV194" s="9">
        <v>0</v>
      </c>
      <c r="CW194" s="9">
        <v>0</v>
      </c>
      <c r="CX194" s="24">
        <f>Table1[[#This Row],[Penalty Paid Through FY12]]+Table1[[#This Row],[Penalty Paid FY13 and After]]</f>
        <v>0</v>
      </c>
      <c r="CY194" s="9">
        <v>0.1075</v>
      </c>
      <c r="CZ194" s="9">
        <v>116.1574</v>
      </c>
      <c r="DA194" s="9">
        <v>0.29559999999999997</v>
      </c>
      <c r="DB194" s="24">
        <f>Table1[[#This Row],[TOTAL Assistance Net of Recapture Penalties Through FY12]]+Table1[[#This Row],[TOTAL Assistance Net of Recapture Penalties FY13 and After]]</f>
        <v>116.45299999999999</v>
      </c>
      <c r="DC194" s="9">
        <v>76.213099999999997</v>
      </c>
      <c r="DD194" s="9">
        <v>503.8999</v>
      </c>
      <c r="DE194" s="9">
        <v>486.41730000000001</v>
      </c>
      <c r="DF194" s="24">
        <f>Table1[[#This Row],[Company Direct Tax Revenue Before Assistance Through FY12]]+Table1[[#This Row],[Company Direct Tax Revenue Before Assistance FY13 and After]]</f>
        <v>990.31719999999996</v>
      </c>
      <c r="DG194" s="9">
        <v>174.70750000000001</v>
      </c>
      <c r="DH194" s="9">
        <v>1048.7612999999999</v>
      </c>
      <c r="DI194" s="9">
        <v>1115.0415</v>
      </c>
      <c r="DJ194" s="24">
        <f>Table1[[#This Row],[Indirect and Induced Tax Revenues Through FY12]]+Table1[[#This Row],[Indirect and Induced Tax Revenues FY13 and After]]</f>
        <v>2163.8027999999999</v>
      </c>
      <c r="DK194" s="9">
        <v>250.92060000000001</v>
      </c>
      <c r="DL194" s="9">
        <v>1552.6612</v>
      </c>
      <c r="DM194" s="9">
        <v>1601.4588000000001</v>
      </c>
      <c r="DN194" s="24">
        <f>Table1[[#This Row],[TOTAL Tax Revenues Before Assistance Through FY12]]+Table1[[#This Row],[TOTAL Tax Revenues Before Assistance FY13 and After]]</f>
        <v>3154.12</v>
      </c>
      <c r="DO194" s="9">
        <v>250.81309999999999</v>
      </c>
      <c r="DP194" s="9">
        <v>1436.5038</v>
      </c>
      <c r="DQ194" s="9">
        <v>1601.1632</v>
      </c>
      <c r="DR194" s="24">
        <f>Table1[[#This Row],[TOTAL Tax Revenues Net of Assistance Recapture and Penalty Through FY12]]+Table1[[#This Row],[TOTAL Tax Revenues Net of Assistance Recapture and Penalty FY13 and After]]</f>
        <v>3037.6669999999999</v>
      </c>
      <c r="DS194" s="9">
        <v>0</v>
      </c>
      <c r="DT194" s="9">
        <v>0</v>
      </c>
      <c r="DU194" s="9">
        <v>0</v>
      </c>
      <c r="DV194" s="9">
        <v>0</v>
      </c>
    </row>
    <row r="195" spans="1:126" x14ac:dyDescent="0.25">
      <c r="A195" s="10">
        <v>92687</v>
      </c>
      <c r="B195" s="10" t="s">
        <v>1033</v>
      </c>
      <c r="C195" s="10" t="s">
        <v>1035</v>
      </c>
      <c r="D195" s="10" t="s">
        <v>17</v>
      </c>
      <c r="E195" s="10">
        <v>34</v>
      </c>
      <c r="F195" s="10" t="s">
        <v>1036</v>
      </c>
      <c r="G195" s="10" t="s">
        <v>1037</v>
      </c>
      <c r="H195" s="13">
        <v>16000</v>
      </c>
      <c r="I195" s="13">
        <v>12000</v>
      </c>
      <c r="J195" s="10" t="s">
        <v>1034</v>
      </c>
      <c r="K195" s="10" t="s">
        <v>5</v>
      </c>
      <c r="L195" s="8">
        <v>37592</v>
      </c>
      <c r="M195" s="8">
        <v>46935</v>
      </c>
      <c r="N195" s="9">
        <v>1202</v>
      </c>
      <c r="O195" s="10" t="s">
        <v>11</v>
      </c>
      <c r="P195" s="7">
        <v>1</v>
      </c>
      <c r="Q195" s="7">
        <v>0</v>
      </c>
      <c r="R195" s="7">
        <v>4</v>
      </c>
      <c r="S195" s="7">
        <v>0</v>
      </c>
      <c r="T195" s="7">
        <v>0</v>
      </c>
      <c r="U195" s="7">
        <v>5</v>
      </c>
      <c r="V195" s="7">
        <v>4</v>
      </c>
      <c r="W195" s="7">
        <v>0</v>
      </c>
      <c r="X195" s="7">
        <v>0</v>
      </c>
      <c r="Y195" s="7">
        <v>0</v>
      </c>
      <c r="Z195" s="7">
        <v>3</v>
      </c>
      <c r="AA195" s="7">
        <v>0</v>
      </c>
      <c r="AB195" s="16">
        <v>0</v>
      </c>
      <c r="AC195" s="16">
        <v>0</v>
      </c>
      <c r="AD195" s="16">
        <v>0</v>
      </c>
      <c r="AE195" s="16">
        <v>0</v>
      </c>
      <c r="AF195" s="15">
        <v>80</v>
      </c>
      <c r="AG195" s="10" t="s">
        <v>1966</v>
      </c>
      <c r="AH195" s="10" t="s">
        <v>1966</v>
      </c>
      <c r="AI195" s="9">
        <v>18.263999999999999</v>
      </c>
      <c r="AJ195" s="9">
        <v>83.289599999999993</v>
      </c>
      <c r="AK195" s="9">
        <v>112.5646</v>
      </c>
      <c r="AL195" s="24">
        <f>Table1[[#This Row],[Company Direct Land Through FY12]]+Table1[[#This Row],[Company Direct Land FY13 and After]]</f>
        <v>195.85419999999999</v>
      </c>
      <c r="AM195" s="9">
        <v>16.501000000000001</v>
      </c>
      <c r="AN195" s="9">
        <v>115.2902</v>
      </c>
      <c r="AO195" s="9">
        <v>101.6987</v>
      </c>
      <c r="AP195" s="24">
        <f>Table1[[#This Row],[Company Direct Building Through FY12]]+Table1[[#This Row],[Company Direct Building FY13 and After]]</f>
        <v>216.9889</v>
      </c>
      <c r="AQ195" s="9">
        <v>0</v>
      </c>
      <c r="AR195" s="9">
        <v>16.8432</v>
      </c>
      <c r="AS195" s="9">
        <v>0</v>
      </c>
      <c r="AT195" s="24">
        <f>Table1[[#This Row],[Mortgage Recording Tax Through FY12]]+Table1[[#This Row],[Mortgage Recording Tax FY13 and After]]</f>
        <v>16.8432</v>
      </c>
      <c r="AU195" s="9">
        <v>22.518000000000001</v>
      </c>
      <c r="AV195" s="9">
        <v>113.60769999999999</v>
      </c>
      <c r="AW195" s="9">
        <v>138.7833</v>
      </c>
      <c r="AX195" s="24">
        <f>Table1[[#This Row],[Pilot Savings  Through FY12]]+Table1[[#This Row],[Pilot Savings FY13 and After]]</f>
        <v>252.39099999999999</v>
      </c>
      <c r="AY195" s="9">
        <v>0</v>
      </c>
      <c r="AZ195" s="9">
        <v>16.8432</v>
      </c>
      <c r="BA195" s="9">
        <v>0</v>
      </c>
      <c r="BB195" s="24">
        <f>Table1[[#This Row],[Mortgage Recording Tax Exemption Through FY12]]+Table1[[#This Row],[Mortgage Recording Tax Exemption FY13 and After]]</f>
        <v>16.8432</v>
      </c>
      <c r="BC195" s="9">
        <v>3.7755999999999998</v>
      </c>
      <c r="BD195" s="9">
        <v>53.808900000000001</v>
      </c>
      <c r="BE195" s="9">
        <v>23.269500000000001</v>
      </c>
      <c r="BF195" s="24">
        <f>Table1[[#This Row],[Indirect and Induced Land Through FY12]]+Table1[[#This Row],[Indirect and Induced Land FY13 and After]]</f>
        <v>77.078400000000002</v>
      </c>
      <c r="BG195" s="9">
        <v>7.0118</v>
      </c>
      <c r="BH195" s="9">
        <v>99.930899999999994</v>
      </c>
      <c r="BI195" s="9">
        <v>43.215400000000002</v>
      </c>
      <c r="BJ195" s="24">
        <f>Table1[[#This Row],[Indirect and Induced Building Through FY12]]+Table1[[#This Row],[Indirect and Induced Building FY13 and After]]</f>
        <v>143.1463</v>
      </c>
      <c r="BK195" s="9">
        <v>23.034400000000002</v>
      </c>
      <c r="BL195" s="9">
        <v>238.71190000000001</v>
      </c>
      <c r="BM195" s="9">
        <v>141.9649</v>
      </c>
      <c r="BN195" s="24">
        <f>Table1[[#This Row],[TOTAL Real Property Related Taxes Through FY12]]+Table1[[#This Row],[TOTAL Real Property Related Taxes FY13 and After]]</f>
        <v>380.67680000000001</v>
      </c>
      <c r="BO195" s="9">
        <v>27.514700000000001</v>
      </c>
      <c r="BP195" s="9">
        <v>448.95150000000001</v>
      </c>
      <c r="BQ195" s="9">
        <v>169.57929999999999</v>
      </c>
      <c r="BR195" s="24">
        <f>Table1[[#This Row],[Company Direct Through FY12]]+Table1[[#This Row],[Company Direct FY13 and After]]</f>
        <v>618.5308</v>
      </c>
      <c r="BS195" s="9">
        <v>0</v>
      </c>
      <c r="BT195" s="9">
        <v>0</v>
      </c>
      <c r="BU195" s="9">
        <v>0</v>
      </c>
      <c r="BV195" s="24">
        <f>Table1[[#This Row],[Sales Tax Exemption Through FY12]]+Table1[[#This Row],[Sales Tax Exemption FY13 and After]]</f>
        <v>0</v>
      </c>
      <c r="BW195" s="9">
        <v>0</v>
      </c>
      <c r="BX195" s="9">
        <v>0</v>
      </c>
      <c r="BY195" s="9">
        <v>0</v>
      </c>
      <c r="BZ195" s="24">
        <f>Table1[[#This Row],[Energy Tax Savings Through FY12]]+Table1[[#This Row],[Energy Tax Savings FY13 and After]]</f>
        <v>0</v>
      </c>
      <c r="CA195" s="9">
        <v>0</v>
      </c>
      <c r="CB195" s="9">
        <v>0</v>
      </c>
      <c r="CC195" s="9">
        <v>0</v>
      </c>
      <c r="CD195" s="24">
        <f>Table1[[#This Row],[Tax Exempt Bond Savings Through FY12]]+Table1[[#This Row],[Tax Exempt Bond Savings FY13 and After]]</f>
        <v>0</v>
      </c>
      <c r="CE195" s="9">
        <v>14.0062</v>
      </c>
      <c r="CF195" s="9">
        <v>224.08449999999999</v>
      </c>
      <c r="CG195" s="9">
        <v>86.322999999999993</v>
      </c>
      <c r="CH195" s="24">
        <f>Table1[[#This Row],[Indirect and Induced Through FY12]]+Table1[[#This Row],[Indirect and Induced FY13 and After]]</f>
        <v>310.40749999999997</v>
      </c>
      <c r="CI195" s="9">
        <v>41.520899999999997</v>
      </c>
      <c r="CJ195" s="9">
        <v>673.03599999999994</v>
      </c>
      <c r="CK195" s="9">
        <v>255.9023</v>
      </c>
      <c r="CL195" s="24">
        <f>Table1[[#This Row],[TOTAL Income Consumption Use Taxes Through FY12]]+Table1[[#This Row],[TOTAL Income Consumption Use Taxes FY13 and After]]</f>
        <v>928.93829999999991</v>
      </c>
      <c r="CM195" s="9">
        <v>22.518000000000001</v>
      </c>
      <c r="CN195" s="9">
        <v>130.45089999999999</v>
      </c>
      <c r="CO195" s="9">
        <v>138.7833</v>
      </c>
      <c r="CP195" s="24">
        <f>Table1[[#This Row],[Assistance Provided Through FY12]]+Table1[[#This Row],[Assistance Provided FY13 and After]]</f>
        <v>269.23419999999999</v>
      </c>
      <c r="CQ195" s="9">
        <v>0</v>
      </c>
      <c r="CR195" s="9">
        <v>0</v>
      </c>
      <c r="CS195" s="9">
        <v>0</v>
      </c>
      <c r="CT195" s="24">
        <f>Table1[[#This Row],[Recapture Cancellation Reduction Amount Through FY12]]+Table1[[#This Row],[Recapture Cancellation Reduction Amount FY13 and After]]</f>
        <v>0</v>
      </c>
      <c r="CU195" s="9">
        <v>0</v>
      </c>
      <c r="CV195" s="9">
        <v>0</v>
      </c>
      <c r="CW195" s="9">
        <v>0</v>
      </c>
      <c r="CX195" s="24">
        <f>Table1[[#This Row],[Penalty Paid Through FY12]]+Table1[[#This Row],[Penalty Paid FY13 and After]]</f>
        <v>0</v>
      </c>
      <c r="CY195" s="9">
        <v>22.518000000000001</v>
      </c>
      <c r="CZ195" s="9">
        <v>130.45089999999999</v>
      </c>
      <c r="DA195" s="9">
        <v>138.7833</v>
      </c>
      <c r="DB195" s="24">
        <f>Table1[[#This Row],[TOTAL Assistance Net of Recapture Penalties Through FY12]]+Table1[[#This Row],[TOTAL Assistance Net of Recapture Penalties FY13 and After]]</f>
        <v>269.23419999999999</v>
      </c>
      <c r="DC195" s="9">
        <v>62.279699999999998</v>
      </c>
      <c r="DD195" s="9">
        <v>664.37450000000001</v>
      </c>
      <c r="DE195" s="9">
        <v>383.8426</v>
      </c>
      <c r="DF195" s="24">
        <f>Table1[[#This Row],[Company Direct Tax Revenue Before Assistance Through FY12]]+Table1[[#This Row],[Company Direct Tax Revenue Before Assistance FY13 and After]]</f>
        <v>1048.2171000000001</v>
      </c>
      <c r="DG195" s="9">
        <v>24.793600000000001</v>
      </c>
      <c r="DH195" s="9">
        <v>377.82429999999999</v>
      </c>
      <c r="DI195" s="9">
        <v>152.80789999999999</v>
      </c>
      <c r="DJ195" s="24">
        <f>Table1[[#This Row],[Indirect and Induced Tax Revenues Through FY12]]+Table1[[#This Row],[Indirect and Induced Tax Revenues FY13 and After]]</f>
        <v>530.63220000000001</v>
      </c>
      <c r="DK195" s="9">
        <v>87.073300000000003</v>
      </c>
      <c r="DL195" s="9">
        <v>1042.1987999999999</v>
      </c>
      <c r="DM195" s="9">
        <v>536.65049999999997</v>
      </c>
      <c r="DN195" s="24">
        <f>Table1[[#This Row],[TOTAL Tax Revenues Before Assistance Through FY12]]+Table1[[#This Row],[TOTAL Tax Revenues Before Assistance FY13 and After]]</f>
        <v>1578.8492999999999</v>
      </c>
      <c r="DO195" s="9">
        <v>64.555300000000003</v>
      </c>
      <c r="DP195" s="9">
        <v>911.74789999999996</v>
      </c>
      <c r="DQ195" s="9">
        <v>397.86720000000003</v>
      </c>
      <c r="DR195" s="24">
        <f>Table1[[#This Row],[TOTAL Tax Revenues Net of Assistance Recapture and Penalty Through FY12]]+Table1[[#This Row],[TOTAL Tax Revenues Net of Assistance Recapture and Penalty FY13 and After]]</f>
        <v>1309.6151</v>
      </c>
      <c r="DS195" s="9">
        <v>0</v>
      </c>
      <c r="DT195" s="9">
        <v>0</v>
      </c>
      <c r="DU195" s="9">
        <v>0</v>
      </c>
      <c r="DV195" s="9">
        <v>0</v>
      </c>
    </row>
    <row r="196" spans="1:126" x14ac:dyDescent="0.25">
      <c r="A196" s="10">
        <v>92689</v>
      </c>
      <c r="B196" s="10" t="s">
        <v>463</v>
      </c>
      <c r="C196" s="10" t="s">
        <v>464</v>
      </c>
      <c r="D196" s="10" t="s">
        <v>302</v>
      </c>
      <c r="E196" s="10">
        <v>50</v>
      </c>
      <c r="F196" s="10" t="s">
        <v>465</v>
      </c>
      <c r="G196" s="10" t="s">
        <v>67</v>
      </c>
      <c r="H196" s="13">
        <v>80120</v>
      </c>
      <c r="I196" s="13">
        <v>20500</v>
      </c>
      <c r="J196" s="10" t="s">
        <v>114</v>
      </c>
      <c r="K196" s="10" t="s">
        <v>50</v>
      </c>
      <c r="L196" s="8">
        <v>36320</v>
      </c>
      <c r="M196" s="8">
        <v>47119</v>
      </c>
      <c r="N196" s="9">
        <v>4275</v>
      </c>
      <c r="O196" s="10" t="s">
        <v>74</v>
      </c>
      <c r="P196" s="7">
        <v>41</v>
      </c>
      <c r="Q196" s="7">
        <v>0</v>
      </c>
      <c r="R196" s="7">
        <v>44</v>
      </c>
      <c r="S196" s="7">
        <v>0</v>
      </c>
      <c r="T196" s="7">
        <v>0</v>
      </c>
      <c r="U196" s="7">
        <v>85</v>
      </c>
      <c r="V196" s="7">
        <v>64</v>
      </c>
      <c r="W196" s="7">
        <v>0</v>
      </c>
      <c r="X196" s="7">
        <v>0</v>
      </c>
      <c r="Y196" s="7">
        <v>0</v>
      </c>
      <c r="Z196" s="7">
        <v>1</v>
      </c>
      <c r="AA196" s="7">
        <v>0</v>
      </c>
      <c r="AB196" s="16">
        <v>0</v>
      </c>
      <c r="AC196" s="16">
        <v>0</v>
      </c>
      <c r="AD196" s="16">
        <v>0</v>
      </c>
      <c r="AE196" s="16">
        <v>0</v>
      </c>
      <c r="AF196" s="15">
        <v>98.82352941176471</v>
      </c>
      <c r="AG196" s="10" t="s">
        <v>28</v>
      </c>
      <c r="AH196" s="10" t="s">
        <v>1966</v>
      </c>
      <c r="AI196" s="9">
        <v>0</v>
      </c>
      <c r="AJ196" s="9">
        <v>0</v>
      </c>
      <c r="AK196" s="9">
        <v>0</v>
      </c>
      <c r="AL196" s="24">
        <f>Table1[[#This Row],[Company Direct Land Through FY12]]+Table1[[#This Row],[Company Direct Land FY13 and After]]</f>
        <v>0</v>
      </c>
      <c r="AM196" s="9">
        <v>0</v>
      </c>
      <c r="AN196" s="9">
        <v>0</v>
      </c>
      <c r="AO196" s="9">
        <v>0</v>
      </c>
      <c r="AP196" s="24">
        <f>Table1[[#This Row],[Company Direct Building Through FY12]]+Table1[[#This Row],[Company Direct Building FY13 and After]]</f>
        <v>0</v>
      </c>
      <c r="AQ196" s="9">
        <v>0</v>
      </c>
      <c r="AR196" s="9">
        <v>75.004900000000006</v>
      </c>
      <c r="AS196" s="9">
        <v>0</v>
      </c>
      <c r="AT196" s="24">
        <f>Table1[[#This Row],[Mortgage Recording Tax Through FY12]]+Table1[[#This Row],[Mortgage Recording Tax FY13 and After]]</f>
        <v>75.004900000000006</v>
      </c>
      <c r="AU196" s="9">
        <v>0</v>
      </c>
      <c r="AV196" s="9">
        <v>0</v>
      </c>
      <c r="AW196" s="9">
        <v>0</v>
      </c>
      <c r="AX196" s="24">
        <f>Table1[[#This Row],[Pilot Savings  Through FY12]]+Table1[[#This Row],[Pilot Savings FY13 and After]]</f>
        <v>0</v>
      </c>
      <c r="AY196" s="9">
        <v>0</v>
      </c>
      <c r="AZ196" s="9">
        <v>75.004900000000006</v>
      </c>
      <c r="BA196" s="9">
        <v>0</v>
      </c>
      <c r="BB196" s="24">
        <f>Table1[[#This Row],[Mortgage Recording Tax Exemption Through FY12]]+Table1[[#This Row],[Mortgage Recording Tax Exemption FY13 and After]]</f>
        <v>75.004900000000006</v>
      </c>
      <c r="BC196" s="9">
        <v>29.4649</v>
      </c>
      <c r="BD196" s="9">
        <v>140.9376</v>
      </c>
      <c r="BE196" s="9">
        <v>134.72380000000001</v>
      </c>
      <c r="BF196" s="24">
        <f>Table1[[#This Row],[Indirect and Induced Land Through FY12]]+Table1[[#This Row],[Indirect and Induced Land FY13 and After]]</f>
        <v>275.66140000000001</v>
      </c>
      <c r="BG196" s="9">
        <v>54.720500000000001</v>
      </c>
      <c r="BH196" s="9">
        <v>261.74149999999997</v>
      </c>
      <c r="BI196" s="9">
        <v>250.20060000000001</v>
      </c>
      <c r="BJ196" s="24">
        <f>Table1[[#This Row],[Indirect and Induced Building Through FY12]]+Table1[[#This Row],[Indirect and Induced Building FY13 and After]]</f>
        <v>511.94209999999998</v>
      </c>
      <c r="BK196" s="9">
        <v>84.185400000000001</v>
      </c>
      <c r="BL196" s="9">
        <v>402.67910000000001</v>
      </c>
      <c r="BM196" s="9">
        <v>384.92439999999999</v>
      </c>
      <c r="BN196" s="24">
        <f>Table1[[#This Row],[TOTAL Real Property Related Taxes Through FY12]]+Table1[[#This Row],[TOTAL Real Property Related Taxes FY13 and After]]</f>
        <v>787.60349999999994</v>
      </c>
      <c r="BO196" s="9">
        <v>83.169799999999995</v>
      </c>
      <c r="BP196" s="9">
        <v>462.0138</v>
      </c>
      <c r="BQ196" s="9">
        <v>380.28070000000002</v>
      </c>
      <c r="BR196" s="24">
        <f>Table1[[#This Row],[Company Direct Through FY12]]+Table1[[#This Row],[Company Direct FY13 and After]]</f>
        <v>842.29449999999997</v>
      </c>
      <c r="BS196" s="9">
        <v>0</v>
      </c>
      <c r="BT196" s="9">
        <v>0</v>
      </c>
      <c r="BU196" s="9">
        <v>0</v>
      </c>
      <c r="BV196" s="24">
        <f>Table1[[#This Row],[Sales Tax Exemption Through FY12]]+Table1[[#This Row],[Sales Tax Exemption FY13 and After]]</f>
        <v>0</v>
      </c>
      <c r="BW196" s="9">
        <v>0</v>
      </c>
      <c r="BX196" s="9">
        <v>0</v>
      </c>
      <c r="BY196" s="9">
        <v>0</v>
      </c>
      <c r="BZ196" s="24">
        <f>Table1[[#This Row],[Energy Tax Savings Through FY12]]+Table1[[#This Row],[Energy Tax Savings FY13 and After]]</f>
        <v>0</v>
      </c>
      <c r="CA196" s="9">
        <v>3.2364000000000002</v>
      </c>
      <c r="CB196" s="9">
        <v>32.711300000000001</v>
      </c>
      <c r="CC196" s="9">
        <v>7.1151</v>
      </c>
      <c r="CD196" s="24">
        <f>Table1[[#This Row],[Tax Exempt Bond Savings Through FY12]]+Table1[[#This Row],[Tax Exempt Bond Savings FY13 and After]]</f>
        <v>39.8264</v>
      </c>
      <c r="CE196" s="9">
        <v>107.95780000000001</v>
      </c>
      <c r="CF196" s="9">
        <v>583.35569999999996</v>
      </c>
      <c r="CG196" s="9">
        <v>493.6198</v>
      </c>
      <c r="CH196" s="24">
        <f>Table1[[#This Row],[Indirect and Induced Through FY12]]+Table1[[#This Row],[Indirect and Induced FY13 and After]]</f>
        <v>1076.9755</v>
      </c>
      <c r="CI196" s="9">
        <v>187.8912</v>
      </c>
      <c r="CJ196" s="9">
        <v>1012.6582</v>
      </c>
      <c r="CK196" s="9">
        <v>866.78539999999998</v>
      </c>
      <c r="CL196" s="24">
        <f>Table1[[#This Row],[TOTAL Income Consumption Use Taxes Through FY12]]+Table1[[#This Row],[TOTAL Income Consumption Use Taxes FY13 and After]]</f>
        <v>1879.4436000000001</v>
      </c>
      <c r="CM196" s="9">
        <v>3.2364000000000002</v>
      </c>
      <c r="CN196" s="9">
        <v>107.7162</v>
      </c>
      <c r="CO196" s="9">
        <v>7.1151</v>
      </c>
      <c r="CP196" s="24">
        <f>Table1[[#This Row],[Assistance Provided Through FY12]]+Table1[[#This Row],[Assistance Provided FY13 and After]]</f>
        <v>114.8313</v>
      </c>
      <c r="CQ196" s="9">
        <v>0</v>
      </c>
      <c r="CR196" s="9">
        <v>0</v>
      </c>
      <c r="CS196" s="9">
        <v>0</v>
      </c>
      <c r="CT196" s="24">
        <f>Table1[[#This Row],[Recapture Cancellation Reduction Amount Through FY12]]+Table1[[#This Row],[Recapture Cancellation Reduction Amount FY13 and After]]</f>
        <v>0</v>
      </c>
      <c r="CU196" s="9">
        <v>0</v>
      </c>
      <c r="CV196" s="9">
        <v>0</v>
      </c>
      <c r="CW196" s="9">
        <v>0</v>
      </c>
      <c r="CX196" s="24">
        <f>Table1[[#This Row],[Penalty Paid Through FY12]]+Table1[[#This Row],[Penalty Paid FY13 and After]]</f>
        <v>0</v>
      </c>
      <c r="CY196" s="9">
        <v>3.2364000000000002</v>
      </c>
      <c r="CZ196" s="9">
        <v>107.7162</v>
      </c>
      <c r="DA196" s="9">
        <v>7.1151</v>
      </c>
      <c r="DB196" s="24">
        <f>Table1[[#This Row],[TOTAL Assistance Net of Recapture Penalties Through FY12]]+Table1[[#This Row],[TOTAL Assistance Net of Recapture Penalties FY13 and After]]</f>
        <v>114.8313</v>
      </c>
      <c r="DC196" s="9">
        <v>83.169799999999995</v>
      </c>
      <c r="DD196" s="9">
        <v>537.01869999999997</v>
      </c>
      <c r="DE196" s="9">
        <v>380.28070000000002</v>
      </c>
      <c r="DF196" s="24">
        <f>Table1[[#This Row],[Company Direct Tax Revenue Before Assistance Through FY12]]+Table1[[#This Row],[Company Direct Tax Revenue Before Assistance FY13 and After]]</f>
        <v>917.29939999999999</v>
      </c>
      <c r="DG196" s="9">
        <v>192.14320000000001</v>
      </c>
      <c r="DH196" s="9">
        <v>986.03480000000002</v>
      </c>
      <c r="DI196" s="9">
        <v>878.54420000000005</v>
      </c>
      <c r="DJ196" s="24">
        <f>Table1[[#This Row],[Indirect and Induced Tax Revenues Through FY12]]+Table1[[#This Row],[Indirect and Induced Tax Revenues FY13 and After]]</f>
        <v>1864.5790000000002</v>
      </c>
      <c r="DK196" s="9">
        <v>275.31299999999999</v>
      </c>
      <c r="DL196" s="9">
        <v>1523.0535</v>
      </c>
      <c r="DM196" s="9">
        <v>1258.8249000000001</v>
      </c>
      <c r="DN196" s="24">
        <f>Table1[[#This Row],[TOTAL Tax Revenues Before Assistance Through FY12]]+Table1[[#This Row],[TOTAL Tax Revenues Before Assistance FY13 and After]]</f>
        <v>2781.8784000000001</v>
      </c>
      <c r="DO196" s="9">
        <v>272.07659999999998</v>
      </c>
      <c r="DP196" s="9">
        <v>1415.3372999999999</v>
      </c>
      <c r="DQ196" s="9">
        <v>1251.7098000000001</v>
      </c>
      <c r="DR196" s="24">
        <f>Table1[[#This Row],[TOTAL Tax Revenues Net of Assistance Recapture and Penalty Through FY12]]+Table1[[#This Row],[TOTAL Tax Revenues Net of Assistance Recapture and Penalty FY13 and After]]</f>
        <v>2667.0470999999998</v>
      </c>
      <c r="DS196" s="9">
        <v>0</v>
      </c>
      <c r="DT196" s="9">
        <v>0</v>
      </c>
      <c r="DU196" s="9">
        <v>0</v>
      </c>
      <c r="DV196" s="9">
        <v>0</v>
      </c>
    </row>
    <row r="197" spans="1:126" x14ac:dyDescent="0.25">
      <c r="A197" s="10">
        <v>92691</v>
      </c>
      <c r="B197" s="10" t="s">
        <v>1092</v>
      </c>
      <c r="C197" s="10" t="s">
        <v>1094</v>
      </c>
      <c r="D197" s="10" t="s">
        <v>17</v>
      </c>
      <c r="E197" s="10">
        <v>33</v>
      </c>
      <c r="F197" s="10" t="s">
        <v>1095</v>
      </c>
      <c r="G197" s="10" t="s">
        <v>332</v>
      </c>
      <c r="H197" s="13">
        <v>18082</v>
      </c>
      <c r="I197" s="13">
        <v>16150</v>
      </c>
      <c r="J197" s="10" t="s">
        <v>1093</v>
      </c>
      <c r="K197" s="10" t="s">
        <v>81</v>
      </c>
      <c r="L197" s="8">
        <v>37799</v>
      </c>
      <c r="M197" s="8">
        <v>47299</v>
      </c>
      <c r="N197" s="9">
        <v>5200</v>
      </c>
      <c r="O197" s="10" t="s">
        <v>11</v>
      </c>
      <c r="P197" s="7">
        <v>0</v>
      </c>
      <c r="Q197" s="7">
        <v>0</v>
      </c>
      <c r="R197" s="7">
        <v>156</v>
      </c>
      <c r="S197" s="7">
        <v>0</v>
      </c>
      <c r="T197" s="7">
        <v>0</v>
      </c>
      <c r="U197" s="7">
        <v>156</v>
      </c>
      <c r="V197" s="7">
        <v>156</v>
      </c>
      <c r="W197" s="7">
        <v>0</v>
      </c>
      <c r="X197" s="7">
        <v>0</v>
      </c>
      <c r="Y197" s="7">
        <v>125</v>
      </c>
      <c r="Z197" s="7">
        <v>4</v>
      </c>
      <c r="AA197" s="7">
        <v>0</v>
      </c>
      <c r="AB197" s="16">
        <v>0</v>
      </c>
      <c r="AC197" s="16">
        <v>0</v>
      </c>
      <c r="AD197" s="16">
        <v>0</v>
      </c>
      <c r="AE197" s="16">
        <v>0</v>
      </c>
      <c r="AF197" s="15">
        <v>82.051282051282044</v>
      </c>
      <c r="AG197" s="10" t="s">
        <v>28</v>
      </c>
      <c r="AH197" s="10" t="s">
        <v>1966</v>
      </c>
      <c r="AI197" s="9">
        <v>13.878</v>
      </c>
      <c r="AJ197" s="9">
        <v>69.744900000000001</v>
      </c>
      <c r="AK197" s="9">
        <v>85.533000000000001</v>
      </c>
      <c r="AL197" s="24">
        <f>Table1[[#This Row],[Company Direct Land Through FY12]]+Table1[[#This Row],[Company Direct Land FY13 and After]]</f>
        <v>155.27789999999999</v>
      </c>
      <c r="AM197" s="9">
        <v>50.316000000000003</v>
      </c>
      <c r="AN197" s="9">
        <v>197.34039999999999</v>
      </c>
      <c r="AO197" s="9">
        <v>310.10919999999999</v>
      </c>
      <c r="AP197" s="24">
        <f>Table1[[#This Row],[Company Direct Building Through FY12]]+Table1[[#This Row],[Company Direct Building FY13 and After]]</f>
        <v>507.44959999999998</v>
      </c>
      <c r="AQ197" s="9">
        <v>0</v>
      </c>
      <c r="AR197" s="9">
        <v>28.071999999999999</v>
      </c>
      <c r="AS197" s="9">
        <v>0</v>
      </c>
      <c r="AT197" s="24">
        <f>Table1[[#This Row],[Mortgage Recording Tax Through FY12]]+Table1[[#This Row],[Mortgage Recording Tax FY13 and After]]</f>
        <v>28.071999999999999</v>
      </c>
      <c r="AU197" s="9">
        <v>42.713000000000001</v>
      </c>
      <c r="AV197" s="9">
        <v>119.90309999999999</v>
      </c>
      <c r="AW197" s="9">
        <v>263.25020000000001</v>
      </c>
      <c r="AX197" s="24">
        <f>Table1[[#This Row],[Pilot Savings  Through FY12]]+Table1[[#This Row],[Pilot Savings FY13 and After]]</f>
        <v>383.1533</v>
      </c>
      <c r="AY197" s="9">
        <v>0</v>
      </c>
      <c r="AZ197" s="9">
        <v>28.071999999999999</v>
      </c>
      <c r="BA197" s="9">
        <v>0</v>
      </c>
      <c r="BB197" s="24">
        <f>Table1[[#This Row],[Mortgage Recording Tax Exemption Through FY12]]+Table1[[#This Row],[Mortgage Recording Tax Exemption FY13 and After]]</f>
        <v>28.071999999999999</v>
      </c>
      <c r="BC197" s="9">
        <v>191.32050000000001</v>
      </c>
      <c r="BD197" s="9">
        <v>1296.0726999999999</v>
      </c>
      <c r="BE197" s="9">
        <v>1179.1515999999999</v>
      </c>
      <c r="BF197" s="24">
        <f>Table1[[#This Row],[Indirect and Induced Land Through FY12]]+Table1[[#This Row],[Indirect and Induced Land FY13 and After]]</f>
        <v>2475.2242999999999</v>
      </c>
      <c r="BG197" s="9">
        <v>355.30939999999998</v>
      </c>
      <c r="BH197" s="9">
        <v>2406.9915999999998</v>
      </c>
      <c r="BI197" s="9">
        <v>2189.8516</v>
      </c>
      <c r="BJ197" s="24">
        <f>Table1[[#This Row],[Indirect and Induced Building Through FY12]]+Table1[[#This Row],[Indirect and Induced Building FY13 and After]]</f>
        <v>4596.8431999999993</v>
      </c>
      <c r="BK197" s="9">
        <v>568.11090000000002</v>
      </c>
      <c r="BL197" s="9">
        <v>3850.2465000000002</v>
      </c>
      <c r="BM197" s="9">
        <v>3501.3951999999999</v>
      </c>
      <c r="BN197" s="24">
        <f>Table1[[#This Row],[TOTAL Real Property Related Taxes Through FY12]]+Table1[[#This Row],[TOTAL Real Property Related Taxes FY13 and After]]</f>
        <v>7351.6417000000001</v>
      </c>
      <c r="BO197" s="9">
        <v>2310.5880999999999</v>
      </c>
      <c r="BP197" s="9">
        <v>14355.699500000001</v>
      </c>
      <c r="BQ197" s="9">
        <v>14240.6731</v>
      </c>
      <c r="BR197" s="24">
        <f>Table1[[#This Row],[Company Direct Through FY12]]+Table1[[#This Row],[Company Direct FY13 and After]]</f>
        <v>28596.372600000002</v>
      </c>
      <c r="BS197" s="9">
        <v>0</v>
      </c>
      <c r="BT197" s="9">
        <v>0</v>
      </c>
      <c r="BU197" s="9">
        <v>0</v>
      </c>
      <c r="BV197" s="24">
        <f>Table1[[#This Row],[Sales Tax Exemption Through FY12]]+Table1[[#This Row],[Sales Tax Exemption FY13 and After]]</f>
        <v>0</v>
      </c>
      <c r="BW197" s="9">
        <v>0</v>
      </c>
      <c r="BX197" s="9">
        <v>0</v>
      </c>
      <c r="BY197" s="9">
        <v>0</v>
      </c>
      <c r="BZ197" s="24">
        <f>Table1[[#This Row],[Energy Tax Savings Through FY12]]+Table1[[#This Row],[Energy Tax Savings FY13 and After]]</f>
        <v>0</v>
      </c>
      <c r="CA197" s="9">
        <v>0</v>
      </c>
      <c r="CB197" s="9">
        <v>0</v>
      </c>
      <c r="CC197" s="9">
        <v>0</v>
      </c>
      <c r="CD197" s="24">
        <f>Table1[[#This Row],[Tax Exempt Bond Savings Through FY12]]+Table1[[#This Row],[Tax Exempt Bond Savings FY13 and After]]</f>
        <v>0</v>
      </c>
      <c r="CE197" s="9">
        <v>709.74080000000004</v>
      </c>
      <c r="CF197" s="9">
        <v>5385.1068999999998</v>
      </c>
      <c r="CG197" s="9">
        <v>4374.2914000000001</v>
      </c>
      <c r="CH197" s="24">
        <f>Table1[[#This Row],[Indirect and Induced Through FY12]]+Table1[[#This Row],[Indirect and Induced FY13 and After]]</f>
        <v>9759.3983000000007</v>
      </c>
      <c r="CI197" s="9">
        <v>3020.3289</v>
      </c>
      <c r="CJ197" s="9">
        <v>19740.806400000001</v>
      </c>
      <c r="CK197" s="9">
        <v>18614.964499999998</v>
      </c>
      <c r="CL197" s="24">
        <f>Table1[[#This Row],[TOTAL Income Consumption Use Taxes Through FY12]]+Table1[[#This Row],[TOTAL Income Consumption Use Taxes FY13 and After]]</f>
        <v>38355.770900000003</v>
      </c>
      <c r="CM197" s="9">
        <v>42.713000000000001</v>
      </c>
      <c r="CN197" s="9">
        <v>147.9751</v>
      </c>
      <c r="CO197" s="9">
        <v>263.25020000000001</v>
      </c>
      <c r="CP197" s="24">
        <f>Table1[[#This Row],[Assistance Provided Through FY12]]+Table1[[#This Row],[Assistance Provided FY13 and After]]</f>
        <v>411.2253</v>
      </c>
      <c r="CQ197" s="9">
        <v>0</v>
      </c>
      <c r="CR197" s="9">
        <v>0</v>
      </c>
      <c r="CS197" s="9">
        <v>0</v>
      </c>
      <c r="CT197" s="24">
        <f>Table1[[#This Row],[Recapture Cancellation Reduction Amount Through FY12]]+Table1[[#This Row],[Recapture Cancellation Reduction Amount FY13 and After]]</f>
        <v>0</v>
      </c>
      <c r="CU197" s="9">
        <v>0</v>
      </c>
      <c r="CV197" s="9">
        <v>0</v>
      </c>
      <c r="CW197" s="9">
        <v>0</v>
      </c>
      <c r="CX197" s="24">
        <f>Table1[[#This Row],[Penalty Paid Through FY12]]+Table1[[#This Row],[Penalty Paid FY13 and After]]</f>
        <v>0</v>
      </c>
      <c r="CY197" s="9">
        <v>42.713000000000001</v>
      </c>
      <c r="CZ197" s="9">
        <v>147.9751</v>
      </c>
      <c r="DA197" s="9">
        <v>263.25020000000001</v>
      </c>
      <c r="DB197" s="24">
        <f>Table1[[#This Row],[TOTAL Assistance Net of Recapture Penalties Through FY12]]+Table1[[#This Row],[TOTAL Assistance Net of Recapture Penalties FY13 and After]]</f>
        <v>411.2253</v>
      </c>
      <c r="DC197" s="9">
        <v>2374.7820999999999</v>
      </c>
      <c r="DD197" s="9">
        <v>14650.8568</v>
      </c>
      <c r="DE197" s="9">
        <v>14636.3153</v>
      </c>
      <c r="DF197" s="24">
        <f>Table1[[#This Row],[Company Direct Tax Revenue Before Assistance Through FY12]]+Table1[[#This Row],[Company Direct Tax Revenue Before Assistance FY13 and After]]</f>
        <v>29287.1721</v>
      </c>
      <c r="DG197" s="9">
        <v>1256.3706999999999</v>
      </c>
      <c r="DH197" s="9">
        <v>9088.1712000000007</v>
      </c>
      <c r="DI197" s="9">
        <v>7743.2946000000002</v>
      </c>
      <c r="DJ197" s="24">
        <f>Table1[[#This Row],[Indirect and Induced Tax Revenues Through FY12]]+Table1[[#This Row],[Indirect and Induced Tax Revenues FY13 and After]]</f>
        <v>16831.465800000002</v>
      </c>
      <c r="DK197" s="9">
        <v>3631.1527999999998</v>
      </c>
      <c r="DL197" s="9">
        <v>23739.027999999998</v>
      </c>
      <c r="DM197" s="9">
        <v>22379.609899999999</v>
      </c>
      <c r="DN197" s="24">
        <f>Table1[[#This Row],[TOTAL Tax Revenues Before Assistance Through FY12]]+Table1[[#This Row],[TOTAL Tax Revenues Before Assistance FY13 and After]]</f>
        <v>46118.637900000002</v>
      </c>
      <c r="DO197" s="9">
        <v>3588.4398000000001</v>
      </c>
      <c r="DP197" s="9">
        <v>23591.052899999999</v>
      </c>
      <c r="DQ197" s="9">
        <v>22116.359700000001</v>
      </c>
      <c r="DR197" s="24">
        <f>Table1[[#This Row],[TOTAL Tax Revenues Net of Assistance Recapture and Penalty Through FY12]]+Table1[[#This Row],[TOTAL Tax Revenues Net of Assistance Recapture and Penalty FY13 and After]]</f>
        <v>45707.412599999996</v>
      </c>
      <c r="DS197" s="9">
        <v>0</v>
      </c>
      <c r="DT197" s="9">
        <v>0</v>
      </c>
      <c r="DU197" s="9">
        <v>0</v>
      </c>
      <c r="DV197" s="9">
        <v>0</v>
      </c>
    </row>
    <row r="198" spans="1:126" x14ac:dyDescent="0.25">
      <c r="A198" s="10">
        <v>92693</v>
      </c>
      <c r="B198" s="10" t="s">
        <v>626</v>
      </c>
      <c r="C198" s="10" t="s">
        <v>628</v>
      </c>
      <c r="D198" s="10" t="s">
        <v>24</v>
      </c>
      <c r="E198" s="10">
        <v>31</v>
      </c>
      <c r="F198" s="10" t="s">
        <v>22</v>
      </c>
      <c r="G198" s="10" t="s">
        <v>23</v>
      </c>
      <c r="H198" s="13">
        <v>0</v>
      </c>
      <c r="I198" s="13">
        <v>2302153</v>
      </c>
      <c r="J198" s="10" t="s">
        <v>627</v>
      </c>
      <c r="K198" s="10" t="s">
        <v>19</v>
      </c>
      <c r="L198" s="8">
        <v>37468</v>
      </c>
      <c r="M198" s="8">
        <v>46966</v>
      </c>
      <c r="N198" s="9">
        <v>1300000</v>
      </c>
      <c r="O198" s="10" t="s">
        <v>629</v>
      </c>
      <c r="P198" s="7">
        <v>2672</v>
      </c>
      <c r="Q198" s="7">
        <v>30</v>
      </c>
      <c r="R198" s="7">
        <v>14605</v>
      </c>
      <c r="S198" s="7">
        <v>15</v>
      </c>
      <c r="T198" s="7">
        <v>66</v>
      </c>
      <c r="U198" s="7">
        <v>17388</v>
      </c>
      <c r="V198" s="7">
        <v>16037</v>
      </c>
      <c r="W198" s="7">
        <v>0</v>
      </c>
      <c r="X198" s="7">
        <v>0</v>
      </c>
      <c r="Y198" s="7">
        <v>5024</v>
      </c>
      <c r="Z198" s="7">
        <v>1200</v>
      </c>
      <c r="AA198" s="7">
        <v>4.3090978302245908</v>
      </c>
      <c r="AB198" s="16">
        <v>20.570993528740008</v>
      </c>
      <c r="AC198" s="16">
        <v>19.033117624666922</v>
      </c>
      <c r="AD198" s="16">
        <v>36.733917015607155</v>
      </c>
      <c r="AE198" s="16">
        <v>19.352874000761325</v>
      </c>
      <c r="AF198" s="15">
        <v>29.486105824133997</v>
      </c>
      <c r="AG198" s="10" t="s">
        <v>28</v>
      </c>
      <c r="AH198" s="10" t="s">
        <v>28</v>
      </c>
      <c r="AI198" s="9">
        <v>0</v>
      </c>
      <c r="AJ198" s="9">
        <v>0</v>
      </c>
      <c r="AK198" s="9">
        <v>0</v>
      </c>
      <c r="AL198" s="24">
        <f>Table1[[#This Row],[Company Direct Land Through FY12]]+Table1[[#This Row],[Company Direct Land FY13 and After]]</f>
        <v>0</v>
      </c>
      <c r="AM198" s="9">
        <v>0</v>
      </c>
      <c r="AN198" s="9">
        <v>0</v>
      </c>
      <c r="AO198" s="9">
        <v>0</v>
      </c>
      <c r="AP198" s="24">
        <f>Table1[[#This Row],[Company Direct Building Through FY12]]+Table1[[#This Row],[Company Direct Building FY13 and After]]</f>
        <v>0</v>
      </c>
      <c r="AQ198" s="9">
        <v>0</v>
      </c>
      <c r="AR198" s="9">
        <v>23223.200000000001</v>
      </c>
      <c r="AS198" s="9">
        <v>0</v>
      </c>
      <c r="AT198" s="24">
        <f>Table1[[#This Row],[Mortgage Recording Tax Through FY12]]+Table1[[#This Row],[Mortgage Recording Tax FY13 and After]]</f>
        <v>23223.200000000001</v>
      </c>
      <c r="AU198" s="9">
        <v>0</v>
      </c>
      <c r="AV198" s="9">
        <v>0</v>
      </c>
      <c r="AW198" s="9">
        <v>0</v>
      </c>
      <c r="AX198" s="24">
        <f>Table1[[#This Row],[Pilot Savings  Through FY12]]+Table1[[#This Row],[Pilot Savings FY13 and After]]</f>
        <v>0</v>
      </c>
      <c r="AY198" s="9">
        <v>0</v>
      </c>
      <c r="AZ198" s="9">
        <v>23223.200000000001</v>
      </c>
      <c r="BA198" s="9">
        <v>0</v>
      </c>
      <c r="BB198" s="24">
        <f>Table1[[#This Row],[Mortgage Recording Tax Exemption Through FY12]]+Table1[[#This Row],[Mortgage Recording Tax Exemption FY13 and After]]</f>
        <v>23223.200000000001</v>
      </c>
      <c r="BC198" s="9">
        <v>7681.1198999999997</v>
      </c>
      <c r="BD198" s="9">
        <v>19836.867699999999</v>
      </c>
      <c r="BE198" s="9">
        <v>47340.464099999997</v>
      </c>
      <c r="BF198" s="24">
        <f>Table1[[#This Row],[Indirect and Induced Land Through FY12]]+Table1[[#This Row],[Indirect and Induced Land FY13 and After]]</f>
        <v>67177.3318</v>
      </c>
      <c r="BG198" s="9">
        <v>14264.936900000001</v>
      </c>
      <c r="BH198" s="9">
        <v>36839.8969</v>
      </c>
      <c r="BI198" s="9">
        <v>87918.004499999995</v>
      </c>
      <c r="BJ198" s="24">
        <f>Table1[[#This Row],[Indirect and Induced Building Through FY12]]+Table1[[#This Row],[Indirect and Induced Building FY13 and After]]</f>
        <v>124757.9014</v>
      </c>
      <c r="BK198" s="9">
        <v>21946.056799999998</v>
      </c>
      <c r="BL198" s="9">
        <v>56676.764600000002</v>
      </c>
      <c r="BM198" s="9">
        <v>135258.46859999999</v>
      </c>
      <c r="BN198" s="24">
        <f>Table1[[#This Row],[TOTAL Real Property Related Taxes Through FY12]]+Table1[[#This Row],[TOTAL Real Property Related Taxes FY13 and After]]</f>
        <v>191935.23319999999</v>
      </c>
      <c r="BO198" s="9">
        <v>36058.598400000003</v>
      </c>
      <c r="BP198" s="9">
        <v>104847.31419999999</v>
      </c>
      <c r="BQ198" s="9">
        <v>222237.22640000001</v>
      </c>
      <c r="BR198" s="24">
        <f>Table1[[#This Row],[Company Direct Through FY12]]+Table1[[#This Row],[Company Direct FY13 and After]]</f>
        <v>327084.54060000001</v>
      </c>
      <c r="BS198" s="9">
        <v>0</v>
      </c>
      <c r="BT198" s="9">
        <v>6626.7470999999996</v>
      </c>
      <c r="BU198" s="9">
        <v>0</v>
      </c>
      <c r="BV198" s="24">
        <f>Table1[[#This Row],[Sales Tax Exemption Through FY12]]+Table1[[#This Row],[Sales Tax Exemption FY13 and After]]</f>
        <v>6626.7470999999996</v>
      </c>
      <c r="BW198" s="9">
        <v>0</v>
      </c>
      <c r="BX198" s="9">
        <v>0</v>
      </c>
      <c r="BY198" s="9">
        <v>0</v>
      </c>
      <c r="BZ198" s="24">
        <f>Table1[[#This Row],[Energy Tax Savings Through FY12]]+Table1[[#This Row],[Energy Tax Savings FY13 and After]]</f>
        <v>0</v>
      </c>
      <c r="CA198" s="9">
        <v>1678.3616</v>
      </c>
      <c r="CB198" s="9">
        <v>8496.5671000000002</v>
      </c>
      <c r="CC198" s="9">
        <v>4973.6477000000004</v>
      </c>
      <c r="CD198" s="24">
        <f>Table1[[#This Row],[Tax Exempt Bond Savings Through FY12]]+Table1[[#This Row],[Tax Exempt Bond Savings FY13 and After]]</f>
        <v>13470.214800000002</v>
      </c>
      <c r="CE198" s="9">
        <v>26226.554700000001</v>
      </c>
      <c r="CF198" s="9">
        <v>73291.501699999993</v>
      </c>
      <c r="CG198" s="9">
        <v>161640.13680000001</v>
      </c>
      <c r="CH198" s="24">
        <f>Table1[[#This Row],[Indirect and Induced Through FY12]]+Table1[[#This Row],[Indirect and Induced FY13 and After]]</f>
        <v>234931.6385</v>
      </c>
      <c r="CI198" s="9">
        <v>60606.791499999999</v>
      </c>
      <c r="CJ198" s="9">
        <v>163015.50169999999</v>
      </c>
      <c r="CK198" s="9">
        <v>378903.71549999999</v>
      </c>
      <c r="CL198" s="24">
        <f>Table1[[#This Row],[TOTAL Income Consumption Use Taxes Through FY12]]+Table1[[#This Row],[TOTAL Income Consumption Use Taxes FY13 and After]]</f>
        <v>541919.21719999996</v>
      </c>
      <c r="CM198" s="9">
        <v>1678.3616</v>
      </c>
      <c r="CN198" s="9">
        <v>38346.514199999998</v>
      </c>
      <c r="CO198" s="9">
        <v>4973.6477000000004</v>
      </c>
      <c r="CP198" s="24">
        <f>Table1[[#This Row],[Assistance Provided Through FY12]]+Table1[[#This Row],[Assistance Provided FY13 and After]]</f>
        <v>43320.161899999999</v>
      </c>
      <c r="CQ198" s="9">
        <v>0</v>
      </c>
      <c r="CR198" s="9">
        <v>0</v>
      </c>
      <c r="CS198" s="9">
        <v>0</v>
      </c>
      <c r="CT198" s="24">
        <f>Table1[[#This Row],[Recapture Cancellation Reduction Amount Through FY12]]+Table1[[#This Row],[Recapture Cancellation Reduction Amount FY13 and After]]</f>
        <v>0</v>
      </c>
      <c r="CU198" s="9">
        <v>0</v>
      </c>
      <c r="CV198" s="9">
        <v>0</v>
      </c>
      <c r="CW198" s="9">
        <v>0</v>
      </c>
      <c r="CX198" s="24">
        <f>Table1[[#This Row],[Penalty Paid Through FY12]]+Table1[[#This Row],[Penalty Paid FY13 and After]]</f>
        <v>0</v>
      </c>
      <c r="CY198" s="9">
        <v>1678.3616</v>
      </c>
      <c r="CZ198" s="9">
        <v>38346.514199999998</v>
      </c>
      <c r="DA198" s="9">
        <v>4973.6477000000004</v>
      </c>
      <c r="DB198" s="24">
        <f>Table1[[#This Row],[TOTAL Assistance Net of Recapture Penalties Through FY12]]+Table1[[#This Row],[TOTAL Assistance Net of Recapture Penalties FY13 and After]]</f>
        <v>43320.161899999999</v>
      </c>
      <c r="DC198" s="9">
        <v>36058.598400000003</v>
      </c>
      <c r="DD198" s="9">
        <v>128070.51420000001</v>
      </c>
      <c r="DE198" s="9">
        <v>222237.22640000001</v>
      </c>
      <c r="DF198" s="24">
        <f>Table1[[#This Row],[Company Direct Tax Revenue Before Assistance Through FY12]]+Table1[[#This Row],[Company Direct Tax Revenue Before Assistance FY13 and After]]</f>
        <v>350307.74060000002</v>
      </c>
      <c r="DG198" s="9">
        <v>48172.611499999999</v>
      </c>
      <c r="DH198" s="9">
        <v>129968.2663</v>
      </c>
      <c r="DI198" s="9">
        <v>296898.6054</v>
      </c>
      <c r="DJ198" s="24">
        <f>Table1[[#This Row],[Indirect and Induced Tax Revenues Through FY12]]+Table1[[#This Row],[Indirect and Induced Tax Revenues FY13 and After]]</f>
        <v>426866.87170000002</v>
      </c>
      <c r="DK198" s="9">
        <v>84231.209900000002</v>
      </c>
      <c r="DL198" s="9">
        <v>258038.78049999999</v>
      </c>
      <c r="DM198" s="9">
        <v>519135.83179999999</v>
      </c>
      <c r="DN198" s="24">
        <f>Table1[[#This Row],[TOTAL Tax Revenues Before Assistance Through FY12]]+Table1[[#This Row],[TOTAL Tax Revenues Before Assistance FY13 and After]]</f>
        <v>777174.61229999992</v>
      </c>
      <c r="DO198" s="9">
        <v>82552.848299999998</v>
      </c>
      <c r="DP198" s="9">
        <v>219692.26629999999</v>
      </c>
      <c r="DQ198" s="9">
        <v>514162.18410000001</v>
      </c>
      <c r="DR198" s="24">
        <f>Table1[[#This Row],[TOTAL Tax Revenues Net of Assistance Recapture and Penalty Through FY12]]+Table1[[#This Row],[TOTAL Tax Revenues Net of Assistance Recapture and Penalty FY13 and After]]</f>
        <v>733854.45039999997</v>
      </c>
      <c r="DS198" s="9">
        <v>0</v>
      </c>
      <c r="DT198" s="9">
        <v>0</v>
      </c>
      <c r="DU198" s="9">
        <v>0</v>
      </c>
      <c r="DV198" s="9">
        <v>0</v>
      </c>
    </row>
    <row r="199" spans="1:126" x14ac:dyDescent="0.25">
      <c r="A199" s="10">
        <v>92694</v>
      </c>
      <c r="B199" s="10" t="s">
        <v>1024</v>
      </c>
      <c r="C199" s="10" t="s">
        <v>661</v>
      </c>
      <c r="D199" s="10" t="s">
        <v>47</v>
      </c>
      <c r="E199" s="10">
        <v>4</v>
      </c>
      <c r="F199" s="10" t="s">
        <v>662</v>
      </c>
      <c r="G199" s="10" t="s">
        <v>1025</v>
      </c>
      <c r="H199" s="13">
        <v>10300</v>
      </c>
      <c r="I199" s="13">
        <v>10300</v>
      </c>
      <c r="J199" s="10" t="s">
        <v>515</v>
      </c>
      <c r="K199" s="10" t="s">
        <v>50</v>
      </c>
      <c r="L199" s="8">
        <v>37509</v>
      </c>
      <c r="M199" s="8">
        <v>46569</v>
      </c>
      <c r="N199" s="9">
        <v>5000</v>
      </c>
      <c r="O199" s="10" t="s">
        <v>108</v>
      </c>
      <c r="P199" s="7">
        <v>3</v>
      </c>
      <c r="Q199" s="7">
        <v>0</v>
      </c>
      <c r="R199" s="7">
        <v>21</v>
      </c>
      <c r="S199" s="7">
        <v>0</v>
      </c>
      <c r="T199" s="7">
        <v>0</v>
      </c>
      <c r="U199" s="7">
        <v>24</v>
      </c>
      <c r="V199" s="7">
        <v>22</v>
      </c>
      <c r="W199" s="7">
        <v>0</v>
      </c>
      <c r="X199" s="7">
        <v>0</v>
      </c>
      <c r="Y199" s="7">
        <v>0</v>
      </c>
      <c r="Z199" s="7">
        <v>5</v>
      </c>
      <c r="AA199" s="7">
        <v>0</v>
      </c>
      <c r="AB199" s="16">
        <v>0</v>
      </c>
      <c r="AC199" s="16">
        <v>0</v>
      </c>
      <c r="AD199" s="16">
        <v>0</v>
      </c>
      <c r="AE199" s="16">
        <v>0</v>
      </c>
      <c r="AF199" s="15">
        <v>83.333333333333343</v>
      </c>
      <c r="AG199" s="10" t="s">
        <v>28</v>
      </c>
      <c r="AH199" s="10" t="s">
        <v>1966</v>
      </c>
      <c r="AI199" s="9">
        <v>0</v>
      </c>
      <c r="AJ199" s="9">
        <v>0</v>
      </c>
      <c r="AK199" s="9">
        <v>0</v>
      </c>
      <c r="AL199" s="24">
        <f>Table1[[#This Row],[Company Direct Land Through FY12]]+Table1[[#This Row],[Company Direct Land FY13 and After]]</f>
        <v>0</v>
      </c>
      <c r="AM199" s="9">
        <v>0</v>
      </c>
      <c r="AN199" s="9">
        <v>0</v>
      </c>
      <c r="AO199" s="9">
        <v>0</v>
      </c>
      <c r="AP199" s="24">
        <f>Table1[[#This Row],[Company Direct Building Through FY12]]+Table1[[#This Row],[Company Direct Building FY13 and After]]</f>
        <v>0</v>
      </c>
      <c r="AQ199" s="9">
        <v>0</v>
      </c>
      <c r="AR199" s="9">
        <v>81.25</v>
      </c>
      <c r="AS199" s="9">
        <v>0</v>
      </c>
      <c r="AT199" s="24">
        <f>Table1[[#This Row],[Mortgage Recording Tax Through FY12]]+Table1[[#This Row],[Mortgage Recording Tax FY13 and After]]</f>
        <v>81.25</v>
      </c>
      <c r="AU199" s="9">
        <v>0</v>
      </c>
      <c r="AV199" s="9">
        <v>0</v>
      </c>
      <c r="AW199" s="9">
        <v>0</v>
      </c>
      <c r="AX199" s="24">
        <f>Table1[[#This Row],[Pilot Savings  Through FY12]]+Table1[[#This Row],[Pilot Savings FY13 and After]]</f>
        <v>0</v>
      </c>
      <c r="AY199" s="9">
        <v>0</v>
      </c>
      <c r="AZ199" s="9">
        <v>0</v>
      </c>
      <c r="BA199" s="9">
        <v>0</v>
      </c>
      <c r="BB199" s="24">
        <f>Table1[[#This Row],[Mortgage Recording Tax Exemption Through FY12]]+Table1[[#This Row],[Mortgage Recording Tax Exemption FY13 and After]]</f>
        <v>0</v>
      </c>
      <c r="BC199" s="9">
        <v>16.180099999999999</v>
      </c>
      <c r="BD199" s="9">
        <v>100.16719999999999</v>
      </c>
      <c r="BE199" s="9">
        <v>95.551400000000001</v>
      </c>
      <c r="BF199" s="24">
        <f>Table1[[#This Row],[Indirect and Induced Land Through FY12]]+Table1[[#This Row],[Indirect and Induced Land FY13 and After]]</f>
        <v>195.71859999999998</v>
      </c>
      <c r="BG199" s="9">
        <v>30.0488</v>
      </c>
      <c r="BH199" s="9">
        <v>186.0247</v>
      </c>
      <c r="BI199" s="9">
        <v>177.45339999999999</v>
      </c>
      <c r="BJ199" s="24">
        <f>Table1[[#This Row],[Indirect and Induced Building Through FY12]]+Table1[[#This Row],[Indirect and Induced Building FY13 and After]]</f>
        <v>363.47809999999998</v>
      </c>
      <c r="BK199" s="9">
        <v>46.228900000000003</v>
      </c>
      <c r="BL199" s="9">
        <v>367.44189999999998</v>
      </c>
      <c r="BM199" s="9">
        <v>273.00479999999999</v>
      </c>
      <c r="BN199" s="24">
        <f>Table1[[#This Row],[TOTAL Real Property Related Taxes Through FY12]]+Table1[[#This Row],[TOTAL Real Property Related Taxes FY13 and After]]</f>
        <v>640.44669999999996</v>
      </c>
      <c r="BO199" s="9">
        <v>41.917200000000001</v>
      </c>
      <c r="BP199" s="9">
        <v>280.80810000000002</v>
      </c>
      <c r="BQ199" s="9">
        <v>247.5427</v>
      </c>
      <c r="BR199" s="24">
        <f>Table1[[#This Row],[Company Direct Through FY12]]+Table1[[#This Row],[Company Direct FY13 and After]]</f>
        <v>528.35080000000005</v>
      </c>
      <c r="BS199" s="9">
        <v>0</v>
      </c>
      <c r="BT199" s="9">
        <v>0</v>
      </c>
      <c r="BU199" s="9">
        <v>0</v>
      </c>
      <c r="BV199" s="24">
        <f>Table1[[#This Row],[Sales Tax Exemption Through FY12]]+Table1[[#This Row],[Sales Tax Exemption FY13 and After]]</f>
        <v>0</v>
      </c>
      <c r="BW199" s="9">
        <v>0</v>
      </c>
      <c r="BX199" s="9">
        <v>0</v>
      </c>
      <c r="BY199" s="9">
        <v>0</v>
      </c>
      <c r="BZ199" s="24">
        <f>Table1[[#This Row],[Energy Tax Savings Through FY12]]+Table1[[#This Row],[Energy Tax Savings FY13 and After]]</f>
        <v>0</v>
      </c>
      <c r="CA199" s="9">
        <v>3.4521999999999999</v>
      </c>
      <c r="CB199" s="9">
        <v>30.641400000000001</v>
      </c>
      <c r="CC199" s="9">
        <v>10.2302</v>
      </c>
      <c r="CD199" s="24">
        <f>Table1[[#This Row],[Tax Exempt Bond Savings Through FY12]]+Table1[[#This Row],[Tax Exempt Bond Savings FY13 and After]]</f>
        <v>40.871600000000001</v>
      </c>
      <c r="CE199" s="9">
        <v>49.862400000000001</v>
      </c>
      <c r="CF199" s="9">
        <v>341.63240000000002</v>
      </c>
      <c r="CG199" s="9">
        <v>294.46319999999997</v>
      </c>
      <c r="CH199" s="24">
        <f>Table1[[#This Row],[Indirect and Induced Through FY12]]+Table1[[#This Row],[Indirect and Induced FY13 and After]]</f>
        <v>636.09559999999999</v>
      </c>
      <c r="CI199" s="9">
        <v>88.327399999999997</v>
      </c>
      <c r="CJ199" s="9">
        <v>591.79909999999995</v>
      </c>
      <c r="CK199" s="9">
        <v>531.77570000000003</v>
      </c>
      <c r="CL199" s="24">
        <f>Table1[[#This Row],[TOTAL Income Consumption Use Taxes Through FY12]]+Table1[[#This Row],[TOTAL Income Consumption Use Taxes FY13 and After]]</f>
        <v>1123.5747999999999</v>
      </c>
      <c r="CM199" s="9">
        <v>3.4521999999999999</v>
      </c>
      <c r="CN199" s="9">
        <v>30.641400000000001</v>
      </c>
      <c r="CO199" s="9">
        <v>10.2302</v>
      </c>
      <c r="CP199" s="24">
        <f>Table1[[#This Row],[Assistance Provided Through FY12]]+Table1[[#This Row],[Assistance Provided FY13 and After]]</f>
        <v>40.871600000000001</v>
      </c>
      <c r="CQ199" s="9">
        <v>0</v>
      </c>
      <c r="CR199" s="9">
        <v>0</v>
      </c>
      <c r="CS199" s="9">
        <v>0</v>
      </c>
      <c r="CT199" s="24">
        <f>Table1[[#This Row],[Recapture Cancellation Reduction Amount Through FY12]]+Table1[[#This Row],[Recapture Cancellation Reduction Amount FY13 and After]]</f>
        <v>0</v>
      </c>
      <c r="CU199" s="9">
        <v>0</v>
      </c>
      <c r="CV199" s="9">
        <v>0</v>
      </c>
      <c r="CW199" s="9">
        <v>0</v>
      </c>
      <c r="CX199" s="24">
        <f>Table1[[#This Row],[Penalty Paid Through FY12]]+Table1[[#This Row],[Penalty Paid FY13 and After]]</f>
        <v>0</v>
      </c>
      <c r="CY199" s="9">
        <v>3.4521999999999999</v>
      </c>
      <c r="CZ199" s="9">
        <v>30.641400000000001</v>
      </c>
      <c r="DA199" s="9">
        <v>10.2302</v>
      </c>
      <c r="DB199" s="24">
        <f>Table1[[#This Row],[TOTAL Assistance Net of Recapture Penalties Through FY12]]+Table1[[#This Row],[TOTAL Assistance Net of Recapture Penalties FY13 and After]]</f>
        <v>40.871600000000001</v>
      </c>
      <c r="DC199" s="9">
        <v>41.917200000000001</v>
      </c>
      <c r="DD199" s="9">
        <v>362.05810000000002</v>
      </c>
      <c r="DE199" s="9">
        <v>247.5427</v>
      </c>
      <c r="DF199" s="24">
        <f>Table1[[#This Row],[Company Direct Tax Revenue Before Assistance Through FY12]]+Table1[[#This Row],[Company Direct Tax Revenue Before Assistance FY13 and After]]</f>
        <v>609.60080000000005</v>
      </c>
      <c r="DG199" s="9">
        <v>96.091300000000004</v>
      </c>
      <c r="DH199" s="9">
        <v>627.82429999999999</v>
      </c>
      <c r="DI199" s="9">
        <v>567.46799999999996</v>
      </c>
      <c r="DJ199" s="24">
        <f>Table1[[#This Row],[Indirect and Induced Tax Revenues Through FY12]]+Table1[[#This Row],[Indirect and Induced Tax Revenues FY13 and After]]</f>
        <v>1195.2923000000001</v>
      </c>
      <c r="DK199" s="9">
        <v>138.0085</v>
      </c>
      <c r="DL199" s="9">
        <v>989.88239999999996</v>
      </c>
      <c r="DM199" s="9">
        <v>815.01070000000004</v>
      </c>
      <c r="DN199" s="24">
        <f>Table1[[#This Row],[TOTAL Tax Revenues Before Assistance Through FY12]]+Table1[[#This Row],[TOTAL Tax Revenues Before Assistance FY13 and After]]</f>
        <v>1804.8931</v>
      </c>
      <c r="DO199" s="9">
        <v>134.55629999999999</v>
      </c>
      <c r="DP199" s="9">
        <v>959.24099999999999</v>
      </c>
      <c r="DQ199" s="9">
        <v>804.78049999999996</v>
      </c>
      <c r="DR199" s="24">
        <f>Table1[[#This Row],[TOTAL Tax Revenues Net of Assistance Recapture and Penalty Through FY12]]+Table1[[#This Row],[TOTAL Tax Revenues Net of Assistance Recapture and Penalty FY13 and After]]</f>
        <v>1764.0214999999998</v>
      </c>
      <c r="DS199" s="9">
        <v>0</v>
      </c>
      <c r="DT199" s="9">
        <v>0</v>
      </c>
      <c r="DU199" s="9">
        <v>0</v>
      </c>
      <c r="DV199" s="9">
        <v>0</v>
      </c>
    </row>
    <row r="200" spans="1:126" x14ac:dyDescent="0.25">
      <c r="A200" s="10">
        <v>92695</v>
      </c>
      <c r="B200" s="10" t="s">
        <v>1038</v>
      </c>
      <c r="C200" s="10" t="s">
        <v>1039</v>
      </c>
      <c r="D200" s="10" t="s">
        <v>47</v>
      </c>
      <c r="E200" s="10">
        <v>4</v>
      </c>
      <c r="F200" s="10" t="s">
        <v>1040</v>
      </c>
      <c r="G200" s="10" t="s">
        <v>254</v>
      </c>
      <c r="H200" s="13">
        <v>0</v>
      </c>
      <c r="I200" s="13">
        <v>22861</v>
      </c>
      <c r="J200" s="10" t="s">
        <v>70</v>
      </c>
      <c r="K200" s="10" t="s">
        <v>50</v>
      </c>
      <c r="L200" s="8">
        <v>37749</v>
      </c>
      <c r="M200" s="8">
        <v>48853</v>
      </c>
      <c r="N200" s="9">
        <v>13325</v>
      </c>
      <c r="O200" s="10" t="s">
        <v>74</v>
      </c>
      <c r="P200" s="7">
        <v>4</v>
      </c>
      <c r="Q200" s="7">
        <v>0</v>
      </c>
      <c r="R200" s="7">
        <v>43</v>
      </c>
      <c r="S200" s="7">
        <v>1</v>
      </c>
      <c r="T200" s="7">
        <v>1</v>
      </c>
      <c r="U200" s="7">
        <v>49</v>
      </c>
      <c r="V200" s="7">
        <v>47</v>
      </c>
      <c r="W200" s="7">
        <v>0</v>
      </c>
      <c r="X200" s="7">
        <v>0</v>
      </c>
      <c r="Y200" s="7">
        <v>0</v>
      </c>
      <c r="Z200" s="7">
        <v>4</v>
      </c>
      <c r="AA200" s="7">
        <v>0</v>
      </c>
      <c r="AB200" s="16">
        <v>0</v>
      </c>
      <c r="AC200" s="16">
        <v>0</v>
      </c>
      <c r="AD200" s="16">
        <v>0</v>
      </c>
      <c r="AE200" s="16">
        <v>0</v>
      </c>
      <c r="AF200" s="15">
        <v>62.5</v>
      </c>
      <c r="AG200" s="10" t="s">
        <v>28</v>
      </c>
      <c r="AH200" s="10" t="s">
        <v>1966</v>
      </c>
      <c r="AI200" s="9">
        <v>0</v>
      </c>
      <c r="AJ200" s="9">
        <v>0</v>
      </c>
      <c r="AK200" s="9">
        <v>0</v>
      </c>
      <c r="AL200" s="24">
        <f>Table1[[#This Row],[Company Direct Land Through FY12]]+Table1[[#This Row],[Company Direct Land FY13 and After]]</f>
        <v>0</v>
      </c>
      <c r="AM200" s="9">
        <v>0</v>
      </c>
      <c r="AN200" s="9">
        <v>0</v>
      </c>
      <c r="AO200" s="9">
        <v>0</v>
      </c>
      <c r="AP200" s="24">
        <f>Table1[[#This Row],[Company Direct Building Through FY12]]+Table1[[#This Row],[Company Direct Building FY13 and After]]</f>
        <v>0</v>
      </c>
      <c r="AQ200" s="9">
        <v>0</v>
      </c>
      <c r="AR200" s="9">
        <v>233.7868</v>
      </c>
      <c r="AS200" s="9">
        <v>0</v>
      </c>
      <c r="AT200" s="24">
        <f>Table1[[#This Row],[Mortgage Recording Tax Through FY12]]+Table1[[#This Row],[Mortgage Recording Tax FY13 and After]]</f>
        <v>233.7868</v>
      </c>
      <c r="AU200" s="9">
        <v>0</v>
      </c>
      <c r="AV200" s="9">
        <v>0</v>
      </c>
      <c r="AW200" s="9">
        <v>0</v>
      </c>
      <c r="AX200" s="24">
        <f>Table1[[#This Row],[Pilot Savings  Through FY12]]+Table1[[#This Row],[Pilot Savings FY13 and After]]</f>
        <v>0</v>
      </c>
      <c r="AY200" s="9">
        <v>0</v>
      </c>
      <c r="AZ200" s="9">
        <v>233.7868</v>
      </c>
      <c r="BA200" s="9">
        <v>0</v>
      </c>
      <c r="BB200" s="24">
        <f>Table1[[#This Row],[Mortgage Recording Tax Exemption Through FY12]]+Table1[[#This Row],[Mortgage Recording Tax Exemption FY13 and After]]</f>
        <v>233.7868</v>
      </c>
      <c r="BC200" s="9">
        <v>34.565800000000003</v>
      </c>
      <c r="BD200" s="9">
        <v>218.27690000000001</v>
      </c>
      <c r="BE200" s="9">
        <v>252.57570000000001</v>
      </c>
      <c r="BF200" s="24">
        <f>Table1[[#This Row],[Indirect and Induced Land Through FY12]]+Table1[[#This Row],[Indirect and Induced Land FY13 and After]]</f>
        <v>470.85260000000005</v>
      </c>
      <c r="BG200" s="9">
        <v>64.1935</v>
      </c>
      <c r="BH200" s="9">
        <v>405.37180000000001</v>
      </c>
      <c r="BI200" s="9">
        <v>469.06830000000002</v>
      </c>
      <c r="BJ200" s="24">
        <f>Table1[[#This Row],[Indirect and Induced Building Through FY12]]+Table1[[#This Row],[Indirect and Induced Building FY13 and After]]</f>
        <v>874.44010000000003</v>
      </c>
      <c r="BK200" s="9">
        <v>98.759299999999996</v>
      </c>
      <c r="BL200" s="9">
        <v>623.64869999999996</v>
      </c>
      <c r="BM200" s="9">
        <v>721.64400000000001</v>
      </c>
      <c r="BN200" s="24">
        <f>Table1[[#This Row],[TOTAL Real Property Related Taxes Through FY12]]+Table1[[#This Row],[TOTAL Real Property Related Taxes FY13 and After]]</f>
        <v>1345.2927</v>
      </c>
      <c r="BO200" s="9">
        <v>89.550399999999996</v>
      </c>
      <c r="BP200" s="9">
        <v>609.56579999999997</v>
      </c>
      <c r="BQ200" s="9">
        <v>654.35419999999999</v>
      </c>
      <c r="BR200" s="24">
        <f>Table1[[#This Row],[Company Direct Through FY12]]+Table1[[#This Row],[Company Direct FY13 and After]]</f>
        <v>1263.92</v>
      </c>
      <c r="BS200" s="9">
        <v>0</v>
      </c>
      <c r="BT200" s="9">
        <v>0</v>
      </c>
      <c r="BU200" s="9">
        <v>0</v>
      </c>
      <c r="BV200" s="24">
        <f>Table1[[#This Row],[Sales Tax Exemption Through FY12]]+Table1[[#This Row],[Sales Tax Exemption FY13 and After]]</f>
        <v>0</v>
      </c>
      <c r="BW200" s="9">
        <v>0</v>
      </c>
      <c r="BX200" s="9">
        <v>0</v>
      </c>
      <c r="BY200" s="9">
        <v>0</v>
      </c>
      <c r="BZ200" s="24">
        <f>Table1[[#This Row],[Energy Tax Savings Through FY12]]+Table1[[#This Row],[Energy Tax Savings FY13 and After]]</f>
        <v>0</v>
      </c>
      <c r="CA200" s="9">
        <v>3.2300000000000002E-2</v>
      </c>
      <c r="CB200" s="9">
        <v>0.35980000000000001</v>
      </c>
      <c r="CC200" s="9">
        <v>9.5699999999999993E-2</v>
      </c>
      <c r="CD200" s="24">
        <f>Table1[[#This Row],[Tax Exempt Bond Savings Through FY12]]+Table1[[#This Row],[Tax Exempt Bond Savings FY13 and After]]</f>
        <v>0.45550000000000002</v>
      </c>
      <c r="CE200" s="9">
        <v>106.52160000000001</v>
      </c>
      <c r="CF200" s="9">
        <v>742.89589999999998</v>
      </c>
      <c r="CG200" s="9">
        <v>778.36400000000003</v>
      </c>
      <c r="CH200" s="24">
        <f>Table1[[#This Row],[Indirect and Induced Through FY12]]+Table1[[#This Row],[Indirect and Induced FY13 and After]]</f>
        <v>1521.2599</v>
      </c>
      <c r="CI200" s="9">
        <v>196.03970000000001</v>
      </c>
      <c r="CJ200" s="9">
        <v>1352.1018999999999</v>
      </c>
      <c r="CK200" s="9">
        <v>1432.6224999999999</v>
      </c>
      <c r="CL200" s="24">
        <f>Table1[[#This Row],[TOTAL Income Consumption Use Taxes Through FY12]]+Table1[[#This Row],[TOTAL Income Consumption Use Taxes FY13 and After]]</f>
        <v>2784.7244000000001</v>
      </c>
      <c r="CM200" s="9">
        <v>3.2300000000000002E-2</v>
      </c>
      <c r="CN200" s="9">
        <v>234.14660000000001</v>
      </c>
      <c r="CO200" s="9">
        <v>9.5699999999999993E-2</v>
      </c>
      <c r="CP200" s="24">
        <f>Table1[[#This Row],[Assistance Provided Through FY12]]+Table1[[#This Row],[Assistance Provided FY13 and After]]</f>
        <v>234.2423</v>
      </c>
      <c r="CQ200" s="9">
        <v>0</v>
      </c>
      <c r="CR200" s="9">
        <v>0</v>
      </c>
      <c r="CS200" s="9">
        <v>0</v>
      </c>
      <c r="CT200" s="24">
        <f>Table1[[#This Row],[Recapture Cancellation Reduction Amount Through FY12]]+Table1[[#This Row],[Recapture Cancellation Reduction Amount FY13 and After]]</f>
        <v>0</v>
      </c>
      <c r="CU200" s="9">
        <v>0</v>
      </c>
      <c r="CV200" s="9">
        <v>0</v>
      </c>
      <c r="CW200" s="9">
        <v>0</v>
      </c>
      <c r="CX200" s="24">
        <f>Table1[[#This Row],[Penalty Paid Through FY12]]+Table1[[#This Row],[Penalty Paid FY13 and After]]</f>
        <v>0</v>
      </c>
      <c r="CY200" s="9">
        <v>3.2300000000000002E-2</v>
      </c>
      <c r="CZ200" s="9">
        <v>234.14660000000001</v>
      </c>
      <c r="DA200" s="9">
        <v>9.5699999999999993E-2</v>
      </c>
      <c r="DB200" s="24">
        <f>Table1[[#This Row],[TOTAL Assistance Net of Recapture Penalties Through FY12]]+Table1[[#This Row],[TOTAL Assistance Net of Recapture Penalties FY13 and After]]</f>
        <v>234.2423</v>
      </c>
      <c r="DC200" s="9">
        <v>89.550399999999996</v>
      </c>
      <c r="DD200" s="9">
        <v>843.35260000000005</v>
      </c>
      <c r="DE200" s="9">
        <v>654.35419999999999</v>
      </c>
      <c r="DF200" s="24">
        <f>Table1[[#This Row],[Company Direct Tax Revenue Before Assistance Through FY12]]+Table1[[#This Row],[Company Direct Tax Revenue Before Assistance FY13 and After]]</f>
        <v>1497.7067999999999</v>
      </c>
      <c r="DG200" s="9">
        <v>205.2809</v>
      </c>
      <c r="DH200" s="9">
        <v>1366.5445999999999</v>
      </c>
      <c r="DI200" s="9">
        <v>1500.008</v>
      </c>
      <c r="DJ200" s="24">
        <f>Table1[[#This Row],[Indirect and Induced Tax Revenues Through FY12]]+Table1[[#This Row],[Indirect and Induced Tax Revenues FY13 and After]]</f>
        <v>2866.5526</v>
      </c>
      <c r="DK200" s="9">
        <v>294.8313</v>
      </c>
      <c r="DL200" s="9">
        <v>2209.8971999999999</v>
      </c>
      <c r="DM200" s="9">
        <v>2154.3622</v>
      </c>
      <c r="DN200" s="24">
        <f>Table1[[#This Row],[TOTAL Tax Revenues Before Assistance Through FY12]]+Table1[[#This Row],[TOTAL Tax Revenues Before Assistance FY13 and After]]</f>
        <v>4364.2593999999999</v>
      </c>
      <c r="DO200" s="9">
        <v>294.79899999999998</v>
      </c>
      <c r="DP200" s="9">
        <v>1975.7506000000001</v>
      </c>
      <c r="DQ200" s="9">
        <v>2154.2665000000002</v>
      </c>
      <c r="DR200" s="24">
        <f>Table1[[#This Row],[TOTAL Tax Revenues Net of Assistance Recapture and Penalty Through FY12]]+Table1[[#This Row],[TOTAL Tax Revenues Net of Assistance Recapture and Penalty FY13 and After]]</f>
        <v>4130.0171</v>
      </c>
      <c r="DS200" s="9">
        <v>0</v>
      </c>
      <c r="DT200" s="9">
        <v>0</v>
      </c>
      <c r="DU200" s="9">
        <v>0</v>
      </c>
      <c r="DV200" s="9">
        <v>0</v>
      </c>
    </row>
    <row r="201" spans="1:126" x14ac:dyDescent="0.25">
      <c r="A201" s="10">
        <v>92697</v>
      </c>
      <c r="B201" s="10" t="s">
        <v>821</v>
      </c>
      <c r="C201" s="10" t="s">
        <v>822</v>
      </c>
      <c r="D201" s="10" t="s">
        <v>47</v>
      </c>
      <c r="E201" s="10">
        <v>5</v>
      </c>
      <c r="F201" s="10" t="s">
        <v>823</v>
      </c>
      <c r="G201" s="10" t="s">
        <v>23</v>
      </c>
      <c r="H201" s="13">
        <v>0</v>
      </c>
      <c r="I201" s="13">
        <v>53887</v>
      </c>
      <c r="J201" s="10" t="s">
        <v>205</v>
      </c>
      <c r="K201" s="10" t="s">
        <v>50</v>
      </c>
      <c r="L201" s="8">
        <v>37733</v>
      </c>
      <c r="M201" s="8">
        <v>48731</v>
      </c>
      <c r="N201" s="9">
        <v>18250</v>
      </c>
      <c r="O201" s="10" t="s">
        <v>74</v>
      </c>
      <c r="P201" s="7">
        <v>0</v>
      </c>
      <c r="Q201" s="7">
        <v>0</v>
      </c>
      <c r="R201" s="7">
        <v>175</v>
      </c>
      <c r="S201" s="7">
        <v>4</v>
      </c>
      <c r="T201" s="7">
        <v>0</v>
      </c>
      <c r="U201" s="7">
        <v>179</v>
      </c>
      <c r="V201" s="7">
        <v>179</v>
      </c>
      <c r="W201" s="7">
        <v>0</v>
      </c>
      <c r="X201" s="7">
        <v>0</v>
      </c>
      <c r="Y201" s="7">
        <v>68</v>
      </c>
      <c r="Z201" s="7">
        <v>30</v>
      </c>
      <c r="AA201" s="7">
        <v>0</v>
      </c>
      <c r="AB201" s="16">
        <v>0</v>
      </c>
      <c r="AC201" s="16">
        <v>0</v>
      </c>
      <c r="AD201" s="16">
        <v>0</v>
      </c>
      <c r="AE201" s="16">
        <v>0</v>
      </c>
      <c r="AF201" s="15">
        <v>74.30167597765363</v>
      </c>
      <c r="AG201" s="10" t="s">
        <v>28</v>
      </c>
      <c r="AH201" s="10" t="s">
        <v>1966</v>
      </c>
      <c r="AI201" s="9">
        <v>0</v>
      </c>
      <c r="AJ201" s="9">
        <v>0</v>
      </c>
      <c r="AK201" s="9">
        <v>0</v>
      </c>
      <c r="AL201" s="24">
        <f>Table1[[#This Row],[Company Direct Land Through FY12]]+Table1[[#This Row],[Company Direct Land FY13 and After]]</f>
        <v>0</v>
      </c>
      <c r="AM201" s="9">
        <v>0</v>
      </c>
      <c r="AN201" s="9">
        <v>0</v>
      </c>
      <c r="AO201" s="9">
        <v>0</v>
      </c>
      <c r="AP201" s="24">
        <f>Table1[[#This Row],[Company Direct Building Through FY12]]+Table1[[#This Row],[Company Direct Building FY13 and After]]</f>
        <v>0</v>
      </c>
      <c r="AQ201" s="9">
        <v>0</v>
      </c>
      <c r="AR201" s="9">
        <v>320.19630000000001</v>
      </c>
      <c r="AS201" s="9">
        <v>0</v>
      </c>
      <c r="AT201" s="24">
        <f>Table1[[#This Row],[Mortgage Recording Tax Through FY12]]+Table1[[#This Row],[Mortgage Recording Tax FY13 and After]]</f>
        <v>320.19630000000001</v>
      </c>
      <c r="AU201" s="9">
        <v>0</v>
      </c>
      <c r="AV201" s="9">
        <v>0</v>
      </c>
      <c r="AW201" s="9">
        <v>0</v>
      </c>
      <c r="AX201" s="24">
        <f>Table1[[#This Row],[Pilot Savings  Through FY12]]+Table1[[#This Row],[Pilot Savings FY13 and After]]</f>
        <v>0</v>
      </c>
      <c r="AY201" s="9">
        <v>0</v>
      </c>
      <c r="AZ201" s="9">
        <v>320.19630000000001</v>
      </c>
      <c r="BA201" s="9">
        <v>0</v>
      </c>
      <c r="BB201" s="24">
        <f>Table1[[#This Row],[Mortgage Recording Tax Exemption Through FY12]]+Table1[[#This Row],[Mortgage Recording Tax Exemption FY13 and After]]</f>
        <v>320.19630000000001</v>
      </c>
      <c r="BC201" s="9">
        <v>131.6437</v>
      </c>
      <c r="BD201" s="9">
        <v>549.05430000000001</v>
      </c>
      <c r="BE201" s="9">
        <v>934.19069999999999</v>
      </c>
      <c r="BF201" s="24">
        <f>Table1[[#This Row],[Indirect and Induced Land Through FY12]]+Table1[[#This Row],[Indirect and Induced Land FY13 and After]]</f>
        <v>1483.2449999999999</v>
      </c>
      <c r="BG201" s="9">
        <v>244.4812</v>
      </c>
      <c r="BH201" s="9">
        <v>1019.6727</v>
      </c>
      <c r="BI201" s="9">
        <v>1734.9254000000001</v>
      </c>
      <c r="BJ201" s="24">
        <f>Table1[[#This Row],[Indirect and Induced Building Through FY12]]+Table1[[#This Row],[Indirect and Induced Building FY13 and After]]</f>
        <v>2754.5981000000002</v>
      </c>
      <c r="BK201" s="9">
        <v>376.12490000000003</v>
      </c>
      <c r="BL201" s="9">
        <v>1568.7270000000001</v>
      </c>
      <c r="BM201" s="9">
        <v>2669.1161000000002</v>
      </c>
      <c r="BN201" s="24">
        <f>Table1[[#This Row],[TOTAL Real Property Related Taxes Through FY12]]+Table1[[#This Row],[TOTAL Real Property Related Taxes FY13 and After]]</f>
        <v>4237.8431</v>
      </c>
      <c r="BO201" s="9">
        <v>341.05360000000002</v>
      </c>
      <c r="BP201" s="9">
        <v>1557.9726000000001</v>
      </c>
      <c r="BQ201" s="9">
        <v>2420.2383</v>
      </c>
      <c r="BR201" s="24">
        <f>Table1[[#This Row],[Company Direct Through FY12]]+Table1[[#This Row],[Company Direct FY13 and After]]</f>
        <v>3978.2109</v>
      </c>
      <c r="BS201" s="9">
        <v>0</v>
      </c>
      <c r="BT201" s="9">
        <v>0</v>
      </c>
      <c r="BU201" s="9">
        <v>0</v>
      </c>
      <c r="BV201" s="24">
        <f>Table1[[#This Row],[Sales Tax Exemption Through FY12]]+Table1[[#This Row],[Sales Tax Exemption FY13 and After]]</f>
        <v>0</v>
      </c>
      <c r="BW201" s="9">
        <v>0</v>
      </c>
      <c r="BX201" s="9">
        <v>0</v>
      </c>
      <c r="BY201" s="9">
        <v>0</v>
      </c>
      <c r="BZ201" s="24">
        <f>Table1[[#This Row],[Energy Tax Savings Through FY12]]+Table1[[#This Row],[Energy Tax Savings FY13 and After]]</f>
        <v>0</v>
      </c>
      <c r="CA201" s="9">
        <v>18.501999999999999</v>
      </c>
      <c r="CB201" s="9">
        <v>149.86959999999999</v>
      </c>
      <c r="CC201" s="9">
        <v>54.828699999999998</v>
      </c>
      <c r="CD201" s="24">
        <f>Table1[[#This Row],[Tax Exempt Bond Savings Through FY12]]+Table1[[#This Row],[Tax Exempt Bond Savings FY13 and After]]</f>
        <v>204.69829999999999</v>
      </c>
      <c r="CE201" s="9">
        <v>405.68779999999998</v>
      </c>
      <c r="CF201" s="9">
        <v>1886.8424</v>
      </c>
      <c r="CG201" s="9">
        <v>2878.9059999999999</v>
      </c>
      <c r="CH201" s="24">
        <f>Table1[[#This Row],[Indirect and Induced Through FY12]]+Table1[[#This Row],[Indirect and Induced FY13 and After]]</f>
        <v>4765.7484000000004</v>
      </c>
      <c r="CI201" s="9">
        <v>728.23940000000005</v>
      </c>
      <c r="CJ201" s="9">
        <v>3294.9454000000001</v>
      </c>
      <c r="CK201" s="9">
        <v>5244.3155999999999</v>
      </c>
      <c r="CL201" s="24">
        <f>Table1[[#This Row],[TOTAL Income Consumption Use Taxes Through FY12]]+Table1[[#This Row],[TOTAL Income Consumption Use Taxes FY13 and After]]</f>
        <v>8539.2610000000004</v>
      </c>
      <c r="CM201" s="9">
        <v>18.501999999999999</v>
      </c>
      <c r="CN201" s="9">
        <v>470.0659</v>
      </c>
      <c r="CO201" s="9">
        <v>54.828699999999998</v>
      </c>
      <c r="CP201" s="24">
        <f>Table1[[#This Row],[Assistance Provided Through FY12]]+Table1[[#This Row],[Assistance Provided FY13 and After]]</f>
        <v>524.89459999999997</v>
      </c>
      <c r="CQ201" s="9">
        <v>0</v>
      </c>
      <c r="CR201" s="9">
        <v>0</v>
      </c>
      <c r="CS201" s="9">
        <v>0</v>
      </c>
      <c r="CT201" s="24">
        <f>Table1[[#This Row],[Recapture Cancellation Reduction Amount Through FY12]]+Table1[[#This Row],[Recapture Cancellation Reduction Amount FY13 and After]]</f>
        <v>0</v>
      </c>
      <c r="CU201" s="9">
        <v>0</v>
      </c>
      <c r="CV201" s="9">
        <v>0</v>
      </c>
      <c r="CW201" s="9">
        <v>0</v>
      </c>
      <c r="CX201" s="24">
        <f>Table1[[#This Row],[Penalty Paid Through FY12]]+Table1[[#This Row],[Penalty Paid FY13 and After]]</f>
        <v>0</v>
      </c>
      <c r="CY201" s="9">
        <v>18.501999999999999</v>
      </c>
      <c r="CZ201" s="9">
        <v>470.0659</v>
      </c>
      <c r="DA201" s="9">
        <v>54.828699999999998</v>
      </c>
      <c r="DB201" s="24">
        <f>Table1[[#This Row],[TOTAL Assistance Net of Recapture Penalties Through FY12]]+Table1[[#This Row],[TOTAL Assistance Net of Recapture Penalties FY13 and After]]</f>
        <v>524.89459999999997</v>
      </c>
      <c r="DC201" s="9">
        <v>341.05360000000002</v>
      </c>
      <c r="DD201" s="9">
        <v>1878.1688999999999</v>
      </c>
      <c r="DE201" s="9">
        <v>2420.2383</v>
      </c>
      <c r="DF201" s="24">
        <f>Table1[[#This Row],[Company Direct Tax Revenue Before Assistance Through FY12]]+Table1[[#This Row],[Company Direct Tax Revenue Before Assistance FY13 and After]]</f>
        <v>4298.4071999999996</v>
      </c>
      <c r="DG201" s="9">
        <v>781.81269999999995</v>
      </c>
      <c r="DH201" s="9">
        <v>3455.5693999999999</v>
      </c>
      <c r="DI201" s="9">
        <v>5548.0221000000001</v>
      </c>
      <c r="DJ201" s="24">
        <f>Table1[[#This Row],[Indirect and Induced Tax Revenues Through FY12]]+Table1[[#This Row],[Indirect and Induced Tax Revenues FY13 and After]]</f>
        <v>9003.5915000000005</v>
      </c>
      <c r="DK201" s="9">
        <v>1122.8662999999999</v>
      </c>
      <c r="DL201" s="9">
        <v>5333.7383</v>
      </c>
      <c r="DM201" s="9">
        <v>7968.2604000000001</v>
      </c>
      <c r="DN201" s="24">
        <f>Table1[[#This Row],[TOTAL Tax Revenues Before Assistance Through FY12]]+Table1[[#This Row],[TOTAL Tax Revenues Before Assistance FY13 and After]]</f>
        <v>13301.9987</v>
      </c>
      <c r="DO201" s="9">
        <v>1104.3643</v>
      </c>
      <c r="DP201" s="9">
        <v>4863.6724000000004</v>
      </c>
      <c r="DQ201" s="9">
        <v>7913.4317000000001</v>
      </c>
      <c r="DR201" s="24">
        <f>Table1[[#This Row],[TOTAL Tax Revenues Net of Assistance Recapture and Penalty Through FY12]]+Table1[[#This Row],[TOTAL Tax Revenues Net of Assistance Recapture and Penalty FY13 and After]]</f>
        <v>12777.1041</v>
      </c>
      <c r="DS201" s="9">
        <v>0</v>
      </c>
      <c r="DT201" s="9">
        <v>0</v>
      </c>
      <c r="DU201" s="9">
        <v>0</v>
      </c>
      <c r="DV201" s="9">
        <v>0</v>
      </c>
    </row>
    <row r="202" spans="1:126" x14ac:dyDescent="0.25">
      <c r="A202" s="10">
        <v>92699</v>
      </c>
      <c r="B202" s="10" t="s">
        <v>1059</v>
      </c>
      <c r="C202" s="10" t="s">
        <v>1060</v>
      </c>
      <c r="D202" s="10" t="s">
        <v>47</v>
      </c>
      <c r="E202" s="10">
        <v>4</v>
      </c>
      <c r="F202" s="10" t="s">
        <v>1061</v>
      </c>
      <c r="G202" s="10" t="s">
        <v>23</v>
      </c>
      <c r="H202" s="13">
        <v>18651</v>
      </c>
      <c r="I202" s="13">
        <v>111694</v>
      </c>
      <c r="J202" s="10" t="s">
        <v>205</v>
      </c>
      <c r="K202" s="10" t="s">
        <v>50</v>
      </c>
      <c r="L202" s="8">
        <v>37580</v>
      </c>
      <c r="M202" s="8">
        <v>48548</v>
      </c>
      <c r="N202" s="9">
        <v>15115</v>
      </c>
      <c r="O202" s="10" t="s">
        <v>108</v>
      </c>
      <c r="P202" s="7">
        <v>6</v>
      </c>
      <c r="Q202" s="7">
        <v>4</v>
      </c>
      <c r="R202" s="7">
        <v>170</v>
      </c>
      <c r="S202" s="7">
        <v>0</v>
      </c>
      <c r="T202" s="7">
        <v>1</v>
      </c>
      <c r="U202" s="7">
        <v>181</v>
      </c>
      <c r="V202" s="7">
        <v>175</v>
      </c>
      <c r="W202" s="7">
        <v>0</v>
      </c>
      <c r="X202" s="7">
        <v>0</v>
      </c>
      <c r="Y202" s="7">
        <v>142</v>
      </c>
      <c r="Z202" s="7">
        <v>2</v>
      </c>
      <c r="AA202" s="7">
        <v>0</v>
      </c>
      <c r="AB202" s="16">
        <v>0</v>
      </c>
      <c r="AC202" s="16">
        <v>0</v>
      </c>
      <c r="AD202" s="16">
        <v>0</v>
      </c>
      <c r="AE202" s="16">
        <v>0</v>
      </c>
      <c r="AF202" s="15">
        <v>75.555555555555557</v>
      </c>
      <c r="AG202" s="10" t="s">
        <v>28</v>
      </c>
      <c r="AH202" s="10" t="s">
        <v>1966</v>
      </c>
      <c r="AI202" s="9">
        <v>0</v>
      </c>
      <c r="AJ202" s="9">
        <v>0</v>
      </c>
      <c r="AK202" s="9">
        <v>0</v>
      </c>
      <c r="AL202" s="24">
        <f>Table1[[#This Row],[Company Direct Land Through FY12]]+Table1[[#This Row],[Company Direct Land FY13 and After]]</f>
        <v>0</v>
      </c>
      <c r="AM202" s="9">
        <v>0</v>
      </c>
      <c r="AN202" s="9">
        <v>0</v>
      </c>
      <c r="AO202" s="9">
        <v>0</v>
      </c>
      <c r="AP202" s="24">
        <f>Table1[[#This Row],[Company Direct Building Through FY12]]+Table1[[#This Row],[Company Direct Building FY13 and After]]</f>
        <v>0</v>
      </c>
      <c r="AQ202" s="9">
        <v>0</v>
      </c>
      <c r="AR202" s="9">
        <v>363.9785</v>
      </c>
      <c r="AS202" s="9">
        <v>0</v>
      </c>
      <c r="AT202" s="24">
        <f>Table1[[#This Row],[Mortgage Recording Tax Through FY12]]+Table1[[#This Row],[Mortgage Recording Tax FY13 and After]]</f>
        <v>363.9785</v>
      </c>
      <c r="AU202" s="9">
        <v>0</v>
      </c>
      <c r="AV202" s="9">
        <v>0</v>
      </c>
      <c r="AW202" s="9">
        <v>0</v>
      </c>
      <c r="AX202" s="24">
        <f>Table1[[#This Row],[Pilot Savings  Through FY12]]+Table1[[#This Row],[Pilot Savings FY13 and After]]</f>
        <v>0</v>
      </c>
      <c r="AY202" s="9">
        <v>0</v>
      </c>
      <c r="AZ202" s="9">
        <v>0</v>
      </c>
      <c r="BA202" s="9">
        <v>0</v>
      </c>
      <c r="BB202" s="24">
        <f>Table1[[#This Row],[Mortgage Recording Tax Exemption Through FY12]]+Table1[[#This Row],[Mortgage Recording Tax Exemption FY13 and After]]</f>
        <v>0</v>
      </c>
      <c r="BC202" s="9">
        <v>128.7022</v>
      </c>
      <c r="BD202" s="9">
        <v>782.89819999999997</v>
      </c>
      <c r="BE202" s="9">
        <v>913.31690000000003</v>
      </c>
      <c r="BF202" s="24">
        <f>Table1[[#This Row],[Indirect and Induced Land Through FY12]]+Table1[[#This Row],[Indirect and Induced Land FY13 and After]]</f>
        <v>1696.2150999999999</v>
      </c>
      <c r="BG202" s="9">
        <v>239.01830000000001</v>
      </c>
      <c r="BH202" s="9">
        <v>1453.9534000000001</v>
      </c>
      <c r="BI202" s="9">
        <v>1696.1592000000001</v>
      </c>
      <c r="BJ202" s="24">
        <f>Table1[[#This Row],[Indirect and Induced Building Through FY12]]+Table1[[#This Row],[Indirect and Induced Building FY13 and After]]</f>
        <v>3150.1126000000004</v>
      </c>
      <c r="BK202" s="9">
        <v>367.72050000000002</v>
      </c>
      <c r="BL202" s="9">
        <v>2600.8301000000001</v>
      </c>
      <c r="BM202" s="9">
        <v>2609.4760999999999</v>
      </c>
      <c r="BN202" s="24">
        <f>Table1[[#This Row],[TOTAL Real Property Related Taxes Through FY12]]+Table1[[#This Row],[TOTAL Real Property Related Taxes FY13 and After]]</f>
        <v>5210.3062</v>
      </c>
      <c r="BO202" s="9">
        <v>333.4323</v>
      </c>
      <c r="BP202" s="9">
        <v>2190.6113999999998</v>
      </c>
      <c r="BQ202" s="9">
        <v>2366.1549</v>
      </c>
      <c r="BR202" s="24">
        <f>Table1[[#This Row],[Company Direct Through FY12]]+Table1[[#This Row],[Company Direct FY13 and After]]</f>
        <v>4556.7662999999993</v>
      </c>
      <c r="BS202" s="9">
        <v>0</v>
      </c>
      <c r="BT202" s="9">
        <v>0</v>
      </c>
      <c r="BU202" s="9">
        <v>0</v>
      </c>
      <c r="BV202" s="24">
        <f>Table1[[#This Row],[Sales Tax Exemption Through FY12]]+Table1[[#This Row],[Sales Tax Exemption FY13 and After]]</f>
        <v>0</v>
      </c>
      <c r="BW202" s="9">
        <v>0</v>
      </c>
      <c r="BX202" s="9">
        <v>0</v>
      </c>
      <c r="BY202" s="9">
        <v>0</v>
      </c>
      <c r="BZ202" s="24">
        <f>Table1[[#This Row],[Energy Tax Savings Through FY12]]+Table1[[#This Row],[Energy Tax Savings FY13 and After]]</f>
        <v>0</v>
      </c>
      <c r="CA202" s="9">
        <v>5.8999999999999999E-3</v>
      </c>
      <c r="CB202" s="9">
        <v>38.722799999999999</v>
      </c>
      <c r="CC202" s="9">
        <v>1.7500000000000002E-2</v>
      </c>
      <c r="CD202" s="24">
        <f>Table1[[#This Row],[Tax Exempt Bond Savings Through FY12]]+Table1[[#This Row],[Tax Exempt Bond Savings FY13 and After]]</f>
        <v>38.740299999999998</v>
      </c>
      <c r="CE202" s="9">
        <v>396.62270000000001</v>
      </c>
      <c r="CF202" s="9">
        <v>2666.2107000000001</v>
      </c>
      <c r="CG202" s="9">
        <v>2814.5765000000001</v>
      </c>
      <c r="CH202" s="24">
        <f>Table1[[#This Row],[Indirect and Induced Through FY12]]+Table1[[#This Row],[Indirect and Induced FY13 and After]]</f>
        <v>5480.7872000000007</v>
      </c>
      <c r="CI202" s="9">
        <v>730.04909999999995</v>
      </c>
      <c r="CJ202" s="9">
        <v>4818.0992999999999</v>
      </c>
      <c r="CK202" s="9">
        <v>5180.7138999999997</v>
      </c>
      <c r="CL202" s="24">
        <f>Table1[[#This Row],[TOTAL Income Consumption Use Taxes Through FY12]]+Table1[[#This Row],[TOTAL Income Consumption Use Taxes FY13 and After]]</f>
        <v>9998.8132000000005</v>
      </c>
      <c r="CM202" s="9">
        <v>5.8999999999999999E-3</v>
      </c>
      <c r="CN202" s="9">
        <v>38.722799999999999</v>
      </c>
      <c r="CO202" s="9">
        <v>1.7500000000000002E-2</v>
      </c>
      <c r="CP202" s="24">
        <f>Table1[[#This Row],[Assistance Provided Through FY12]]+Table1[[#This Row],[Assistance Provided FY13 and After]]</f>
        <v>38.740299999999998</v>
      </c>
      <c r="CQ202" s="9">
        <v>0</v>
      </c>
      <c r="CR202" s="9">
        <v>0</v>
      </c>
      <c r="CS202" s="9">
        <v>0</v>
      </c>
      <c r="CT202" s="24">
        <f>Table1[[#This Row],[Recapture Cancellation Reduction Amount Through FY12]]+Table1[[#This Row],[Recapture Cancellation Reduction Amount FY13 and After]]</f>
        <v>0</v>
      </c>
      <c r="CU202" s="9">
        <v>0</v>
      </c>
      <c r="CV202" s="9">
        <v>0</v>
      </c>
      <c r="CW202" s="9">
        <v>0</v>
      </c>
      <c r="CX202" s="24">
        <f>Table1[[#This Row],[Penalty Paid Through FY12]]+Table1[[#This Row],[Penalty Paid FY13 and After]]</f>
        <v>0</v>
      </c>
      <c r="CY202" s="9">
        <v>5.8999999999999999E-3</v>
      </c>
      <c r="CZ202" s="9">
        <v>38.722799999999999</v>
      </c>
      <c r="DA202" s="9">
        <v>1.7500000000000002E-2</v>
      </c>
      <c r="DB202" s="24">
        <f>Table1[[#This Row],[TOTAL Assistance Net of Recapture Penalties Through FY12]]+Table1[[#This Row],[TOTAL Assistance Net of Recapture Penalties FY13 and After]]</f>
        <v>38.740299999999998</v>
      </c>
      <c r="DC202" s="9">
        <v>333.4323</v>
      </c>
      <c r="DD202" s="9">
        <v>2554.5898999999999</v>
      </c>
      <c r="DE202" s="9">
        <v>2366.1549</v>
      </c>
      <c r="DF202" s="24">
        <f>Table1[[#This Row],[Company Direct Tax Revenue Before Assistance Through FY12]]+Table1[[#This Row],[Company Direct Tax Revenue Before Assistance FY13 and After]]</f>
        <v>4920.7448000000004</v>
      </c>
      <c r="DG202" s="9">
        <v>764.34320000000002</v>
      </c>
      <c r="DH202" s="9">
        <v>4903.0622999999996</v>
      </c>
      <c r="DI202" s="9">
        <v>5424.0526</v>
      </c>
      <c r="DJ202" s="24">
        <f>Table1[[#This Row],[Indirect and Induced Tax Revenues Through FY12]]+Table1[[#This Row],[Indirect and Induced Tax Revenues FY13 and After]]</f>
        <v>10327.1149</v>
      </c>
      <c r="DK202" s="9">
        <v>1097.7755</v>
      </c>
      <c r="DL202" s="9">
        <v>7457.6522000000004</v>
      </c>
      <c r="DM202" s="9">
        <v>7790.2075000000004</v>
      </c>
      <c r="DN202" s="24">
        <f>Table1[[#This Row],[TOTAL Tax Revenues Before Assistance Through FY12]]+Table1[[#This Row],[TOTAL Tax Revenues Before Assistance FY13 and After]]</f>
        <v>15247.859700000001</v>
      </c>
      <c r="DO202" s="9">
        <v>1097.7696000000001</v>
      </c>
      <c r="DP202" s="9">
        <v>7418.9294</v>
      </c>
      <c r="DQ202" s="9">
        <v>7790.19</v>
      </c>
      <c r="DR202" s="24">
        <f>Table1[[#This Row],[TOTAL Tax Revenues Net of Assistance Recapture and Penalty Through FY12]]+Table1[[#This Row],[TOTAL Tax Revenues Net of Assistance Recapture and Penalty FY13 and After]]</f>
        <v>15209.1194</v>
      </c>
      <c r="DS202" s="9">
        <v>0</v>
      </c>
      <c r="DT202" s="9">
        <v>0</v>
      </c>
      <c r="DU202" s="9">
        <v>0</v>
      </c>
      <c r="DV202" s="9">
        <v>0</v>
      </c>
    </row>
    <row r="203" spans="1:126" x14ac:dyDescent="0.25">
      <c r="A203" s="10">
        <v>92704</v>
      </c>
      <c r="B203" s="10" t="s">
        <v>471</v>
      </c>
      <c r="C203" s="10" t="s">
        <v>473</v>
      </c>
      <c r="D203" s="10" t="s">
        <v>302</v>
      </c>
      <c r="E203" s="10">
        <v>50</v>
      </c>
      <c r="F203" s="10" t="s">
        <v>474</v>
      </c>
      <c r="G203" s="10" t="s">
        <v>475</v>
      </c>
      <c r="H203" s="13">
        <v>165291</v>
      </c>
      <c r="I203" s="13">
        <v>53856</v>
      </c>
      <c r="J203" s="10" t="s">
        <v>472</v>
      </c>
      <c r="K203" s="10" t="s">
        <v>50</v>
      </c>
      <c r="L203" s="8">
        <v>37532</v>
      </c>
      <c r="M203" s="8">
        <v>52718</v>
      </c>
      <c r="N203" s="9">
        <v>12040</v>
      </c>
      <c r="O203" s="10" t="s">
        <v>74</v>
      </c>
      <c r="P203" s="7">
        <v>20</v>
      </c>
      <c r="Q203" s="7">
        <v>0</v>
      </c>
      <c r="R203" s="7">
        <v>21</v>
      </c>
      <c r="S203" s="7">
        <v>0</v>
      </c>
      <c r="T203" s="7">
        <v>0</v>
      </c>
      <c r="U203" s="7">
        <v>41</v>
      </c>
      <c r="V203" s="7">
        <v>31</v>
      </c>
      <c r="W203" s="7">
        <v>0</v>
      </c>
      <c r="X203" s="7">
        <v>0</v>
      </c>
      <c r="Y203" s="7">
        <v>0</v>
      </c>
      <c r="Z203" s="7">
        <v>0</v>
      </c>
      <c r="AA203" s="7">
        <v>0</v>
      </c>
      <c r="AB203" s="16">
        <v>0</v>
      </c>
      <c r="AC203" s="16">
        <v>0</v>
      </c>
      <c r="AD203" s="16">
        <v>0</v>
      </c>
      <c r="AE203" s="16">
        <v>0</v>
      </c>
      <c r="AF203" s="15">
        <v>100</v>
      </c>
      <c r="AG203" s="10" t="s">
        <v>28</v>
      </c>
      <c r="AH203" s="10" t="s">
        <v>28</v>
      </c>
      <c r="AI203" s="9">
        <v>0</v>
      </c>
      <c r="AJ203" s="9">
        <v>0</v>
      </c>
      <c r="AK203" s="9">
        <v>0</v>
      </c>
      <c r="AL203" s="24">
        <f>Table1[[#This Row],[Company Direct Land Through FY12]]+Table1[[#This Row],[Company Direct Land FY13 and After]]</f>
        <v>0</v>
      </c>
      <c r="AM203" s="9">
        <v>0</v>
      </c>
      <c r="AN203" s="9">
        <v>0</v>
      </c>
      <c r="AO203" s="9">
        <v>0</v>
      </c>
      <c r="AP203" s="24">
        <f>Table1[[#This Row],[Company Direct Building Through FY12]]+Table1[[#This Row],[Company Direct Building FY13 and After]]</f>
        <v>0</v>
      </c>
      <c r="AQ203" s="9">
        <v>0</v>
      </c>
      <c r="AR203" s="9">
        <v>211.24180000000001</v>
      </c>
      <c r="AS203" s="9">
        <v>0</v>
      </c>
      <c r="AT203" s="24">
        <f>Table1[[#This Row],[Mortgage Recording Tax Through FY12]]+Table1[[#This Row],[Mortgage Recording Tax FY13 and After]]</f>
        <v>211.24180000000001</v>
      </c>
      <c r="AU203" s="9">
        <v>0</v>
      </c>
      <c r="AV203" s="9">
        <v>0</v>
      </c>
      <c r="AW203" s="9">
        <v>0</v>
      </c>
      <c r="AX203" s="24">
        <f>Table1[[#This Row],[Pilot Savings  Through FY12]]+Table1[[#This Row],[Pilot Savings FY13 and After]]</f>
        <v>0</v>
      </c>
      <c r="AY203" s="9">
        <v>0</v>
      </c>
      <c r="AZ203" s="9">
        <v>211.24180000000001</v>
      </c>
      <c r="BA203" s="9">
        <v>0</v>
      </c>
      <c r="BB203" s="24">
        <f>Table1[[#This Row],[Mortgage Recording Tax Exemption Through FY12]]+Table1[[#This Row],[Mortgage Recording Tax Exemption FY13 and After]]</f>
        <v>211.24180000000001</v>
      </c>
      <c r="BC203" s="9">
        <v>14.717000000000001</v>
      </c>
      <c r="BD203" s="9">
        <v>74.5</v>
      </c>
      <c r="BE203" s="9">
        <v>7.2207999999999997</v>
      </c>
      <c r="BF203" s="24">
        <f>Table1[[#This Row],[Indirect and Induced Land Through FY12]]+Table1[[#This Row],[Indirect and Induced Land FY13 and After]]</f>
        <v>81.720799999999997</v>
      </c>
      <c r="BG203" s="9">
        <v>27.331600000000002</v>
      </c>
      <c r="BH203" s="9">
        <v>138.35740000000001</v>
      </c>
      <c r="BI203" s="9">
        <v>13.4101</v>
      </c>
      <c r="BJ203" s="24">
        <f>Table1[[#This Row],[Indirect and Induced Building Through FY12]]+Table1[[#This Row],[Indirect and Induced Building FY13 and After]]</f>
        <v>151.76750000000001</v>
      </c>
      <c r="BK203" s="9">
        <v>42.0486</v>
      </c>
      <c r="BL203" s="9">
        <v>212.85740000000001</v>
      </c>
      <c r="BM203" s="9">
        <v>20.6309</v>
      </c>
      <c r="BN203" s="24">
        <f>Table1[[#This Row],[TOTAL Real Property Related Taxes Through FY12]]+Table1[[#This Row],[TOTAL Real Property Related Taxes FY13 and After]]</f>
        <v>233.48830000000001</v>
      </c>
      <c r="BO203" s="9">
        <v>46.739600000000003</v>
      </c>
      <c r="BP203" s="9">
        <v>260.49669999999998</v>
      </c>
      <c r="BQ203" s="9">
        <v>22.932600000000001</v>
      </c>
      <c r="BR203" s="24">
        <f>Table1[[#This Row],[Company Direct Through FY12]]+Table1[[#This Row],[Company Direct FY13 and After]]</f>
        <v>283.42929999999996</v>
      </c>
      <c r="BS203" s="9">
        <v>0</v>
      </c>
      <c r="BT203" s="9">
        <v>0</v>
      </c>
      <c r="BU203" s="9">
        <v>0</v>
      </c>
      <c r="BV203" s="24">
        <f>Table1[[#This Row],[Sales Tax Exemption Through FY12]]+Table1[[#This Row],[Sales Tax Exemption FY13 and After]]</f>
        <v>0</v>
      </c>
      <c r="BW203" s="9">
        <v>0</v>
      </c>
      <c r="BX203" s="9">
        <v>0</v>
      </c>
      <c r="BY203" s="9">
        <v>0</v>
      </c>
      <c r="BZ203" s="24">
        <f>Table1[[#This Row],[Energy Tax Savings Through FY12]]+Table1[[#This Row],[Energy Tax Savings FY13 and After]]</f>
        <v>0</v>
      </c>
      <c r="CA203" s="9">
        <v>2.7210000000000001</v>
      </c>
      <c r="CB203" s="9">
        <v>26.921099999999999</v>
      </c>
      <c r="CC203" s="9">
        <v>1.2899</v>
      </c>
      <c r="CD203" s="24">
        <f>Table1[[#This Row],[Tax Exempt Bond Savings Through FY12]]+Table1[[#This Row],[Tax Exempt Bond Savings FY13 and After]]</f>
        <v>28.210999999999999</v>
      </c>
      <c r="CE203" s="9">
        <v>53.922400000000003</v>
      </c>
      <c r="CF203" s="9">
        <v>302.17599999999999</v>
      </c>
      <c r="CG203" s="9">
        <v>26.456800000000001</v>
      </c>
      <c r="CH203" s="24">
        <f>Table1[[#This Row],[Indirect and Induced Through FY12]]+Table1[[#This Row],[Indirect and Induced FY13 and After]]</f>
        <v>328.63279999999997</v>
      </c>
      <c r="CI203" s="9">
        <v>97.941000000000003</v>
      </c>
      <c r="CJ203" s="9">
        <v>535.75160000000005</v>
      </c>
      <c r="CK203" s="9">
        <v>48.099499999999999</v>
      </c>
      <c r="CL203" s="24">
        <f>Table1[[#This Row],[TOTAL Income Consumption Use Taxes Through FY12]]+Table1[[#This Row],[TOTAL Income Consumption Use Taxes FY13 and After]]</f>
        <v>583.85110000000009</v>
      </c>
      <c r="CM203" s="9">
        <v>2.7210000000000001</v>
      </c>
      <c r="CN203" s="9">
        <v>238.16290000000001</v>
      </c>
      <c r="CO203" s="9">
        <v>1.2899</v>
      </c>
      <c r="CP203" s="24">
        <f>Table1[[#This Row],[Assistance Provided Through FY12]]+Table1[[#This Row],[Assistance Provided FY13 and After]]</f>
        <v>239.4528</v>
      </c>
      <c r="CQ203" s="9">
        <v>0</v>
      </c>
      <c r="CR203" s="9">
        <v>0</v>
      </c>
      <c r="CS203" s="9">
        <v>0</v>
      </c>
      <c r="CT203" s="24">
        <f>Table1[[#This Row],[Recapture Cancellation Reduction Amount Through FY12]]+Table1[[#This Row],[Recapture Cancellation Reduction Amount FY13 and After]]</f>
        <v>0</v>
      </c>
      <c r="CU203" s="9">
        <v>0</v>
      </c>
      <c r="CV203" s="9">
        <v>0</v>
      </c>
      <c r="CW203" s="9">
        <v>0</v>
      </c>
      <c r="CX203" s="24">
        <f>Table1[[#This Row],[Penalty Paid Through FY12]]+Table1[[#This Row],[Penalty Paid FY13 and After]]</f>
        <v>0</v>
      </c>
      <c r="CY203" s="9">
        <v>2.7210000000000001</v>
      </c>
      <c r="CZ203" s="9">
        <v>238.16290000000001</v>
      </c>
      <c r="DA203" s="9">
        <v>1.2899</v>
      </c>
      <c r="DB203" s="24">
        <f>Table1[[#This Row],[TOTAL Assistance Net of Recapture Penalties Through FY12]]+Table1[[#This Row],[TOTAL Assistance Net of Recapture Penalties FY13 and After]]</f>
        <v>239.4528</v>
      </c>
      <c r="DC203" s="9">
        <v>46.739600000000003</v>
      </c>
      <c r="DD203" s="9">
        <v>471.73849999999999</v>
      </c>
      <c r="DE203" s="9">
        <v>22.932600000000001</v>
      </c>
      <c r="DF203" s="24">
        <f>Table1[[#This Row],[Company Direct Tax Revenue Before Assistance Through FY12]]+Table1[[#This Row],[Company Direct Tax Revenue Before Assistance FY13 and After]]</f>
        <v>494.67109999999997</v>
      </c>
      <c r="DG203" s="9">
        <v>95.971000000000004</v>
      </c>
      <c r="DH203" s="9">
        <v>515.03340000000003</v>
      </c>
      <c r="DI203" s="9">
        <v>47.087699999999998</v>
      </c>
      <c r="DJ203" s="24">
        <f>Table1[[#This Row],[Indirect and Induced Tax Revenues Through FY12]]+Table1[[#This Row],[Indirect and Induced Tax Revenues FY13 and After]]</f>
        <v>562.12110000000007</v>
      </c>
      <c r="DK203" s="9">
        <v>142.7106</v>
      </c>
      <c r="DL203" s="9">
        <v>986.77189999999996</v>
      </c>
      <c r="DM203" s="9">
        <v>70.020300000000006</v>
      </c>
      <c r="DN203" s="24">
        <f>Table1[[#This Row],[TOTAL Tax Revenues Before Assistance Through FY12]]+Table1[[#This Row],[TOTAL Tax Revenues Before Assistance FY13 and After]]</f>
        <v>1056.7921999999999</v>
      </c>
      <c r="DO203" s="9">
        <v>139.9896</v>
      </c>
      <c r="DP203" s="9">
        <v>748.60900000000004</v>
      </c>
      <c r="DQ203" s="9">
        <v>68.730400000000003</v>
      </c>
      <c r="DR203" s="24">
        <f>Table1[[#This Row],[TOTAL Tax Revenues Net of Assistance Recapture and Penalty Through FY12]]+Table1[[#This Row],[TOTAL Tax Revenues Net of Assistance Recapture and Penalty FY13 and After]]</f>
        <v>817.33940000000007</v>
      </c>
      <c r="DS203" s="9">
        <v>0</v>
      </c>
      <c r="DT203" s="9">
        <v>0</v>
      </c>
      <c r="DU203" s="9">
        <v>0</v>
      </c>
      <c r="DV203" s="9">
        <v>0</v>
      </c>
    </row>
    <row r="204" spans="1:126" x14ac:dyDescent="0.25">
      <c r="A204" s="10">
        <v>92708</v>
      </c>
      <c r="B204" s="10" t="s">
        <v>1041</v>
      </c>
      <c r="C204" s="10" t="s">
        <v>1043</v>
      </c>
      <c r="D204" s="10" t="s">
        <v>24</v>
      </c>
      <c r="E204" s="10">
        <v>26</v>
      </c>
      <c r="F204" s="10" t="s">
        <v>1044</v>
      </c>
      <c r="G204" s="10" t="s">
        <v>96</v>
      </c>
      <c r="H204" s="13">
        <v>20000</v>
      </c>
      <c r="I204" s="13">
        <v>42000</v>
      </c>
      <c r="J204" s="10" t="s">
        <v>1042</v>
      </c>
      <c r="K204" s="10" t="s">
        <v>81</v>
      </c>
      <c r="L204" s="8">
        <v>37624</v>
      </c>
      <c r="M204" s="8">
        <v>46934</v>
      </c>
      <c r="N204" s="9">
        <v>2500</v>
      </c>
      <c r="O204" s="10" t="s">
        <v>11</v>
      </c>
      <c r="P204" s="7">
        <v>0</v>
      </c>
      <c r="Q204" s="7">
        <v>0</v>
      </c>
      <c r="R204" s="7">
        <v>20</v>
      </c>
      <c r="S204" s="7">
        <v>0</v>
      </c>
      <c r="T204" s="7">
        <v>0</v>
      </c>
      <c r="U204" s="7">
        <v>20</v>
      </c>
      <c r="V204" s="7">
        <v>20</v>
      </c>
      <c r="W204" s="7">
        <v>0</v>
      </c>
      <c r="X204" s="7">
        <v>0</v>
      </c>
      <c r="Y204" s="7">
        <v>26</v>
      </c>
      <c r="Z204" s="7">
        <v>0</v>
      </c>
      <c r="AA204" s="7">
        <v>0</v>
      </c>
      <c r="AB204" s="16">
        <v>0</v>
      </c>
      <c r="AC204" s="16">
        <v>0</v>
      </c>
      <c r="AD204" s="16">
        <v>0</v>
      </c>
      <c r="AE204" s="16">
        <v>0</v>
      </c>
      <c r="AF204" s="15">
        <v>100</v>
      </c>
      <c r="AG204" s="10" t="s">
        <v>1966</v>
      </c>
      <c r="AH204" s="10" t="s">
        <v>1966</v>
      </c>
      <c r="AI204" s="9">
        <v>27.41</v>
      </c>
      <c r="AJ204" s="9">
        <v>179.09049999999999</v>
      </c>
      <c r="AK204" s="9">
        <v>161.8707</v>
      </c>
      <c r="AL204" s="24">
        <f>Table1[[#This Row],[Company Direct Land Through FY12]]+Table1[[#This Row],[Company Direct Land FY13 and After]]</f>
        <v>340.96119999999996</v>
      </c>
      <c r="AM204" s="9">
        <v>106.991</v>
      </c>
      <c r="AN204" s="9">
        <v>459.65539999999999</v>
      </c>
      <c r="AO204" s="9">
        <v>631.83609999999999</v>
      </c>
      <c r="AP204" s="24">
        <f>Table1[[#This Row],[Company Direct Building Through FY12]]+Table1[[#This Row],[Company Direct Building FY13 and After]]</f>
        <v>1091.4915000000001</v>
      </c>
      <c r="AQ204" s="9">
        <v>0</v>
      </c>
      <c r="AR204" s="9">
        <v>35.090000000000003</v>
      </c>
      <c r="AS204" s="9">
        <v>0</v>
      </c>
      <c r="AT204" s="24">
        <f>Table1[[#This Row],[Mortgage Recording Tax Through FY12]]+Table1[[#This Row],[Mortgage Recording Tax FY13 and After]]</f>
        <v>35.090000000000003</v>
      </c>
      <c r="AU204" s="9">
        <v>111.07</v>
      </c>
      <c r="AV204" s="9">
        <v>402.83240000000001</v>
      </c>
      <c r="AW204" s="9">
        <v>655.92520000000002</v>
      </c>
      <c r="AX204" s="24">
        <f>Table1[[#This Row],[Pilot Savings  Through FY12]]+Table1[[#This Row],[Pilot Savings FY13 and After]]</f>
        <v>1058.7575999999999</v>
      </c>
      <c r="AY204" s="9">
        <v>0</v>
      </c>
      <c r="AZ204" s="9">
        <v>35.090000000000003</v>
      </c>
      <c r="BA204" s="9">
        <v>0</v>
      </c>
      <c r="BB204" s="24">
        <f>Table1[[#This Row],[Mortgage Recording Tax Exemption Through FY12]]+Table1[[#This Row],[Mortgage Recording Tax Exemption FY13 and After]]</f>
        <v>35.090000000000003</v>
      </c>
      <c r="BC204" s="9">
        <v>37.845500000000001</v>
      </c>
      <c r="BD204" s="9">
        <v>258.79489999999998</v>
      </c>
      <c r="BE204" s="9">
        <v>223.4974</v>
      </c>
      <c r="BF204" s="24">
        <f>Table1[[#This Row],[Indirect and Induced Land Through FY12]]+Table1[[#This Row],[Indirect and Induced Land FY13 and After]]</f>
        <v>482.29229999999995</v>
      </c>
      <c r="BG204" s="9">
        <v>70.284400000000005</v>
      </c>
      <c r="BH204" s="9">
        <v>480.61959999999999</v>
      </c>
      <c r="BI204" s="9">
        <v>415.06630000000001</v>
      </c>
      <c r="BJ204" s="24">
        <f>Table1[[#This Row],[Indirect and Induced Building Through FY12]]+Table1[[#This Row],[Indirect and Induced Building FY13 and After]]</f>
        <v>895.68589999999995</v>
      </c>
      <c r="BK204" s="9">
        <v>131.46090000000001</v>
      </c>
      <c r="BL204" s="9">
        <v>975.32799999999997</v>
      </c>
      <c r="BM204" s="9">
        <v>776.34529999999995</v>
      </c>
      <c r="BN204" s="24">
        <f>Table1[[#This Row],[TOTAL Real Property Related Taxes Through FY12]]+Table1[[#This Row],[TOTAL Real Property Related Taxes FY13 and After]]</f>
        <v>1751.6732999999999</v>
      </c>
      <c r="BO204" s="9">
        <v>171.28049999999999</v>
      </c>
      <c r="BP204" s="9">
        <v>1293.1382000000001</v>
      </c>
      <c r="BQ204" s="9">
        <v>1011.499</v>
      </c>
      <c r="BR204" s="24">
        <f>Table1[[#This Row],[Company Direct Through FY12]]+Table1[[#This Row],[Company Direct FY13 and After]]</f>
        <v>2304.6372000000001</v>
      </c>
      <c r="BS204" s="9">
        <v>0</v>
      </c>
      <c r="BT204" s="9">
        <v>0</v>
      </c>
      <c r="BU204" s="9">
        <v>0</v>
      </c>
      <c r="BV204" s="24">
        <f>Table1[[#This Row],[Sales Tax Exemption Through FY12]]+Table1[[#This Row],[Sales Tax Exemption FY13 and After]]</f>
        <v>0</v>
      </c>
      <c r="BW204" s="9">
        <v>0</v>
      </c>
      <c r="BX204" s="9">
        <v>0</v>
      </c>
      <c r="BY204" s="9">
        <v>0</v>
      </c>
      <c r="BZ204" s="24">
        <f>Table1[[#This Row],[Energy Tax Savings Through FY12]]+Table1[[#This Row],[Energy Tax Savings FY13 and After]]</f>
        <v>0</v>
      </c>
      <c r="CA204" s="9">
        <v>0</v>
      </c>
      <c r="CB204" s="9">
        <v>0</v>
      </c>
      <c r="CC204" s="9">
        <v>0</v>
      </c>
      <c r="CD204" s="24">
        <f>Table1[[#This Row],[Tax Exempt Bond Savings Through FY12]]+Table1[[#This Row],[Tax Exempt Bond Savings FY13 and After]]</f>
        <v>0</v>
      </c>
      <c r="CE204" s="9">
        <v>129.22030000000001</v>
      </c>
      <c r="CF204" s="9">
        <v>978.71439999999996</v>
      </c>
      <c r="CG204" s="9">
        <v>763.11159999999995</v>
      </c>
      <c r="CH204" s="24">
        <f>Table1[[#This Row],[Indirect and Induced Through FY12]]+Table1[[#This Row],[Indirect and Induced FY13 and After]]</f>
        <v>1741.826</v>
      </c>
      <c r="CI204" s="9">
        <v>300.50080000000003</v>
      </c>
      <c r="CJ204" s="9">
        <v>2271.8526000000002</v>
      </c>
      <c r="CK204" s="9">
        <v>1774.6106</v>
      </c>
      <c r="CL204" s="24">
        <f>Table1[[#This Row],[TOTAL Income Consumption Use Taxes Through FY12]]+Table1[[#This Row],[TOTAL Income Consumption Use Taxes FY13 and After]]</f>
        <v>4046.4632000000001</v>
      </c>
      <c r="CM204" s="9">
        <v>111.07</v>
      </c>
      <c r="CN204" s="9">
        <v>437.92239999999998</v>
      </c>
      <c r="CO204" s="9">
        <v>655.92520000000002</v>
      </c>
      <c r="CP204" s="24">
        <f>Table1[[#This Row],[Assistance Provided Through FY12]]+Table1[[#This Row],[Assistance Provided FY13 and After]]</f>
        <v>1093.8476000000001</v>
      </c>
      <c r="CQ204" s="9">
        <v>0</v>
      </c>
      <c r="CR204" s="9">
        <v>0</v>
      </c>
      <c r="CS204" s="9">
        <v>0</v>
      </c>
      <c r="CT204" s="24">
        <f>Table1[[#This Row],[Recapture Cancellation Reduction Amount Through FY12]]+Table1[[#This Row],[Recapture Cancellation Reduction Amount FY13 and After]]</f>
        <v>0</v>
      </c>
      <c r="CU204" s="9">
        <v>0</v>
      </c>
      <c r="CV204" s="9">
        <v>0</v>
      </c>
      <c r="CW204" s="9">
        <v>0</v>
      </c>
      <c r="CX204" s="24">
        <f>Table1[[#This Row],[Penalty Paid Through FY12]]+Table1[[#This Row],[Penalty Paid FY13 and After]]</f>
        <v>0</v>
      </c>
      <c r="CY204" s="9">
        <v>111.07</v>
      </c>
      <c r="CZ204" s="9">
        <v>437.92239999999998</v>
      </c>
      <c r="DA204" s="9">
        <v>655.92520000000002</v>
      </c>
      <c r="DB204" s="24">
        <f>Table1[[#This Row],[TOTAL Assistance Net of Recapture Penalties Through FY12]]+Table1[[#This Row],[TOTAL Assistance Net of Recapture Penalties FY13 and After]]</f>
        <v>1093.8476000000001</v>
      </c>
      <c r="DC204" s="9">
        <v>305.68150000000003</v>
      </c>
      <c r="DD204" s="9">
        <v>1966.9740999999999</v>
      </c>
      <c r="DE204" s="9">
        <v>1805.2058</v>
      </c>
      <c r="DF204" s="24">
        <f>Table1[[#This Row],[Company Direct Tax Revenue Before Assistance Through FY12]]+Table1[[#This Row],[Company Direct Tax Revenue Before Assistance FY13 and After]]</f>
        <v>3772.1799000000001</v>
      </c>
      <c r="DG204" s="9">
        <v>237.3502</v>
      </c>
      <c r="DH204" s="9">
        <v>1718.1288999999999</v>
      </c>
      <c r="DI204" s="9">
        <v>1401.6753000000001</v>
      </c>
      <c r="DJ204" s="24">
        <f>Table1[[#This Row],[Indirect and Induced Tax Revenues Through FY12]]+Table1[[#This Row],[Indirect and Induced Tax Revenues FY13 and After]]</f>
        <v>3119.8042</v>
      </c>
      <c r="DK204" s="9">
        <v>543.0317</v>
      </c>
      <c r="DL204" s="9">
        <v>3685.1030000000001</v>
      </c>
      <c r="DM204" s="9">
        <v>3206.8811000000001</v>
      </c>
      <c r="DN204" s="24">
        <f>Table1[[#This Row],[TOTAL Tax Revenues Before Assistance Through FY12]]+Table1[[#This Row],[TOTAL Tax Revenues Before Assistance FY13 and After]]</f>
        <v>6891.9840999999997</v>
      </c>
      <c r="DO204" s="9">
        <v>431.96170000000001</v>
      </c>
      <c r="DP204" s="9">
        <v>3247.1806000000001</v>
      </c>
      <c r="DQ204" s="9">
        <v>2550.9558999999999</v>
      </c>
      <c r="DR204" s="24">
        <f>Table1[[#This Row],[TOTAL Tax Revenues Net of Assistance Recapture and Penalty Through FY12]]+Table1[[#This Row],[TOTAL Tax Revenues Net of Assistance Recapture and Penalty FY13 and After]]</f>
        <v>5798.1365000000005</v>
      </c>
      <c r="DS204" s="9">
        <v>0</v>
      </c>
      <c r="DT204" s="9">
        <v>0</v>
      </c>
      <c r="DU204" s="9">
        <v>0</v>
      </c>
      <c r="DV204" s="9">
        <v>0</v>
      </c>
    </row>
    <row r="205" spans="1:126" x14ac:dyDescent="0.25">
      <c r="A205" s="10">
        <v>92709</v>
      </c>
      <c r="B205" s="10" t="s">
        <v>965</v>
      </c>
      <c r="C205" s="10" t="s">
        <v>966</v>
      </c>
      <c r="D205" s="10" t="s">
        <v>47</v>
      </c>
      <c r="E205" s="10">
        <v>6</v>
      </c>
      <c r="F205" s="10" t="s">
        <v>967</v>
      </c>
      <c r="G205" s="10" t="s">
        <v>968</v>
      </c>
      <c r="H205" s="13">
        <v>93410</v>
      </c>
      <c r="I205" s="13">
        <v>1365935</v>
      </c>
      <c r="J205" s="10" t="s">
        <v>356</v>
      </c>
      <c r="K205" s="10" t="s">
        <v>42</v>
      </c>
      <c r="L205" s="8">
        <v>37784</v>
      </c>
      <c r="M205" s="8">
        <v>46568</v>
      </c>
      <c r="N205" s="9">
        <v>779600</v>
      </c>
      <c r="O205" s="10" t="s">
        <v>969</v>
      </c>
      <c r="P205" s="7">
        <v>66</v>
      </c>
      <c r="Q205" s="7">
        <v>0</v>
      </c>
      <c r="R205" s="7">
        <v>1856</v>
      </c>
      <c r="S205" s="7">
        <v>0</v>
      </c>
      <c r="T205" s="7">
        <v>320</v>
      </c>
      <c r="U205" s="7">
        <v>2242</v>
      </c>
      <c r="V205" s="7">
        <v>1701</v>
      </c>
      <c r="W205" s="7">
        <v>0</v>
      </c>
      <c r="X205" s="7">
        <v>1790</v>
      </c>
      <c r="Y205" s="7">
        <v>1790</v>
      </c>
      <c r="Z205" s="7">
        <v>1844</v>
      </c>
      <c r="AA205" s="7">
        <v>80.801248699271582</v>
      </c>
      <c r="AB205" s="16">
        <v>1.0926118626430801</v>
      </c>
      <c r="AC205" s="16">
        <v>8.7929240374609776</v>
      </c>
      <c r="AD205" s="16">
        <v>3.3818938605619144</v>
      </c>
      <c r="AE205" s="16">
        <v>5.9313215400624353</v>
      </c>
      <c r="AF205" s="15">
        <v>67.481789802289285</v>
      </c>
      <c r="AG205" s="10" t="s">
        <v>28</v>
      </c>
      <c r="AH205" s="10" t="s">
        <v>1966</v>
      </c>
      <c r="AI205" s="9">
        <v>2961.1295</v>
      </c>
      <c r="AJ205" s="9">
        <v>16169.022800000001</v>
      </c>
      <c r="AK205" s="9">
        <v>16692.5245</v>
      </c>
      <c r="AL205" s="24">
        <f>Table1[[#This Row],[Company Direct Land Through FY12]]+Table1[[#This Row],[Company Direct Land FY13 and After]]</f>
        <v>32861.547299999998</v>
      </c>
      <c r="AM205" s="9">
        <v>5499.2404999999999</v>
      </c>
      <c r="AN205" s="9">
        <v>38059.092299999997</v>
      </c>
      <c r="AO205" s="9">
        <v>31000.402699999999</v>
      </c>
      <c r="AP205" s="24">
        <f>Table1[[#This Row],[Company Direct Building Through FY12]]+Table1[[#This Row],[Company Direct Building FY13 and After]]</f>
        <v>69059.494999999995</v>
      </c>
      <c r="AQ205" s="9">
        <v>0</v>
      </c>
      <c r="AR205" s="9">
        <v>4785</v>
      </c>
      <c r="AS205" s="9">
        <v>0</v>
      </c>
      <c r="AT205" s="24">
        <f>Table1[[#This Row],[Mortgage Recording Tax Through FY12]]+Table1[[#This Row],[Mortgage Recording Tax FY13 and After]]</f>
        <v>4785</v>
      </c>
      <c r="AU205" s="9">
        <v>0</v>
      </c>
      <c r="AV205" s="9">
        <v>10260.4305</v>
      </c>
      <c r="AW205" s="9">
        <v>0</v>
      </c>
      <c r="AX205" s="24">
        <f>Table1[[#This Row],[Pilot Savings  Through FY12]]+Table1[[#This Row],[Pilot Savings FY13 and After]]</f>
        <v>10260.4305</v>
      </c>
      <c r="AY205" s="9">
        <v>0</v>
      </c>
      <c r="AZ205" s="9">
        <v>4785</v>
      </c>
      <c r="BA205" s="9">
        <v>0</v>
      </c>
      <c r="BB205" s="24">
        <f>Table1[[#This Row],[Mortgage Recording Tax Exemption Through FY12]]+Table1[[#This Row],[Mortgage Recording Tax Exemption FY13 and After]]</f>
        <v>4785</v>
      </c>
      <c r="BC205" s="9">
        <v>4009.377</v>
      </c>
      <c r="BD205" s="9">
        <v>26259.910199999998</v>
      </c>
      <c r="BE205" s="9">
        <v>22601.7219</v>
      </c>
      <c r="BF205" s="24">
        <f>Table1[[#This Row],[Indirect and Induced Land Through FY12]]+Table1[[#This Row],[Indirect and Induced Land FY13 and After]]</f>
        <v>48861.632100000003</v>
      </c>
      <c r="BG205" s="9">
        <v>7445.9858000000004</v>
      </c>
      <c r="BH205" s="9">
        <v>48768.404699999999</v>
      </c>
      <c r="BI205" s="9">
        <v>41974.625</v>
      </c>
      <c r="BJ205" s="24">
        <f>Table1[[#This Row],[Indirect and Induced Building Through FY12]]+Table1[[#This Row],[Indirect and Induced Building FY13 and After]]</f>
        <v>90743.029699999999</v>
      </c>
      <c r="BK205" s="9">
        <v>19915.732800000002</v>
      </c>
      <c r="BL205" s="9">
        <v>118995.99950000001</v>
      </c>
      <c r="BM205" s="9">
        <v>112269.2741</v>
      </c>
      <c r="BN205" s="24">
        <f>Table1[[#This Row],[TOTAL Real Property Related Taxes Through FY12]]+Table1[[#This Row],[TOTAL Real Property Related Taxes FY13 and After]]</f>
        <v>231265.27360000001</v>
      </c>
      <c r="BO205" s="9">
        <v>17282.982400000001</v>
      </c>
      <c r="BP205" s="9">
        <v>132101.03150000001</v>
      </c>
      <c r="BQ205" s="9">
        <v>97427.893700000001</v>
      </c>
      <c r="BR205" s="24">
        <f>Table1[[#This Row],[Company Direct Through FY12]]+Table1[[#This Row],[Company Direct FY13 and After]]</f>
        <v>229528.9252</v>
      </c>
      <c r="BS205" s="9">
        <v>108.52249999999999</v>
      </c>
      <c r="BT205" s="9">
        <v>3097.4544999999998</v>
      </c>
      <c r="BU205" s="9">
        <v>16902.5455</v>
      </c>
      <c r="BV205" s="24">
        <f>Table1[[#This Row],[Sales Tax Exemption Through FY12]]+Table1[[#This Row],[Sales Tax Exemption FY13 and After]]</f>
        <v>20000</v>
      </c>
      <c r="BW205" s="9">
        <v>25.287700000000001</v>
      </c>
      <c r="BX205" s="9">
        <v>71.809899999999999</v>
      </c>
      <c r="BY205" s="9">
        <v>95.576899999999995</v>
      </c>
      <c r="BZ205" s="24">
        <f>Table1[[#This Row],[Energy Tax Savings Through FY12]]+Table1[[#This Row],[Energy Tax Savings FY13 and After]]</f>
        <v>167.38679999999999</v>
      </c>
      <c r="CA205" s="9">
        <v>0</v>
      </c>
      <c r="CB205" s="9">
        <v>0</v>
      </c>
      <c r="CC205" s="9">
        <v>0</v>
      </c>
      <c r="CD205" s="24">
        <f>Table1[[#This Row],[Tax Exempt Bond Savings Through FY12]]+Table1[[#This Row],[Tax Exempt Bond Savings FY13 and After]]</f>
        <v>0</v>
      </c>
      <c r="CE205" s="9">
        <v>12355.7366</v>
      </c>
      <c r="CF205" s="9">
        <v>90009.910399999993</v>
      </c>
      <c r="CG205" s="9">
        <v>69651.948099999994</v>
      </c>
      <c r="CH205" s="24">
        <f>Table1[[#This Row],[Indirect and Induced Through FY12]]+Table1[[#This Row],[Indirect and Induced FY13 and After]]</f>
        <v>159661.85849999997</v>
      </c>
      <c r="CI205" s="9">
        <v>29504.908800000001</v>
      </c>
      <c r="CJ205" s="9">
        <v>218941.67749999999</v>
      </c>
      <c r="CK205" s="9">
        <v>150081.7194</v>
      </c>
      <c r="CL205" s="24">
        <f>Table1[[#This Row],[TOTAL Income Consumption Use Taxes Through FY12]]+Table1[[#This Row],[TOTAL Income Consumption Use Taxes FY13 and After]]</f>
        <v>369023.39689999999</v>
      </c>
      <c r="CM205" s="9">
        <v>133.81020000000001</v>
      </c>
      <c r="CN205" s="9">
        <v>18214.694899999999</v>
      </c>
      <c r="CO205" s="9">
        <v>16998.1224</v>
      </c>
      <c r="CP205" s="24">
        <f>Table1[[#This Row],[Assistance Provided Through FY12]]+Table1[[#This Row],[Assistance Provided FY13 and After]]</f>
        <v>35212.817299999995</v>
      </c>
      <c r="CQ205" s="9">
        <v>41.1631</v>
      </c>
      <c r="CR205" s="9">
        <v>120.33240000000001</v>
      </c>
      <c r="CS205" s="9">
        <v>23.856000000000002</v>
      </c>
      <c r="CT205" s="24">
        <f>Table1[[#This Row],[Recapture Cancellation Reduction Amount Through FY12]]+Table1[[#This Row],[Recapture Cancellation Reduction Amount FY13 and After]]</f>
        <v>144.1884</v>
      </c>
      <c r="CU205" s="9">
        <v>0</v>
      </c>
      <c r="CV205" s="9">
        <v>0</v>
      </c>
      <c r="CW205" s="9">
        <v>0</v>
      </c>
      <c r="CX205" s="24">
        <f>Table1[[#This Row],[Penalty Paid Through FY12]]+Table1[[#This Row],[Penalty Paid FY13 and After]]</f>
        <v>0</v>
      </c>
      <c r="CY205" s="9">
        <v>92.647099999999995</v>
      </c>
      <c r="CZ205" s="9">
        <v>18094.362499999999</v>
      </c>
      <c r="DA205" s="9">
        <v>16974.2664</v>
      </c>
      <c r="DB205" s="24">
        <f>Table1[[#This Row],[TOTAL Assistance Net of Recapture Penalties Through FY12]]+Table1[[#This Row],[TOTAL Assistance Net of Recapture Penalties FY13 and After]]</f>
        <v>35068.628899999996</v>
      </c>
      <c r="DC205" s="9">
        <v>25743.3524</v>
      </c>
      <c r="DD205" s="9">
        <v>191114.14660000001</v>
      </c>
      <c r="DE205" s="9">
        <v>145120.82089999999</v>
      </c>
      <c r="DF205" s="24">
        <f>Table1[[#This Row],[Company Direct Tax Revenue Before Assistance Through FY12]]+Table1[[#This Row],[Company Direct Tax Revenue Before Assistance FY13 and After]]</f>
        <v>336234.96750000003</v>
      </c>
      <c r="DG205" s="9">
        <v>23811.099399999999</v>
      </c>
      <c r="DH205" s="9">
        <v>165038.22529999999</v>
      </c>
      <c r="DI205" s="9">
        <v>134228.29500000001</v>
      </c>
      <c r="DJ205" s="24">
        <f>Table1[[#This Row],[Indirect and Induced Tax Revenues Through FY12]]+Table1[[#This Row],[Indirect and Induced Tax Revenues FY13 and After]]</f>
        <v>299266.52029999997</v>
      </c>
      <c r="DK205" s="9">
        <v>49554.451800000003</v>
      </c>
      <c r="DL205" s="9">
        <v>356152.37190000003</v>
      </c>
      <c r="DM205" s="9">
        <v>279349.11589999998</v>
      </c>
      <c r="DN205" s="24">
        <f>Table1[[#This Row],[TOTAL Tax Revenues Before Assistance Through FY12]]+Table1[[#This Row],[TOTAL Tax Revenues Before Assistance FY13 and After]]</f>
        <v>635501.4878</v>
      </c>
      <c r="DO205" s="9">
        <v>49461.804700000001</v>
      </c>
      <c r="DP205" s="9">
        <v>338058.00939999998</v>
      </c>
      <c r="DQ205" s="9">
        <v>262374.84950000001</v>
      </c>
      <c r="DR205" s="24">
        <f>Table1[[#This Row],[TOTAL Tax Revenues Net of Assistance Recapture and Penalty Through FY12]]+Table1[[#This Row],[TOTAL Tax Revenues Net of Assistance Recapture and Penalty FY13 and After]]</f>
        <v>600432.85889999999</v>
      </c>
      <c r="DS205" s="9">
        <v>0</v>
      </c>
      <c r="DT205" s="9">
        <v>364.22480000000002</v>
      </c>
      <c r="DU205" s="9">
        <v>0</v>
      </c>
      <c r="DV205" s="9">
        <v>0</v>
      </c>
    </row>
    <row r="206" spans="1:126" x14ac:dyDescent="0.25">
      <c r="A206" s="10">
        <v>92710</v>
      </c>
      <c r="B206" s="10" t="s">
        <v>948</v>
      </c>
      <c r="C206" s="10" t="s">
        <v>949</v>
      </c>
      <c r="D206" s="10" t="s">
        <v>47</v>
      </c>
      <c r="E206" s="10">
        <v>4</v>
      </c>
      <c r="F206" s="10" t="s">
        <v>950</v>
      </c>
      <c r="G206" s="10" t="s">
        <v>454</v>
      </c>
      <c r="H206" s="13">
        <v>3066</v>
      </c>
      <c r="I206" s="13">
        <v>14000</v>
      </c>
      <c r="J206" s="10" t="s">
        <v>205</v>
      </c>
      <c r="K206" s="10" t="s">
        <v>50</v>
      </c>
      <c r="L206" s="8">
        <v>37553</v>
      </c>
      <c r="M206" s="8">
        <v>49279</v>
      </c>
      <c r="N206" s="9">
        <v>12750</v>
      </c>
      <c r="O206" s="10" t="s">
        <v>74</v>
      </c>
      <c r="P206" s="7">
        <v>7</v>
      </c>
      <c r="Q206" s="7">
        <v>42</v>
      </c>
      <c r="R206" s="7">
        <v>118</v>
      </c>
      <c r="S206" s="7">
        <v>0</v>
      </c>
      <c r="T206" s="7">
        <v>0</v>
      </c>
      <c r="U206" s="7">
        <v>167</v>
      </c>
      <c r="V206" s="7">
        <v>142</v>
      </c>
      <c r="W206" s="7">
        <v>0</v>
      </c>
      <c r="X206" s="7">
        <v>0</v>
      </c>
      <c r="Y206" s="7">
        <v>0</v>
      </c>
      <c r="Z206" s="7">
        <v>12</v>
      </c>
      <c r="AA206" s="7">
        <v>0</v>
      </c>
      <c r="AB206" s="16">
        <v>0</v>
      </c>
      <c r="AC206" s="16">
        <v>0</v>
      </c>
      <c r="AD206" s="16">
        <v>0</v>
      </c>
      <c r="AE206" s="16">
        <v>0</v>
      </c>
      <c r="AF206" s="15">
        <v>76.646706586826355</v>
      </c>
      <c r="AG206" s="10" t="s">
        <v>28</v>
      </c>
      <c r="AH206" s="10" t="s">
        <v>1966</v>
      </c>
      <c r="AI206" s="9">
        <v>0</v>
      </c>
      <c r="AJ206" s="9">
        <v>0</v>
      </c>
      <c r="AK206" s="9">
        <v>0</v>
      </c>
      <c r="AL206" s="24">
        <f>Table1[[#This Row],[Company Direct Land Through FY12]]+Table1[[#This Row],[Company Direct Land FY13 and After]]</f>
        <v>0</v>
      </c>
      <c r="AM206" s="9">
        <v>0</v>
      </c>
      <c r="AN206" s="9">
        <v>0</v>
      </c>
      <c r="AO206" s="9">
        <v>0</v>
      </c>
      <c r="AP206" s="24">
        <f>Table1[[#This Row],[Company Direct Building Through FY12]]+Table1[[#This Row],[Company Direct Building FY13 and After]]</f>
        <v>0</v>
      </c>
      <c r="AQ206" s="9">
        <v>0</v>
      </c>
      <c r="AR206" s="9">
        <v>224.21109999999999</v>
      </c>
      <c r="AS206" s="9">
        <v>0</v>
      </c>
      <c r="AT206" s="24">
        <f>Table1[[#This Row],[Mortgage Recording Tax Through FY12]]+Table1[[#This Row],[Mortgage Recording Tax FY13 and After]]</f>
        <v>224.21109999999999</v>
      </c>
      <c r="AU206" s="9">
        <v>0</v>
      </c>
      <c r="AV206" s="9">
        <v>0</v>
      </c>
      <c r="AW206" s="9">
        <v>0</v>
      </c>
      <c r="AX206" s="24">
        <f>Table1[[#This Row],[Pilot Savings  Through FY12]]+Table1[[#This Row],[Pilot Savings FY13 and After]]</f>
        <v>0</v>
      </c>
      <c r="AY206" s="9">
        <v>0</v>
      </c>
      <c r="AZ206" s="9">
        <v>224.21109999999999</v>
      </c>
      <c r="BA206" s="9">
        <v>0</v>
      </c>
      <c r="BB206" s="24">
        <f>Table1[[#This Row],[Mortgage Recording Tax Exemption Through FY12]]+Table1[[#This Row],[Mortgage Recording Tax Exemption FY13 and After]]</f>
        <v>224.21109999999999</v>
      </c>
      <c r="BC206" s="9">
        <v>104.4333</v>
      </c>
      <c r="BD206" s="9">
        <v>421.89389999999997</v>
      </c>
      <c r="BE206" s="9">
        <v>784.245</v>
      </c>
      <c r="BF206" s="24">
        <f>Table1[[#This Row],[Indirect and Induced Land Through FY12]]+Table1[[#This Row],[Indirect and Induced Land FY13 and After]]</f>
        <v>1206.1388999999999</v>
      </c>
      <c r="BG206" s="9">
        <v>193.94759999999999</v>
      </c>
      <c r="BH206" s="9">
        <v>783.5172</v>
      </c>
      <c r="BI206" s="9">
        <v>1456.4564</v>
      </c>
      <c r="BJ206" s="24">
        <f>Table1[[#This Row],[Indirect and Induced Building Through FY12]]+Table1[[#This Row],[Indirect and Induced Building FY13 and After]]</f>
        <v>2239.9736000000003</v>
      </c>
      <c r="BK206" s="9">
        <v>298.3809</v>
      </c>
      <c r="BL206" s="9">
        <v>1205.4111</v>
      </c>
      <c r="BM206" s="9">
        <v>2240.7013999999999</v>
      </c>
      <c r="BN206" s="24">
        <f>Table1[[#This Row],[TOTAL Real Property Related Taxes Through FY12]]+Table1[[#This Row],[TOTAL Real Property Related Taxes FY13 and After]]</f>
        <v>3446.1125000000002</v>
      </c>
      <c r="BO206" s="9">
        <v>270.55650000000003</v>
      </c>
      <c r="BP206" s="9">
        <v>1181.508</v>
      </c>
      <c r="BQ206" s="9">
        <v>2031.7518</v>
      </c>
      <c r="BR206" s="24">
        <f>Table1[[#This Row],[Company Direct Through FY12]]+Table1[[#This Row],[Company Direct FY13 and After]]</f>
        <v>3213.2597999999998</v>
      </c>
      <c r="BS206" s="9">
        <v>0</v>
      </c>
      <c r="BT206" s="9">
        <v>0</v>
      </c>
      <c r="BU206" s="9">
        <v>0</v>
      </c>
      <c r="BV206" s="24">
        <f>Table1[[#This Row],[Sales Tax Exemption Through FY12]]+Table1[[#This Row],[Sales Tax Exemption FY13 and After]]</f>
        <v>0</v>
      </c>
      <c r="BW206" s="9">
        <v>0</v>
      </c>
      <c r="BX206" s="9">
        <v>0</v>
      </c>
      <c r="BY206" s="9">
        <v>0</v>
      </c>
      <c r="BZ206" s="24">
        <f>Table1[[#This Row],[Energy Tax Savings Through FY12]]+Table1[[#This Row],[Energy Tax Savings FY13 and After]]</f>
        <v>0</v>
      </c>
      <c r="CA206" s="9">
        <v>4.7999999999999996E-3</v>
      </c>
      <c r="CB206" s="9">
        <v>3.6299999999999999E-2</v>
      </c>
      <c r="CC206" s="9">
        <v>1.43E-2</v>
      </c>
      <c r="CD206" s="24">
        <f>Table1[[#This Row],[Tax Exempt Bond Savings Through FY12]]+Table1[[#This Row],[Tax Exempt Bond Savings FY13 and After]]</f>
        <v>5.0599999999999999E-2</v>
      </c>
      <c r="CE206" s="9">
        <v>321.83319999999998</v>
      </c>
      <c r="CF206" s="9">
        <v>1434.7055</v>
      </c>
      <c r="CG206" s="9">
        <v>2416.8168000000001</v>
      </c>
      <c r="CH206" s="24">
        <f>Table1[[#This Row],[Indirect and Induced Through FY12]]+Table1[[#This Row],[Indirect and Induced FY13 and After]]</f>
        <v>3851.5223000000001</v>
      </c>
      <c r="CI206" s="9">
        <v>592.38490000000002</v>
      </c>
      <c r="CJ206" s="9">
        <v>2616.1772000000001</v>
      </c>
      <c r="CK206" s="9">
        <v>4448.5542999999998</v>
      </c>
      <c r="CL206" s="24">
        <f>Table1[[#This Row],[TOTAL Income Consumption Use Taxes Through FY12]]+Table1[[#This Row],[TOTAL Income Consumption Use Taxes FY13 and After]]</f>
        <v>7064.7314999999999</v>
      </c>
      <c r="CM206" s="9">
        <v>4.7999999999999996E-3</v>
      </c>
      <c r="CN206" s="9">
        <v>224.2474</v>
      </c>
      <c r="CO206" s="9">
        <v>1.43E-2</v>
      </c>
      <c r="CP206" s="24">
        <f>Table1[[#This Row],[Assistance Provided Through FY12]]+Table1[[#This Row],[Assistance Provided FY13 and After]]</f>
        <v>224.26169999999999</v>
      </c>
      <c r="CQ206" s="9">
        <v>0</v>
      </c>
      <c r="CR206" s="9">
        <v>0</v>
      </c>
      <c r="CS206" s="9">
        <v>0</v>
      </c>
      <c r="CT206" s="24">
        <f>Table1[[#This Row],[Recapture Cancellation Reduction Amount Through FY12]]+Table1[[#This Row],[Recapture Cancellation Reduction Amount FY13 and After]]</f>
        <v>0</v>
      </c>
      <c r="CU206" s="9">
        <v>0</v>
      </c>
      <c r="CV206" s="9">
        <v>0</v>
      </c>
      <c r="CW206" s="9">
        <v>0</v>
      </c>
      <c r="CX206" s="24">
        <f>Table1[[#This Row],[Penalty Paid Through FY12]]+Table1[[#This Row],[Penalty Paid FY13 and After]]</f>
        <v>0</v>
      </c>
      <c r="CY206" s="9">
        <v>4.7999999999999996E-3</v>
      </c>
      <c r="CZ206" s="9">
        <v>224.2474</v>
      </c>
      <c r="DA206" s="9">
        <v>1.43E-2</v>
      </c>
      <c r="DB206" s="24">
        <f>Table1[[#This Row],[TOTAL Assistance Net of Recapture Penalties Through FY12]]+Table1[[#This Row],[TOTAL Assistance Net of Recapture Penalties FY13 and After]]</f>
        <v>224.26169999999999</v>
      </c>
      <c r="DC206" s="9">
        <v>270.55650000000003</v>
      </c>
      <c r="DD206" s="9">
        <v>1405.7191</v>
      </c>
      <c r="DE206" s="9">
        <v>2031.7518</v>
      </c>
      <c r="DF206" s="24">
        <f>Table1[[#This Row],[Company Direct Tax Revenue Before Assistance Through FY12]]+Table1[[#This Row],[Company Direct Tax Revenue Before Assistance FY13 and After]]</f>
        <v>3437.4709000000003</v>
      </c>
      <c r="DG206" s="9">
        <v>620.21410000000003</v>
      </c>
      <c r="DH206" s="9">
        <v>2640.1165999999998</v>
      </c>
      <c r="DI206" s="9">
        <v>4657.5182000000004</v>
      </c>
      <c r="DJ206" s="24">
        <f>Table1[[#This Row],[Indirect and Induced Tax Revenues Through FY12]]+Table1[[#This Row],[Indirect and Induced Tax Revenues FY13 and After]]</f>
        <v>7297.6347999999998</v>
      </c>
      <c r="DK206" s="9">
        <v>890.77059999999994</v>
      </c>
      <c r="DL206" s="9">
        <v>4045.8357000000001</v>
      </c>
      <c r="DM206" s="9">
        <v>6689.27</v>
      </c>
      <c r="DN206" s="24">
        <f>Table1[[#This Row],[TOTAL Tax Revenues Before Assistance Through FY12]]+Table1[[#This Row],[TOTAL Tax Revenues Before Assistance FY13 and After]]</f>
        <v>10735.1057</v>
      </c>
      <c r="DO206" s="9">
        <v>890.76580000000001</v>
      </c>
      <c r="DP206" s="9">
        <v>3821.5882999999999</v>
      </c>
      <c r="DQ206" s="9">
        <v>6689.2556999999997</v>
      </c>
      <c r="DR206" s="24">
        <f>Table1[[#This Row],[TOTAL Tax Revenues Net of Assistance Recapture and Penalty Through FY12]]+Table1[[#This Row],[TOTAL Tax Revenues Net of Assistance Recapture and Penalty FY13 and After]]</f>
        <v>10510.843999999999</v>
      </c>
      <c r="DS206" s="9">
        <v>0</v>
      </c>
      <c r="DT206" s="9">
        <v>0</v>
      </c>
      <c r="DU206" s="9">
        <v>0</v>
      </c>
      <c r="DV206" s="9">
        <v>0</v>
      </c>
    </row>
    <row r="207" spans="1:126" x14ac:dyDescent="0.25">
      <c r="A207" s="10">
        <v>92712</v>
      </c>
      <c r="B207" s="10" t="s">
        <v>983</v>
      </c>
      <c r="C207" s="10" t="s">
        <v>985</v>
      </c>
      <c r="D207" s="10" t="s">
        <v>24</v>
      </c>
      <c r="E207" s="10">
        <v>21</v>
      </c>
      <c r="F207" s="10" t="s">
        <v>986</v>
      </c>
      <c r="G207" s="10" t="s">
        <v>987</v>
      </c>
      <c r="H207" s="13">
        <v>173389</v>
      </c>
      <c r="I207" s="13">
        <v>109200</v>
      </c>
      <c r="J207" s="10" t="s">
        <v>984</v>
      </c>
      <c r="K207" s="10" t="s">
        <v>27</v>
      </c>
      <c r="L207" s="8">
        <v>37602</v>
      </c>
      <c r="M207" s="8">
        <v>41275</v>
      </c>
      <c r="N207" s="9">
        <v>1940</v>
      </c>
      <c r="O207" s="10" t="s">
        <v>33</v>
      </c>
      <c r="P207" s="7">
        <v>0</v>
      </c>
      <c r="Q207" s="7">
        <v>0</v>
      </c>
      <c r="R207" s="7">
        <v>124</v>
      </c>
      <c r="S207" s="7">
        <v>0</v>
      </c>
      <c r="T207" s="7">
        <v>0</v>
      </c>
      <c r="U207" s="7">
        <v>124</v>
      </c>
      <c r="V207" s="7">
        <v>124</v>
      </c>
      <c r="W207" s="7">
        <v>0</v>
      </c>
      <c r="X207" s="7">
        <v>0</v>
      </c>
      <c r="Y207" s="7">
        <v>0</v>
      </c>
      <c r="Z207" s="7">
        <v>12</v>
      </c>
      <c r="AA207" s="7">
        <v>0</v>
      </c>
      <c r="AB207" s="16">
        <v>0</v>
      </c>
      <c r="AC207" s="16">
        <v>0</v>
      </c>
      <c r="AD207" s="16">
        <v>0</v>
      </c>
      <c r="AE207" s="16">
        <v>0</v>
      </c>
      <c r="AF207" s="15">
        <v>95.161290322580655</v>
      </c>
      <c r="AG207" s="10" t="s">
        <v>1966</v>
      </c>
      <c r="AH207" s="10" t="s">
        <v>1966</v>
      </c>
      <c r="AI207" s="9">
        <v>102.798</v>
      </c>
      <c r="AJ207" s="9">
        <v>796.69010000000003</v>
      </c>
      <c r="AK207" s="9">
        <v>50.4373</v>
      </c>
      <c r="AL207" s="24">
        <f>Table1[[#This Row],[Company Direct Land Through FY12]]+Table1[[#This Row],[Company Direct Land FY13 and After]]</f>
        <v>847.12740000000008</v>
      </c>
      <c r="AM207" s="9">
        <v>149.00200000000001</v>
      </c>
      <c r="AN207" s="9">
        <v>989.32780000000002</v>
      </c>
      <c r="AO207" s="9">
        <v>73.107100000000003</v>
      </c>
      <c r="AP207" s="24">
        <f>Table1[[#This Row],[Company Direct Building Through FY12]]+Table1[[#This Row],[Company Direct Building FY13 and After]]</f>
        <v>1062.4349</v>
      </c>
      <c r="AQ207" s="9">
        <v>0</v>
      </c>
      <c r="AR207" s="9">
        <v>34.037300000000002</v>
      </c>
      <c r="AS207" s="9">
        <v>0</v>
      </c>
      <c r="AT207" s="24">
        <f>Table1[[#This Row],[Mortgage Recording Tax Through FY12]]+Table1[[#This Row],[Mortgage Recording Tax FY13 and After]]</f>
        <v>34.037300000000002</v>
      </c>
      <c r="AU207" s="9">
        <v>46.633000000000003</v>
      </c>
      <c r="AV207" s="9">
        <v>218.90479999999999</v>
      </c>
      <c r="AW207" s="9">
        <v>22.880299999999998</v>
      </c>
      <c r="AX207" s="24">
        <f>Table1[[#This Row],[Pilot Savings  Through FY12]]+Table1[[#This Row],[Pilot Savings FY13 and After]]</f>
        <v>241.7851</v>
      </c>
      <c r="AY207" s="9">
        <v>0</v>
      </c>
      <c r="AZ207" s="9">
        <v>34.037300000000002</v>
      </c>
      <c r="BA207" s="9">
        <v>0</v>
      </c>
      <c r="BB207" s="24">
        <f>Table1[[#This Row],[Mortgage Recording Tax Exemption Through FY12]]+Table1[[#This Row],[Mortgage Recording Tax Exemption FY13 and After]]</f>
        <v>34.037300000000002</v>
      </c>
      <c r="BC207" s="9">
        <v>152.0753</v>
      </c>
      <c r="BD207" s="9">
        <v>852.16070000000002</v>
      </c>
      <c r="BE207" s="9">
        <v>74.614999999999995</v>
      </c>
      <c r="BF207" s="24">
        <f>Table1[[#This Row],[Indirect and Induced Land Through FY12]]+Table1[[#This Row],[Indirect and Induced Land FY13 and After]]</f>
        <v>926.77570000000003</v>
      </c>
      <c r="BG207" s="9">
        <v>282.42559999999997</v>
      </c>
      <c r="BH207" s="9">
        <v>1582.5841</v>
      </c>
      <c r="BI207" s="9">
        <v>138.57079999999999</v>
      </c>
      <c r="BJ207" s="24">
        <f>Table1[[#This Row],[Indirect and Induced Building Through FY12]]+Table1[[#This Row],[Indirect and Induced Building FY13 and After]]</f>
        <v>1721.1549</v>
      </c>
      <c r="BK207" s="9">
        <v>639.66790000000003</v>
      </c>
      <c r="BL207" s="9">
        <v>4001.8579</v>
      </c>
      <c r="BM207" s="9">
        <v>313.84989999999999</v>
      </c>
      <c r="BN207" s="24">
        <f>Table1[[#This Row],[TOTAL Real Property Related Taxes Through FY12]]+Table1[[#This Row],[TOTAL Real Property Related Taxes FY13 and After]]</f>
        <v>4315.7078000000001</v>
      </c>
      <c r="BO207" s="9">
        <v>1690.4328</v>
      </c>
      <c r="BP207" s="9">
        <v>8831.8361000000004</v>
      </c>
      <c r="BQ207" s="9">
        <v>829.40269999999998</v>
      </c>
      <c r="BR207" s="24">
        <f>Table1[[#This Row],[Company Direct Through FY12]]+Table1[[#This Row],[Company Direct FY13 and After]]</f>
        <v>9661.238800000001</v>
      </c>
      <c r="BS207" s="9">
        <v>0</v>
      </c>
      <c r="BT207" s="9">
        <v>0</v>
      </c>
      <c r="BU207" s="9">
        <v>0</v>
      </c>
      <c r="BV207" s="24">
        <f>Table1[[#This Row],[Sales Tax Exemption Through FY12]]+Table1[[#This Row],[Sales Tax Exemption FY13 and After]]</f>
        <v>0</v>
      </c>
      <c r="BW207" s="9">
        <v>2.8477000000000001</v>
      </c>
      <c r="BX207" s="9">
        <v>13.384399999999999</v>
      </c>
      <c r="BY207" s="9">
        <v>1.3972</v>
      </c>
      <c r="BZ207" s="24">
        <f>Table1[[#This Row],[Energy Tax Savings Through FY12]]+Table1[[#This Row],[Energy Tax Savings FY13 and After]]</f>
        <v>14.781599999999999</v>
      </c>
      <c r="CA207" s="9">
        <v>0.3851</v>
      </c>
      <c r="CB207" s="9">
        <v>9.9379000000000008</v>
      </c>
      <c r="CC207" s="9">
        <v>0.18260000000000001</v>
      </c>
      <c r="CD207" s="24">
        <f>Table1[[#This Row],[Tax Exempt Bond Savings Through FY12]]+Table1[[#This Row],[Tax Exempt Bond Savings FY13 and After]]</f>
        <v>10.120500000000002</v>
      </c>
      <c r="CE207" s="9">
        <v>519.24879999999996</v>
      </c>
      <c r="CF207" s="9">
        <v>3213.8411000000001</v>
      </c>
      <c r="CG207" s="9">
        <v>254.76689999999999</v>
      </c>
      <c r="CH207" s="24">
        <f>Table1[[#This Row],[Indirect and Induced Through FY12]]+Table1[[#This Row],[Indirect and Induced FY13 and After]]</f>
        <v>3468.6080000000002</v>
      </c>
      <c r="CI207" s="9">
        <v>2206.4488000000001</v>
      </c>
      <c r="CJ207" s="9">
        <v>12022.3549</v>
      </c>
      <c r="CK207" s="9">
        <v>1082.5898</v>
      </c>
      <c r="CL207" s="24">
        <f>Table1[[#This Row],[TOTAL Income Consumption Use Taxes Through FY12]]+Table1[[#This Row],[TOTAL Income Consumption Use Taxes FY13 and After]]</f>
        <v>13104.9447</v>
      </c>
      <c r="CM207" s="9">
        <v>49.8658</v>
      </c>
      <c r="CN207" s="9">
        <v>276.26440000000002</v>
      </c>
      <c r="CO207" s="9">
        <v>24.460100000000001</v>
      </c>
      <c r="CP207" s="24">
        <f>Table1[[#This Row],[Assistance Provided Through FY12]]+Table1[[#This Row],[Assistance Provided FY13 and After]]</f>
        <v>300.72450000000003</v>
      </c>
      <c r="CQ207" s="9">
        <v>0</v>
      </c>
      <c r="CR207" s="9">
        <v>0</v>
      </c>
      <c r="CS207" s="9">
        <v>0</v>
      </c>
      <c r="CT207" s="24">
        <f>Table1[[#This Row],[Recapture Cancellation Reduction Amount Through FY12]]+Table1[[#This Row],[Recapture Cancellation Reduction Amount FY13 and After]]</f>
        <v>0</v>
      </c>
      <c r="CU207" s="9">
        <v>0</v>
      </c>
      <c r="CV207" s="9">
        <v>0</v>
      </c>
      <c r="CW207" s="9">
        <v>0</v>
      </c>
      <c r="CX207" s="24">
        <f>Table1[[#This Row],[Penalty Paid Through FY12]]+Table1[[#This Row],[Penalty Paid FY13 and After]]</f>
        <v>0</v>
      </c>
      <c r="CY207" s="9">
        <v>49.8658</v>
      </c>
      <c r="CZ207" s="9">
        <v>276.26440000000002</v>
      </c>
      <c r="DA207" s="9">
        <v>24.460100000000001</v>
      </c>
      <c r="DB207" s="24">
        <f>Table1[[#This Row],[TOTAL Assistance Net of Recapture Penalties Through FY12]]+Table1[[#This Row],[TOTAL Assistance Net of Recapture Penalties FY13 and After]]</f>
        <v>300.72450000000003</v>
      </c>
      <c r="DC207" s="9">
        <v>1942.2328</v>
      </c>
      <c r="DD207" s="9">
        <v>10651.891299999999</v>
      </c>
      <c r="DE207" s="9">
        <v>952.94709999999998</v>
      </c>
      <c r="DF207" s="24">
        <f>Table1[[#This Row],[Company Direct Tax Revenue Before Assistance Through FY12]]+Table1[[#This Row],[Company Direct Tax Revenue Before Assistance FY13 and After]]</f>
        <v>11604.838399999999</v>
      </c>
      <c r="DG207" s="9">
        <v>953.74969999999996</v>
      </c>
      <c r="DH207" s="9">
        <v>5648.5859</v>
      </c>
      <c r="DI207" s="9">
        <v>467.95269999999999</v>
      </c>
      <c r="DJ207" s="24">
        <f>Table1[[#This Row],[Indirect and Induced Tax Revenues Through FY12]]+Table1[[#This Row],[Indirect and Induced Tax Revenues FY13 and After]]</f>
        <v>6116.5385999999999</v>
      </c>
      <c r="DK207" s="9">
        <v>2895.9825000000001</v>
      </c>
      <c r="DL207" s="9">
        <v>16300.477199999999</v>
      </c>
      <c r="DM207" s="9">
        <v>1420.8997999999999</v>
      </c>
      <c r="DN207" s="24">
        <f>Table1[[#This Row],[TOTAL Tax Revenues Before Assistance Through FY12]]+Table1[[#This Row],[TOTAL Tax Revenues Before Assistance FY13 and After]]</f>
        <v>17721.377</v>
      </c>
      <c r="DO207" s="9">
        <v>2846.1167</v>
      </c>
      <c r="DP207" s="9">
        <v>16024.212799999999</v>
      </c>
      <c r="DQ207" s="9">
        <v>1396.4396999999999</v>
      </c>
      <c r="DR207" s="24">
        <f>Table1[[#This Row],[TOTAL Tax Revenues Net of Assistance Recapture and Penalty Through FY12]]+Table1[[#This Row],[TOTAL Tax Revenues Net of Assistance Recapture and Penalty FY13 and After]]</f>
        <v>17420.6525</v>
      </c>
      <c r="DS207" s="9">
        <v>0</v>
      </c>
      <c r="DT207" s="9">
        <v>41.017000000000003</v>
      </c>
      <c r="DU207" s="9">
        <v>0</v>
      </c>
      <c r="DV207" s="9">
        <v>0</v>
      </c>
    </row>
    <row r="208" spans="1:126" x14ac:dyDescent="0.25">
      <c r="A208" s="10">
        <v>92713</v>
      </c>
      <c r="B208" s="10" t="s">
        <v>1068</v>
      </c>
      <c r="C208" s="10" t="s">
        <v>1069</v>
      </c>
      <c r="D208" s="10" t="s">
        <v>17</v>
      </c>
      <c r="E208" s="10">
        <v>44</v>
      </c>
      <c r="F208" s="10" t="s">
        <v>1070</v>
      </c>
      <c r="G208" s="10" t="s">
        <v>570</v>
      </c>
      <c r="H208" s="13">
        <v>2667</v>
      </c>
      <c r="I208" s="13">
        <v>2568</v>
      </c>
      <c r="J208" s="10" t="s">
        <v>114</v>
      </c>
      <c r="K208" s="10" t="s">
        <v>491</v>
      </c>
      <c r="L208" s="8">
        <v>37631</v>
      </c>
      <c r="M208" s="8">
        <v>42917</v>
      </c>
      <c r="N208" s="9">
        <v>1270</v>
      </c>
      <c r="O208" s="10" t="s">
        <v>74</v>
      </c>
      <c r="P208" s="7">
        <v>33</v>
      </c>
      <c r="Q208" s="7">
        <v>0</v>
      </c>
      <c r="R208" s="7">
        <v>10</v>
      </c>
      <c r="S208" s="7">
        <v>0</v>
      </c>
      <c r="T208" s="7">
        <v>0</v>
      </c>
      <c r="U208" s="7">
        <v>43</v>
      </c>
      <c r="V208" s="7">
        <v>26</v>
      </c>
      <c r="W208" s="7">
        <v>0</v>
      </c>
      <c r="X208" s="7">
        <v>0</v>
      </c>
      <c r="Y208" s="7">
        <v>30</v>
      </c>
      <c r="Z208" s="7">
        <v>10</v>
      </c>
      <c r="AA208" s="7">
        <v>0</v>
      </c>
      <c r="AB208" s="16">
        <v>0</v>
      </c>
      <c r="AC208" s="16">
        <v>0</v>
      </c>
      <c r="AD208" s="16">
        <v>0</v>
      </c>
      <c r="AE208" s="16">
        <v>0</v>
      </c>
      <c r="AF208" s="15">
        <v>95.348837209302332</v>
      </c>
      <c r="AG208" s="10" t="s">
        <v>28</v>
      </c>
      <c r="AH208" s="10" t="s">
        <v>28</v>
      </c>
      <c r="AI208" s="9">
        <v>0</v>
      </c>
      <c r="AJ208" s="9">
        <v>0</v>
      </c>
      <c r="AK208" s="9">
        <v>0</v>
      </c>
      <c r="AL208" s="24">
        <f>Table1[[#This Row],[Company Direct Land Through FY12]]+Table1[[#This Row],[Company Direct Land FY13 and After]]</f>
        <v>0</v>
      </c>
      <c r="AM208" s="9">
        <v>0</v>
      </c>
      <c r="AN208" s="9">
        <v>0</v>
      </c>
      <c r="AO208" s="9">
        <v>0</v>
      </c>
      <c r="AP208" s="24">
        <f>Table1[[#This Row],[Company Direct Building Through FY12]]+Table1[[#This Row],[Company Direct Building FY13 and After]]</f>
        <v>0</v>
      </c>
      <c r="AQ208" s="9">
        <v>0</v>
      </c>
      <c r="AR208" s="9">
        <v>22.2821</v>
      </c>
      <c r="AS208" s="9">
        <v>0</v>
      </c>
      <c r="AT208" s="24">
        <f>Table1[[#This Row],[Mortgage Recording Tax Through FY12]]+Table1[[#This Row],[Mortgage Recording Tax FY13 and After]]</f>
        <v>22.2821</v>
      </c>
      <c r="AU208" s="9">
        <v>0</v>
      </c>
      <c r="AV208" s="9">
        <v>0</v>
      </c>
      <c r="AW208" s="9">
        <v>0</v>
      </c>
      <c r="AX208" s="24">
        <f>Table1[[#This Row],[Pilot Savings  Through FY12]]+Table1[[#This Row],[Pilot Savings FY13 and After]]</f>
        <v>0</v>
      </c>
      <c r="AY208" s="9">
        <v>0</v>
      </c>
      <c r="AZ208" s="9">
        <v>22.2821</v>
      </c>
      <c r="BA208" s="9">
        <v>0</v>
      </c>
      <c r="BB208" s="24">
        <f>Table1[[#This Row],[Mortgage Recording Tax Exemption Through FY12]]+Table1[[#This Row],[Mortgage Recording Tax Exemption FY13 and After]]</f>
        <v>22.2821</v>
      </c>
      <c r="BC208" s="9">
        <v>11.9694</v>
      </c>
      <c r="BD208" s="9">
        <v>102.7747</v>
      </c>
      <c r="BE208" s="9">
        <v>31.939299999999999</v>
      </c>
      <c r="BF208" s="24">
        <f>Table1[[#This Row],[Indirect and Induced Land Through FY12]]+Table1[[#This Row],[Indirect and Induced Land FY13 and After]]</f>
        <v>134.714</v>
      </c>
      <c r="BG208" s="9">
        <v>22.228899999999999</v>
      </c>
      <c r="BH208" s="9">
        <v>190.8674</v>
      </c>
      <c r="BI208" s="9">
        <v>59.315600000000003</v>
      </c>
      <c r="BJ208" s="24">
        <f>Table1[[#This Row],[Indirect and Induced Building Through FY12]]+Table1[[#This Row],[Indirect and Induced Building FY13 and After]]</f>
        <v>250.18299999999999</v>
      </c>
      <c r="BK208" s="9">
        <v>34.198300000000003</v>
      </c>
      <c r="BL208" s="9">
        <v>293.64210000000003</v>
      </c>
      <c r="BM208" s="9">
        <v>91.254900000000006</v>
      </c>
      <c r="BN208" s="24">
        <f>Table1[[#This Row],[TOTAL Real Property Related Taxes Through FY12]]+Table1[[#This Row],[TOTAL Real Property Related Taxes FY13 and After]]</f>
        <v>384.89700000000005</v>
      </c>
      <c r="BO208" s="9">
        <v>34.209600000000002</v>
      </c>
      <c r="BP208" s="9">
        <v>335.19580000000002</v>
      </c>
      <c r="BQ208" s="9">
        <v>91.284999999999997</v>
      </c>
      <c r="BR208" s="24">
        <f>Table1[[#This Row],[Company Direct Through FY12]]+Table1[[#This Row],[Company Direct FY13 and After]]</f>
        <v>426.48080000000004</v>
      </c>
      <c r="BS208" s="9">
        <v>0</v>
      </c>
      <c r="BT208" s="9">
        <v>0</v>
      </c>
      <c r="BU208" s="9">
        <v>0</v>
      </c>
      <c r="BV208" s="24">
        <f>Table1[[#This Row],[Sales Tax Exemption Through FY12]]+Table1[[#This Row],[Sales Tax Exemption FY13 and After]]</f>
        <v>0</v>
      </c>
      <c r="BW208" s="9">
        <v>0</v>
      </c>
      <c r="BX208" s="9">
        <v>0</v>
      </c>
      <c r="BY208" s="9">
        <v>0</v>
      </c>
      <c r="BZ208" s="24">
        <f>Table1[[#This Row],[Energy Tax Savings Through FY12]]+Table1[[#This Row],[Energy Tax Savings FY13 and After]]</f>
        <v>0</v>
      </c>
      <c r="CA208" s="9">
        <v>0.56310000000000004</v>
      </c>
      <c r="CB208" s="9">
        <v>6.2840999999999996</v>
      </c>
      <c r="CC208" s="9">
        <v>1.3396999999999999</v>
      </c>
      <c r="CD208" s="24">
        <f>Table1[[#This Row],[Tax Exempt Bond Savings Through FY12]]+Table1[[#This Row],[Tax Exempt Bond Savings FY13 and After]]</f>
        <v>7.6237999999999992</v>
      </c>
      <c r="CE208" s="9">
        <v>44.402900000000002</v>
      </c>
      <c r="CF208" s="9">
        <v>428.46319999999997</v>
      </c>
      <c r="CG208" s="9">
        <v>118.485</v>
      </c>
      <c r="CH208" s="24">
        <f>Table1[[#This Row],[Indirect and Induced Through FY12]]+Table1[[#This Row],[Indirect and Induced FY13 and After]]</f>
        <v>546.94819999999993</v>
      </c>
      <c r="CI208" s="9">
        <v>78.049400000000006</v>
      </c>
      <c r="CJ208" s="9">
        <v>757.37490000000003</v>
      </c>
      <c r="CK208" s="9">
        <v>208.43029999999999</v>
      </c>
      <c r="CL208" s="24">
        <f>Table1[[#This Row],[TOTAL Income Consumption Use Taxes Through FY12]]+Table1[[#This Row],[TOTAL Income Consumption Use Taxes FY13 and After]]</f>
        <v>965.80520000000001</v>
      </c>
      <c r="CM208" s="9">
        <v>0.56310000000000004</v>
      </c>
      <c r="CN208" s="9">
        <v>28.566199999999998</v>
      </c>
      <c r="CO208" s="9">
        <v>1.3396999999999999</v>
      </c>
      <c r="CP208" s="24">
        <f>Table1[[#This Row],[Assistance Provided Through FY12]]+Table1[[#This Row],[Assistance Provided FY13 and After]]</f>
        <v>29.905899999999999</v>
      </c>
      <c r="CQ208" s="9">
        <v>0</v>
      </c>
      <c r="CR208" s="9">
        <v>0</v>
      </c>
      <c r="CS208" s="9">
        <v>0</v>
      </c>
      <c r="CT208" s="24">
        <f>Table1[[#This Row],[Recapture Cancellation Reduction Amount Through FY12]]+Table1[[#This Row],[Recapture Cancellation Reduction Amount FY13 and After]]</f>
        <v>0</v>
      </c>
      <c r="CU208" s="9">
        <v>0</v>
      </c>
      <c r="CV208" s="9">
        <v>0</v>
      </c>
      <c r="CW208" s="9">
        <v>0</v>
      </c>
      <c r="CX208" s="24">
        <f>Table1[[#This Row],[Penalty Paid Through FY12]]+Table1[[#This Row],[Penalty Paid FY13 and After]]</f>
        <v>0</v>
      </c>
      <c r="CY208" s="9">
        <v>0.56310000000000004</v>
      </c>
      <c r="CZ208" s="9">
        <v>28.566199999999998</v>
      </c>
      <c r="DA208" s="9">
        <v>1.3396999999999999</v>
      </c>
      <c r="DB208" s="24">
        <f>Table1[[#This Row],[TOTAL Assistance Net of Recapture Penalties Through FY12]]+Table1[[#This Row],[TOTAL Assistance Net of Recapture Penalties FY13 and After]]</f>
        <v>29.905899999999999</v>
      </c>
      <c r="DC208" s="9">
        <v>34.209600000000002</v>
      </c>
      <c r="DD208" s="9">
        <v>357.47789999999998</v>
      </c>
      <c r="DE208" s="9">
        <v>91.284999999999997</v>
      </c>
      <c r="DF208" s="24">
        <f>Table1[[#This Row],[Company Direct Tax Revenue Before Assistance Through FY12]]+Table1[[#This Row],[Company Direct Tax Revenue Before Assistance FY13 and After]]</f>
        <v>448.76289999999995</v>
      </c>
      <c r="DG208" s="9">
        <v>78.601200000000006</v>
      </c>
      <c r="DH208" s="9">
        <v>722.10530000000006</v>
      </c>
      <c r="DI208" s="9">
        <v>209.73990000000001</v>
      </c>
      <c r="DJ208" s="24">
        <f>Table1[[#This Row],[Indirect and Induced Tax Revenues Through FY12]]+Table1[[#This Row],[Indirect and Induced Tax Revenues FY13 and After]]</f>
        <v>931.84520000000009</v>
      </c>
      <c r="DK208" s="9">
        <v>112.8108</v>
      </c>
      <c r="DL208" s="9">
        <v>1079.5832</v>
      </c>
      <c r="DM208" s="9">
        <v>301.0249</v>
      </c>
      <c r="DN208" s="24">
        <f>Table1[[#This Row],[TOTAL Tax Revenues Before Assistance Through FY12]]+Table1[[#This Row],[TOTAL Tax Revenues Before Assistance FY13 and After]]</f>
        <v>1380.6080999999999</v>
      </c>
      <c r="DO208" s="9">
        <v>112.24769999999999</v>
      </c>
      <c r="DP208" s="9">
        <v>1051.0170000000001</v>
      </c>
      <c r="DQ208" s="9">
        <v>299.68520000000001</v>
      </c>
      <c r="DR208" s="24">
        <f>Table1[[#This Row],[TOTAL Tax Revenues Net of Assistance Recapture and Penalty Through FY12]]+Table1[[#This Row],[TOTAL Tax Revenues Net of Assistance Recapture and Penalty FY13 and After]]</f>
        <v>1350.7022000000002</v>
      </c>
      <c r="DS208" s="9">
        <v>0</v>
      </c>
      <c r="DT208" s="9">
        <v>0</v>
      </c>
      <c r="DU208" s="9">
        <v>0</v>
      </c>
      <c r="DV208" s="9">
        <v>0</v>
      </c>
    </row>
    <row r="209" spans="1:126" x14ac:dyDescent="0.25">
      <c r="A209" s="10">
        <v>92714</v>
      </c>
      <c r="B209" s="10" t="s">
        <v>1071</v>
      </c>
      <c r="C209" s="10" t="s">
        <v>1073</v>
      </c>
      <c r="D209" s="10" t="s">
        <v>24</v>
      </c>
      <c r="E209" s="10">
        <v>29</v>
      </c>
      <c r="F209" s="10" t="s">
        <v>1074</v>
      </c>
      <c r="G209" s="10" t="s">
        <v>39</v>
      </c>
      <c r="H209" s="13">
        <v>0</v>
      </c>
      <c r="I209" s="13">
        <v>4878</v>
      </c>
      <c r="J209" s="10" t="s">
        <v>1072</v>
      </c>
      <c r="K209" s="10" t="s">
        <v>491</v>
      </c>
      <c r="L209" s="8">
        <v>37631</v>
      </c>
      <c r="M209" s="8">
        <v>42917</v>
      </c>
      <c r="N209" s="9">
        <v>1260</v>
      </c>
      <c r="O209" s="10" t="s">
        <v>74</v>
      </c>
      <c r="P209" s="7">
        <v>2</v>
      </c>
      <c r="Q209" s="7">
        <v>0</v>
      </c>
      <c r="R209" s="7">
        <v>18</v>
      </c>
      <c r="S209" s="7">
        <v>0</v>
      </c>
      <c r="T209" s="7">
        <v>0</v>
      </c>
      <c r="U209" s="7">
        <v>20</v>
      </c>
      <c r="V209" s="7">
        <v>19</v>
      </c>
      <c r="W209" s="7">
        <v>0</v>
      </c>
      <c r="X209" s="7">
        <v>0</v>
      </c>
      <c r="Y209" s="7">
        <v>15</v>
      </c>
      <c r="Z209" s="7">
        <v>15</v>
      </c>
      <c r="AA209" s="7">
        <v>0</v>
      </c>
      <c r="AB209" s="16">
        <v>0</v>
      </c>
      <c r="AC209" s="16">
        <v>0</v>
      </c>
      <c r="AD209" s="16">
        <v>0</v>
      </c>
      <c r="AE209" s="16">
        <v>0</v>
      </c>
      <c r="AF209" s="15">
        <v>95</v>
      </c>
      <c r="AG209" s="10" t="s">
        <v>28</v>
      </c>
      <c r="AH209" s="10" t="s">
        <v>1966</v>
      </c>
      <c r="AI209" s="9">
        <v>0</v>
      </c>
      <c r="AJ209" s="9">
        <v>0</v>
      </c>
      <c r="AK209" s="9">
        <v>0</v>
      </c>
      <c r="AL209" s="24">
        <f>Table1[[#This Row],[Company Direct Land Through FY12]]+Table1[[#This Row],[Company Direct Land FY13 and After]]</f>
        <v>0</v>
      </c>
      <c r="AM209" s="9">
        <v>0</v>
      </c>
      <c r="AN209" s="9">
        <v>0</v>
      </c>
      <c r="AO209" s="9">
        <v>0</v>
      </c>
      <c r="AP209" s="24">
        <f>Table1[[#This Row],[Company Direct Building Through FY12]]+Table1[[#This Row],[Company Direct Building FY13 and After]]</f>
        <v>0</v>
      </c>
      <c r="AQ209" s="9">
        <v>0</v>
      </c>
      <c r="AR209" s="9">
        <v>22.1067</v>
      </c>
      <c r="AS209" s="9">
        <v>0</v>
      </c>
      <c r="AT209" s="24">
        <f>Table1[[#This Row],[Mortgage Recording Tax Through FY12]]+Table1[[#This Row],[Mortgage Recording Tax FY13 and After]]</f>
        <v>22.1067</v>
      </c>
      <c r="AU209" s="9">
        <v>0</v>
      </c>
      <c r="AV209" s="9">
        <v>0</v>
      </c>
      <c r="AW209" s="9">
        <v>0</v>
      </c>
      <c r="AX209" s="24">
        <f>Table1[[#This Row],[Pilot Savings  Through FY12]]+Table1[[#This Row],[Pilot Savings FY13 and After]]</f>
        <v>0</v>
      </c>
      <c r="AY209" s="9">
        <v>0</v>
      </c>
      <c r="AZ209" s="9">
        <v>22.1067</v>
      </c>
      <c r="BA209" s="9">
        <v>0</v>
      </c>
      <c r="BB209" s="24">
        <f>Table1[[#This Row],[Mortgage Recording Tax Exemption Through FY12]]+Table1[[#This Row],[Mortgage Recording Tax Exemption FY13 and After]]</f>
        <v>22.1067</v>
      </c>
      <c r="BC209" s="9">
        <v>25.339400000000001</v>
      </c>
      <c r="BD209" s="9">
        <v>135.35769999999999</v>
      </c>
      <c r="BE209" s="9">
        <v>67.615799999999993</v>
      </c>
      <c r="BF209" s="24">
        <f>Table1[[#This Row],[Indirect and Induced Land Through FY12]]+Table1[[#This Row],[Indirect and Induced Land FY13 and After]]</f>
        <v>202.9735</v>
      </c>
      <c r="BG209" s="9">
        <v>47.058900000000001</v>
      </c>
      <c r="BH209" s="9">
        <v>251.37819999999999</v>
      </c>
      <c r="BI209" s="9">
        <v>125.57210000000001</v>
      </c>
      <c r="BJ209" s="24">
        <f>Table1[[#This Row],[Indirect and Induced Building Through FY12]]+Table1[[#This Row],[Indirect and Induced Building FY13 and After]]</f>
        <v>376.95029999999997</v>
      </c>
      <c r="BK209" s="9">
        <v>72.398300000000006</v>
      </c>
      <c r="BL209" s="9">
        <v>386.73590000000002</v>
      </c>
      <c r="BM209" s="9">
        <v>193.18790000000001</v>
      </c>
      <c r="BN209" s="24">
        <f>Table1[[#This Row],[TOTAL Real Property Related Taxes Through FY12]]+Table1[[#This Row],[TOTAL Real Property Related Taxes FY13 and After]]</f>
        <v>579.92380000000003</v>
      </c>
      <c r="BO209" s="9">
        <v>68.953000000000003</v>
      </c>
      <c r="BP209" s="9">
        <v>443.02170000000001</v>
      </c>
      <c r="BQ209" s="9">
        <v>183.99430000000001</v>
      </c>
      <c r="BR209" s="24">
        <f>Table1[[#This Row],[Company Direct Through FY12]]+Table1[[#This Row],[Company Direct FY13 and After]]</f>
        <v>627.01600000000008</v>
      </c>
      <c r="BS209" s="9">
        <v>0</v>
      </c>
      <c r="BT209" s="9">
        <v>0</v>
      </c>
      <c r="BU209" s="9">
        <v>0</v>
      </c>
      <c r="BV209" s="24">
        <f>Table1[[#This Row],[Sales Tax Exemption Through FY12]]+Table1[[#This Row],[Sales Tax Exemption FY13 and After]]</f>
        <v>0</v>
      </c>
      <c r="BW209" s="9">
        <v>0</v>
      </c>
      <c r="BX209" s="9">
        <v>0</v>
      </c>
      <c r="BY209" s="9">
        <v>0</v>
      </c>
      <c r="BZ209" s="24">
        <f>Table1[[#This Row],[Energy Tax Savings Through FY12]]+Table1[[#This Row],[Energy Tax Savings FY13 and After]]</f>
        <v>0</v>
      </c>
      <c r="CA209" s="9">
        <v>0.1212</v>
      </c>
      <c r="CB209" s="9">
        <v>4.8789999999999996</v>
      </c>
      <c r="CC209" s="9">
        <v>0.28839999999999999</v>
      </c>
      <c r="CD209" s="24">
        <f>Table1[[#This Row],[Tax Exempt Bond Savings Through FY12]]+Table1[[#This Row],[Tax Exempt Bond Savings FY13 and After]]</f>
        <v>5.1673999999999998</v>
      </c>
      <c r="CE209" s="9">
        <v>86.519300000000001</v>
      </c>
      <c r="CF209" s="9">
        <v>514.81669999999997</v>
      </c>
      <c r="CG209" s="9">
        <v>230.86859999999999</v>
      </c>
      <c r="CH209" s="24">
        <f>Table1[[#This Row],[Indirect and Induced Through FY12]]+Table1[[#This Row],[Indirect and Induced FY13 and After]]</f>
        <v>745.68529999999998</v>
      </c>
      <c r="CI209" s="9">
        <v>155.3511</v>
      </c>
      <c r="CJ209" s="9">
        <v>952.95939999999996</v>
      </c>
      <c r="CK209" s="9">
        <v>414.5745</v>
      </c>
      <c r="CL209" s="24">
        <f>Table1[[#This Row],[TOTAL Income Consumption Use Taxes Through FY12]]+Table1[[#This Row],[TOTAL Income Consumption Use Taxes FY13 and After]]</f>
        <v>1367.5338999999999</v>
      </c>
      <c r="CM209" s="9">
        <v>0.1212</v>
      </c>
      <c r="CN209" s="9">
        <v>26.985700000000001</v>
      </c>
      <c r="CO209" s="9">
        <v>0.28839999999999999</v>
      </c>
      <c r="CP209" s="24">
        <f>Table1[[#This Row],[Assistance Provided Through FY12]]+Table1[[#This Row],[Assistance Provided FY13 and After]]</f>
        <v>27.274100000000001</v>
      </c>
      <c r="CQ209" s="9">
        <v>0</v>
      </c>
      <c r="CR209" s="9">
        <v>0</v>
      </c>
      <c r="CS209" s="9">
        <v>0</v>
      </c>
      <c r="CT209" s="24">
        <f>Table1[[#This Row],[Recapture Cancellation Reduction Amount Through FY12]]+Table1[[#This Row],[Recapture Cancellation Reduction Amount FY13 and After]]</f>
        <v>0</v>
      </c>
      <c r="CU209" s="9">
        <v>0</v>
      </c>
      <c r="CV209" s="9">
        <v>0</v>
      </c>
      <c r="CW209" s="9">
        <v>0</v>
      </c>
      <c r="CX209" s="24">
        <f>Table1[[#This Row],[Penalty Paid Through FY12]]+Table1[[#This Row],[Penalty Paid FY13 and After]]</f>
        <v>0</v>
      </c>
      <c r="CY209" s="9">
        <v>0.1212</v>
      </c>
      <c r="CZ209" s="9">
        <v>26.985700000000001</v>
      </c>
      <c r="DA209" s="9">
        <v>0.28839999999999999</v>
      </c>
      <c r="DB209" s="24">
        <f>Table1[[#This Row],[TOTAL Assistance Net of Recapture Penalties Through FY12]]+Table1[[#This Row],[TOTAL Assistance Net of Recapture Penalties FY13 and After]]</f>
        <v>27.274100000000001</v>
      </c>
      <c r="DC209" s="9">
        <v>68.953000000000003</v>
      </c>
      <c r="DD209" s="9">
        <v>465.1284</v>
      </c>
      <c r="DE209" s="9">
        <v>183.99430000000001</v>
      </c>
      <c r="DF209" s="24">
        <f>Table1[[#This Row],[Company Direct Tax Revenue Before Assistance Through FY12]]+Table1[[#This Row],[Company Direct Tax Revenue Before Assistance FY13 and After]]</f>
        <v>649.12270000000001</v>
      </c>
      <c r="DG209" s="9">
        <v>158.91759999999999</v>
      </c>
      <c r="DH209" s="9">
        <v>901.55259999999998</v>
      </c>
      <c r="DI209" s="9">
        <v>424.05650000000003</v>
      </c>
      <c r="DJ209" s="24">
        <f>Table1[[#This Row],[Indirect and Induced Tax Revenues Through FY12]]+Table1[[#This Row],[Indirect and Induced Tax Revenues FY13 and After]]</f>
        <v>1325.6091000000001</v>
      </c>
      <c r="DK209" s="9">
        <v>227.8706</v>
      </c>
      <c r="DL209" s="9">
        <v>1366.681</v>
      </c>
      <c r="DM209" s="9">
        <v>608.05079999999998</v>
      </c>
      <c r="DN209" s="24">
        <f>Table1[[#This Row],[TOTAL Tax Revenues Before Assistance Through FY12]]+Table1[[#This Row],[TOTAL Tax Revenues Before Assistance FY13 and After]]</f>
        <v>1974.7318</v>
      </c>
      <c r="DO209" s="9">
        <v>227.74940000000001</v>
      </c>
      <c r="DP209" s="9">
        <v>1339.6953000000001</v>
      </c>
      <c r="DQ209" s="9">
        <v>607.76239999999996</v>
      </c>
      <c r="DR209" s="24">
        <f>Table1[[#This Row],[TOTAL Tax Revenues Net of Assistance Recapture and Penalty Through FY12]]+Table1[[#This Row],[TOTAL Tax Revenues Net of Assistance Recapture and Penalty FY13 and After]]</f>
        <v>1947.4576999999999</v>
      </c>
      <c r="DS209" s="9">
        <v>0</v>
      </c>
      <c r="DT209" s="9">
        <v>0</v>
      </c>
      <c r="DU209" s="9">
        <v>0</v>
      </c>
      <c r="DV209" s="9">
        <v>0</v>
      </c>
    </row>
    <row r="210" spans="1:126" x14ac:dyDescent="0.25">
      <c r="A210" s="10">
        <v>92715</v>
      </c>
      <c r="B210" s="10" t="s">
        <v>915</v>
      </c>
      <c r="C210" s="10" t="s">
        <v>916</v>
      </c>
      <c r="D210" s="10" t="s">
        <v>24</v>
      </c>
      <c r="E210" s="10">
        <v>22</v>
      </c>
      <c r="F210" s="10" t="s">
        <v>917</v>
      </c>
      <c r="G210" s="10" t="s">
        <v>134</v>
      </c>
      <c r="H210" s="13">
        <v>36258</v>
      </c>
      <c r="I210" s="13">
        <v>43795</v>
      </c>
      <c r="J210" s="10" t="s">
        <v>849</v>
      </c>
      <c r="K210" s="10" t="s">
        <v>50</v>
      </c>
      <c r="L210" s="8">
        <v>37678</v>
      </c>
      <c r="M210" s="8">
        <v>45838</v>
      </c>
      <c r="N210" s="9">
        <v>9000</v>
      </c>
      <c r="O210" s="10" t="s">
        <v>74</v>
      </c>
      <c r="P210" s="7">
        <v>33</v>
      </c>
      <c r="Q210" s="7">
        <v>0</v>
      </c>
      <c r="R210" s="7">
        <v>21</v>
      </c>
      <c r="S210" s="7">
        <v>0</v>
      </c>
      <c r="T210" s="7">
        <v>0</v>
      </c>
      <c r="U210" s="7">
        <v>54</v>
      </c>
      <c r="V210" s="7">
        <v>37</v>
      </c>
      <c r="W210" s="7">
        <v>0</v>
      </c>
      <c r="X210" s="7">
        <v>0</v>
      </c>
      <c r="Y210" s="7">
        <v>18</v>
      </c>
      <c r="Z210" s="7">
        <v>2</v>
      </c>
      <c r="AA210" s="7">
        <v>0</v>
      </c>
      <c r="AB210" s="16">
        <v>0</v>
      </c>
      <c r="AC210" s="16">
        <v>0</v>
      </c>
      <c r="AD210" s="16">
        <v>0</v>
      </c>
      <c r="AE210" s="16">
        <v>0</v>
      </c>
      <c r="AF210" s="15">
        <v>100</v>
      </c>
      <c r="AG210" s="10" t="s">
        <v>28</v>
      </c>
      <c r="AH210" s="10" t="s">
        <v>1966</v>
      </c>
      <c r="AI210" s="9">
        <v>0</v>
      </c>
      <c r="AJ210" s="9">
        <v>0</v>
      </c>
      <c r="AK210" s="9">
        <v>0</v>
      </c>
      <c r="AL210" s="24">
        <f>Table1[[#This Row],[Company Direct Land Through FY12]]+Table1[[#This Row],[Company Direct Land FY13 and After]]</f>
        <v>0</v>
      </c>
      <c r="AM210" s="9">
        <v>0</v>
      </c>
      <c r="AN210" s="9">
        <v>0</v>
      </c>
      <c r="AO210" s="9">
        <v>0</v>
      </c>
      <c r="AP210" s="24">
        <f>Table1[[#This Row],[Company Direct Building Through FY12]]+Table1[[#This Row],[Company Direct Building FY13 and After]]</f>
        <v>0</v>
      </c>
      <c r="AQ210" s="9">
        <v>0</v>
      </c>
      <c r="AR210" s="9">
        <v>157.905</v>
      </c>
      <c r="AS210" s="9">
        <v>0</v>
      </c>
      <c r="AT210" s="24">
        <f>Table1[[#This Row],[Mortgage Recording Tax Through FY12]]+Table1[[#This Row],[Mortgage Recording Tax FY13 and After]]</f>
        <v>157.905</v>
      </c>
      <c r="AU210" s="9">
        <v>0</v>
      </c>
      <c r="AV210" s="9">
        <v>0</v>
      </c>
      <c r="AW210" s="9">
        <v>0</v>
      </c>
      <c r="AX210" s="24">
        <f>Table1[[#This Row],[Pilot Savings  Through FY12]]+Table1[[#This Row],[Pilot Savings FY13 and After]]</f>
        <v>0</v>
      </c>
      <c r="AY210" s="9">
        <v>0</v>
      </c>
      <c r="AZ210" s="9">
        <v>157.905</v>
      </c>
      <c r="BA210" s="9">
        <v>0</v>
      </c>
      <c r="BB210" s="24">
        <f>Table1[[#This Row],[Mortgage Recording Tax Exemption Through FY12]]+Table1[[#This Row],[Mortgage Recording Tax Exemption FY13 and After]]</f>
        <v>157.905</v>
      </c>
      <c r="BC210" s="9">
        <v>33.0274</v>
      </c>
      <c r="BD210" s="9">
        <v>280.27440000000001</v>
      </c>
      <c r="BE210" s="9">
        <v>167.35400000000001</v>
      </c>
      <c r="BF210" s="24">
        <f>Table1[[#This Row],[Indirect and Induced Land Through FY12]]+Table1[[#This Row],[Indirect and Induced Land FY13 and After]]</f>
        <v>447.62840000000006</v>
      </c>
      <c r="BG210" s="9">
        <v>61.336599999999997</v>
      </c>
      <c r="BH210" s="9">
        <v>520.50990000000002</v>
      </c>
      <c r="BI210" s="9">
        <v>310.79989999999998</v>
      </c>
      <c r="BJ210" s="24">
        <f>Table1[[#This Row],[Indirect and Induced Building Through FY12]]+Table1[[#This Row],[Indirect and Induced Building FY13 and After]]</f>
        <v>831.3098</v>
      </c>
      <c r="BK210" s="9">
        <v>94.364000000000004</v>
      </c>
      <c r="BL210" s="9">
        <v>800.78430000000003</v>
      </c>
      <c r="BM210" s="9">
        <v>478.15390000000002</v>
      </c>
      <c r="BN210" s="24">
        <f>Table1[[#This Row],[TOTAL Real Property Related Taxes Through FY12]]+Table1[[#This Row],[TOTAL Real Property Related Taxes FY13 and After]]</f>
        <v>1278.9382000000001</v>
      </c>
      <c r="BO210" s="9">
        <v>80.616500000000002</v>
      </c>
      <c r="BP210" s="9">
        <v>757.38499999999999</v>
      </c>
      <c r="BQ210" s="9">
        <v>408.49290000000002</v>
      </c>
      <c r="BR210" s="24">
        <f>Table1[[#This Row],[Company Direct Through FY12]]+Table1[[#This Row],[Company Direct FY13 and After]]</f>
        <v>1165.8779</v>
      </c>
      <c r="BS210" s="9">
        <v>0</v>
      </c>
      <c r="BT210" s="9">
        <v>0</v>
      </c>
      <c r="BU210" s="9">
        <v>0</v>
      </c>
      <c r="BV210" s="24">
        <f>Table1[[#This Row],[Sales Tax Exemption Through FY12]]+Table1[[#This Row],[Sales Tax Exemption FY13 and After]]</f>
        <v>0</v>
      </c>
      <c r="BW210" s="9">
        <v>0</v>
      </c>
      <c r="BX210" s="9">
        <v>0</v>
      </c>
      <c r="BY210" s="9">
        <v>0</v>
      </c>
      <c r="BZ210" s="24">
        <f>Table1[[#This Row],[Energy Tax Savings Through FY12]]+Table1[[#This Row],[Energy Tax Savings FY13 and After]]</f>
        <v>0</v>
      </c>
      <c r="CA210" s="9">
        <v>1.8499999999999999E-2</v>
      </c>
      <c r="CB210" s="9">
        <v>22.7745</v>
      </c>
      <c r="CC210" s="9">
        <v>5.4800000000000001E-2</v>
      </c>
      <c r="CD210" s="24">
        <f>Table1[[#This Row],[Tax Exempt Bond Savings Through FY12]]+Table1[[#This Row],[Tax Exempt Bond Savings FY13 and After]]</f>
        <v>22.8293</v>
      </c>
      <c r="CE210" s="9">
        <v>112.7694</v>
      </c>
      <c r="CF210" s="9">
        <v>1091.2934</v>
      </c>
      <c r="CG210" s="9">
        <v>571.41589999999997</v>
      </c>
      <c r="CH210" s="24">
        <f>Table1[[#This Row],[Indirect and Induced Through FY12]]+Table1[[#This Row],[Indirect and Induced FY13 and After]]</f>
        <v>1662.7093</v>
      </c>
      <c r="CI210" s="9">
        <v>193.3674</v>
      </c>
      <c r="CJ210" s="9">
        <v>1825.9039</v>
      </c>
      <c r="CK210" s="9">
        <v>979.85400000000004</v>
      </c>
      <c r="CL210" s="24">
        <f>Table1[[#This Row],[TOTAL Income Consumption Use Taxes Through FY12]]+Table1[[#This Row],[TOTAL Income Consumption Use Taxes FY13 and After]]</f>
        <v>2805.7579000000001</v>
      </c>
      <c r="CM210" s="9">
        <v>1.8499999999999999E-2</v>
      </c>
      <c r="CN210" s="9">
        <v>180.67949999999999</v>
      </c>
      <c r="CO210" s="9">
        <v>5.4800000000000001E-2</v>
      </c>
      <c r="CP210" s="24">
        <f>Table1[[#This Row],[Assistance Provided Through FY12]]+Table1[[#This Row],[Assistance Provided FY13 and After]]</f>
        <v>180.73429999999999</v>
      </c>
      <c r="CQ210" s="9">
        <v>0</v>
      </c>
      <c r="CR210" s="9">
        <v>0</v>
      </c>
      <c r="CS210" s="9">
        <v>0</v>
      </c>
      <c r="CT210" s="24">
        <f>Table1[[#This Row],[Recapture Cancellation Reduction Amount Through FY12]]+Table1[[#This Row],[Recapture Cancellation Reduction Amount FY13 and After]]</f>
        <v>0</v>
      </c>
      <c r="CU210" s="9">
        <v>0</v>
      </c>
      <c r="CV210" s="9">
        <v>0</v>
      </c>
      <c r="CW210" s="9">
        <v>0</v>
      </c>
      <c r="CX210" s="24">
        <f>Table1[[#This Row],[Penalty Paid Through FY12]]+Table1[[#This Row],[Penalty Paid FY13 and After]]</f>
        <v>0</v>
      </c>
      <c r="CY210" s="9">
        <v>1.8499999999999999E-2</v>
      </c>
      <c r="CZ210" s="9">
        <v>180.67949999999999</v>
      </c>
      <c r="DA210" s="9">
        <v>5.4800000000000001E-2</v>
      </c>
      <c r="DB210" s="24">
        <f>Table1[[#This Row],[TOTAL Assistance Net of Recapture Penalties Through FY12]]+Table1[[#This Row],[TOTAL Assistance Net of Recapture Penalties FY13 and After]]</f>
        <v>180.73429999999999</v>
      </c>
      <c r="DC210" s="9">
        <v>80.616500000000002</v>
      </c>
      <c r="DD210" s="9">
        <v>915.29</v>
      </c>
      <c r="DE210" s="9">
        <v>408.49290000000002</v>
      </c>
      <c r="DF210" s="24">
        <f>Table1[[#This Row],[Company Direct Tax Revenue Before Assistance Through FY12]]+Table1[[#This Row],[Company Direct Tax Revenue Before Assistance FY13 and After]]</f>
        <v>1323.7828999999999</v>
      </c>
      <c r="DG210" s="9">
        <v>207.13339999999999</v>
      </c>
      <c r="DH210" s="9">
        <v>1892.0777</v>
      </c>
      <c r="DI210" s="9">
        <v>1049.5698</v>
      </c>
      <c r="DJ210" s="24">
        <f>Table1[[#This Row],[Indirect and Induced Tax Revenues Through FY12]]+Table1[[#This Row],[Indirect and Induced Tax Revenues FY13 and After]]</f>
        <v>2941.6475</v>
      </c>
      <c r="DK210" s="9">
        <v>287.74990000000003</v>
      </c>
      <c r="DL210" s="9">
        <v>2807.3676999999998</v>
      </c>
      <c r="DM210" s="9">
        <v>1458.0626999999999</v>
      </c>
      <c r="DN210" s="24">
        <f>Table1[[#This Row],[TOTAL Tax Revenues Before Assistance Through FY12]]+Table1[[#This Row],[TOTAL Tax Revenues Before Assistance FY13 and After]]</f>
        <v>4265.4303999999993</v>
      </c>
      <c r="DO210" s="9">
        <v>287.73140000000001</v>
      </c>
      <c r="DP210" s="9">
        <v>2626.6882000000001</v>
      </c>
      <c r="DQ210" s="9">
        <v>1458.0079000000001</v>
      </c>
      <c r="DR210" s="24">
        <f>Table1[[#This Row],[TOTAL Tax Revenues Net of Assistance Recapture and Penalty Through FY12]]+Table1[[#This Row],[TOTAL Tax Revenues Net of Assistance Recapture and Penalty FY13 and After]]</f>
        <v>4084.6961000000001</v>
      </c>
      <c r="DS210" s="9">
        <v>0</v>
      </c>
      <c r="DT210" s="9">
        <v>0</v>
      </c>
      <c r="DU210" s="9">
        <v>0</v>
      </c>
      <c r="DV210" s="9">
        <v>0</v>
      </c>
    </row>
    <row r="211" spans="1:126" x14ac:dyDescent="0.25">
      <c r="A211" s="10">
        <v>92717</v>
      </c>
      <c r="B211" s="10" t="s">
        <v>1075</v>
      </c>
      <c r="C211" s="10" t="s">
        <v>1076</v>
      </c>
      <c r="D211" s="10" t="s">
        <v>47</v>
      </c>
      <c r="E211" s="10">
        <v>7</v>
      </c>
      <c r="F211" s="10" t="s">
        <v>1077</v>
      </c>
      <c r="G211" s="10" t="s">
        <v>1078</v>
      </c>
      <c r="H211" s="13">
        <v>5966</v>
      </c>
      <c r="I211" s="13">
        <v>2529</v>
      </c>
      <c r="J211" s="10" t="s">
        <v>114</v>
      </c>
      <c r="K211" s="10" t="s">
        <v>491</v>
      </c>
      <c r="L211" s="8">
        <v>37631</v>
      </c>
      <c r="M211" s="8">
        <v>42752</v>
      </c>
      <c r="N211" s="9">
        <v>4520</v>
      </c>
      <c r="O211" s="10" t="s">
        <v>74</v>
      </c>
      <c r="P211" s="7">
        <v>20</v>
      </c>
      <c r="Q211" s="7">
        <v>0</v>
      </c>
      <c r="R211" s="7">
        <v>57</v>
      </c>
      <c r="S211" s="7">
        <v>0</v>
      </c>
      <c r="T211" s="7">
        <v>0</v>
      </c>
      <c r="U211" s="7">
        <v>77</v>
      </c>
      <c r="V211" s="7">
        <v>67</v>
      </c>
      <c r="W211" s="7">
        <v>0</v>
      </c>
      <c r="X211" s="7">
        <v>0</v>
      </c>
      <c r="Y211" s="7">
        <v>78</v>
      </c>
      <c r="Z211" s="7">
        <v>0</v>
      </c>
      <c r="AA211" s="7">
        <v>0</v>
      </c>
      <c r="AB211" s="16">
        <v>0</v>
      </c>
      <c r="AC211" s="16">
        <v>0</v>
      </c>
      <c r="AD211" s="16">
        <v>0</v>
      </c>
      <c r="AE211" s="16">
        <v>0</v>
      </c>
      <c r="AF211" s="15">
        <v>97.402597402597408</v>
      </c>
      <c r="AG211" s="10" t="s">
        <v>28</v>
      </c>
      <c r="AH211" s="10" t="s">
        <v>28</v>
      </c>
      <c r="AI211" s="9">
        <v>0</v>
      </c>
      <c r="AJ211" s="9">
        <v>0</v>
      </c>
      <c r="AK211" s="9">
        <v>0</v>
      </c>
      <c r="AL211" s="24">
        <f>Table1[[#This Row],[Company Direct Land Through FY12]]+Table1[[#This Row],[Company Direct Land FY13 and After]]</f>
        <v>0</v>
      </c>
      <c r="AM211" s="9">
        <v>0</v>
      </c>
      <c r="AN211" s="9">
        <v>0</v>
      </c>
      <c r="AO211" s="9">
        <v>0</v>
      </c>
      <c r="AP211" s="24">
        <f>Table1[[#This Row],[Company Direct Building Through FY12]]+Table1[[#This Row],[Company Direct Building FY13 and After]]</f>
        <v>0</v>
      </c>
      <c r="AQ211" s="9">
        <v>0</v>
      </c>
      <c r="AR211" s="9">
        <v>84.391499999999994</v>
      </c>
      <c r="AS211" s="9">
        <v>0</v>
      </c>
      <c r="AT211" s="24">
        <f>Table1[[#This Row],[Mortgage Recording Tax Through FY12]]+Table1[[#This Row],[Mortgage Recording Tax FY13 and After]]</f>
        <v>84.391499999999994</v>
      </c>
      <c r="AU211" s="9">
        <v>0</v>
      </c>
      <c r="AV211" s="9">
        <v>0</v>
      </c>
      <c r="AW211" s="9">
        <v>0</v>
      </c>
      <c r="AX211" s="24">
        <f>Table1[[#This Row],[Pilot Savings  Through FY12]]+Table1[[#This Row],[Pilot Savings FY13 and After]]</f>
        <v>0</v>
      </c>
      <c r="AY211" s="9">
        <v>0</v>
      </c>
      <c r="AZ211" s="9">
        <v>84.391499999999994</v>
      </c>
      <c r="BA211" s="9">
        <v>0</v>
      </c>
      <c r="BB211" s="24">
        <f>Table1[[#This Row],[Mortgage Recording Tax Exemption Through FY12]]+Table1[[#This Row],[Mortgage Recording Tax Exemption FY13 and After]]</f>
        <v>84.391499999999994</v>
      </c>
      <c r="BC211" s="9">
        <v>30.845500000000001</v>
      </c>
      <c r="BD211" s="9">
        <v>163.81559999999999</v>
      </c>
      <c r="BE211" s="9">
        <v>69.932599999999994</v>
      </c>
      <c r="BF211" s="24">
        <f>Table1[[#This Row],[Indirect and Induced Land Through FY12]]+Table1[[#This Row],[Indirect and Induced Land FY13 and After]]</f>
        <v>233.7482</v>
      </c>
      <c r="BG211" s="9">
        <v>57.284500000000001</v>
      </c>
      <c r="BH211" s="9">
        <v>304.22919999999999</v>
      </c>
      <c r="BI211" s="9">
        <v>129.87459999999999</v>
      </c>
      <c r="BJ211" s="24">
        <f>Table1[[#This Row],[Indirect and Induced Building Through FY12]]+Table1[[#This Row],[Indirect and Induced Building FY13 and After]]</f>
        <v>434.10379999999998</v>
      </c>
      <c r="BK211" s="9">
        <v>88.13</v>
      </c>
      <c r="BL211" s="9">
        <v>468.04480000000001</v>
      </c>
      <c r="BM211" s="9">
        <v>199.80719999999999</v>
      </c>
      <c r="BN211" s="24">
        <f>Table1[[#This Row],[TOTAL Real Property Related Taxes Through FY12]]+Table1[[#This Row],[TOTAL Real Property Related Taxes FY13 and After]]</f>
        <v>667.85199999999998</v>
      </c>
      <c r="BO211" s="9">
        <v>73.232299999999995</v>
      </c>
      <c r="BP211" s="9">
        <v>438.51740000000001</v>
      </c>
      <c r="BQ211" s="9">
        <v>166.03100000000001</v>
      </c>
      <c r="BR211" s="24">
        <f>Table1[[#This Row],[Company Direct Through FY12]]+Table1[[#This Row],[Company Direct FY13 and After]]</f>
        <v>604.54840000000002</v>
      </c>
      <c r="BS211" s="9">
        <v>0</v>
      </c>
      <c r="BT211" s="9">
        <v>0</v>
      </c>
      <c r="BU211" s="9">
        <v>0</v>
      </c>
      <c r="BV211" s="24">
        <f>Table1[[#This Row],[Sales Tax Exemption Through FY12]]+Table1[[#This Row],[Sales Tax Exemption FY13 and After]]</f>
        <v>0</v>
      </c>
      <c r="BW211" s="9">
        <v>0</v>
      </c>
      <c r="BX211" s="9">
        <v>0</v>
      </c>
      <c r="BY211" s="9">
        <v>0</v>
      </c>
      <c r="BZ211" s="24">
        <f>Table1[[#This Row],[Energy Tax Savings Through FY12]]+Table1[[#This Row],[Energy Tax Savings FY13 and After]]</f>
        <v>0</v>
      </c>
      <c r="CA211" s="9">
        <v>2.0312000000000001</v>
      </c>
      <c r="CB211" s="9">
        <v>23.348800000000001</v>
      </c>
      <c r="CC211" s="9">
        <v>4.1699000000000002</v>
      </c>
      <c r="CD211" s="24">
        <f>Table1[[#This Row],[Tax Exempt Bond Savings Through FY12]]+Table1[[#This Row],[Tax Exempt Bond Savings FY13 and After]]</f>
        <v>27.518700000000003</v>
      </c>
      <c r="CE211" s="9">
        <v>95.056799999999996</v>
      </c>
      <c r="CF211" s="9">
        <v>559.08709999999996</v>
      </c>
      <c r="CG211" s="9">
        <v>215.51130000000001</v>
      </c>
      <c r="CH211" s="24">
        <f>Table1[[#This Row],[Indirect and Induced Through FY12]]+Table1[[#This Row],[Indirect and Induced FY13 and After]]</f>
        <v>774.59839999999997</v>
      </c>
      <c r="CI211" s="9">
        <v>166.25790000000001</v>
      </c>
      <c r="CJ211" s="9">
        <v>974.25570000000005</v>
      </c>
      <c r="CK211" s="9">
        <v>377.37240000000003</v>
      </c>
      <c r="CL211" s="24">
        <f>Table1[[#This Row],[TOTAL Income Consumption Use Taxes Through FY12]]+Table1[[#This Row],[TOTAL Income Consumption Use Taxes FY13 and After]]</f>
        <v>1351.6281000000001</v>
      </c>
      <c r="CM211" s="9">
        <v>2.0312000000000001</v>
      </c>
      <c r="CN211" s="9">
        <v>107.7403</v>
      </c>
      <c r="CO211" s="9">
        <v>4.1699000000000002</v>
      </c>
      <c r="CP211" s="24">
        <f>Table1[[#This Row],[Assistance Provided Through FY12]]+Table1[[#This Row],[Assistance Provided FY13 and After]]</f>
        <v>111.9102</v>
      </c>
      <c r="CQ211" s="9">
        <v>0</v>
      </c>
      <c r="CR211" s="9">
        <v>0</v>
      </c>
      <c r="CS211" s="9">
        <v>0</v>
      </c>
      <c r="CT211" s="24">
        <f>Table1[[#This Row],[Recapture Cancellation Reduction Amount Through FY12]]+Table1[[#This Row],[Recapture Cancellation Reduction Amount FY13 and After]]</f>
        <v>0</v>
      </c>
      <c r="CU211" s="9">
        <v>0</v>
      </c>
      <c r="CV211" s="9">
        <v>0</v>
      </c>
      <c r="CW211" s="9">
        <v>0</v>
      </c>
      <c r="CX211" s="24">
        <f>Table1[[#This Row],[Penalty Paid Through FY12]]+Table1[[#This Row],[Penalty Paid FY13 and After]]</f>
        <v>0</v>
      </c>
      <c r="CY211" s="9">
        <v>2.0312000000000001</v>
      </c>
      <c r="CZ211" s="9">
        <v>107.7403</v>
      </c>
      <c r="DA211" s="9">
        <v>4.1699000000000002</v>
      </c>
      <c r="DB211" s="24">
        <f>Table1[[#This Row],[TOTAL Assistance Net of Recapture Penalties Through FY12]]+Table1[[#This Row],[TOTAL Assistance Net of Recapture Penalties FY13 and After]]</f>
        <v>111.9102</v>
      </c>
      <c r="DC211" s="9">
        <v>73.232299999999995</v>
      </c>
      <c r="DD211" s="9">
        <v>522.90890000000002</v>
      </c>
      <c r="DE211" s="9">
        <v>166.03100000000001</v>
      </c>
      <c r="DF211" s="24">
        <f>Table1[[#This Row],[Company Direct Tax Revenue Before Assistance Through FY12]]+Table1[[#This Row],[Company Direct Tax Revenue Before Assistance FY13 and After]]</f>
        <v>688.93990000000008</v>
      </c>
      <c r="DG211" s="9">
        <v>183.18680000000001</v>
      </c>
      <c r="DH211" s="9">
        <v>1027.1319000000001</v>
      </c>
      <c r="DI211" s="9">
        <v>415.31849999999997</v>
      </c>
      <c r="DJ211" s="24">
        <f>Table1[[#This Row],[Indirect and Induced Tax Revenues Through FY12]]+Table1[[#This Row],[Indirect and Induced Tax Revenues FY13 and After]]</f>
        <v>1442.4504000000002</v>
      </c>
      <c r="DK211" s="9">
        <v>256.41910000000001</v>
      </c>
      <c r="DL211" s="9">
        <v>1550.0408</v>
      </c>
      <c r="DM211" s="9">
        <v>581.34950000000003</v>
      </c>
      <c r="DN211" s="24">
        <f>Table1[[#This Row],[TOTAL Tax Revenues Before Assistance Through FY12]]+Table1[[#This Row],[TOTAL Tax Revenues Before Assistance FY13 and After]]</f>
        <v>2131.3903</v>
      </c>
      <c r="DO211" s="9">
        <v>254.3879</v>
      </c>
      <c r="DP211" s="9">
        <v>1442.3005000000001</v>
      </c>
      <c r="DQ211" s="9">
        <v>577.17960000000005</v>
      </c>
      <c r="DR211" s="24">
        <f>Table1[[#This Row],[TOTAL Tax Revenues Net of Assistance Recapture and Penalty Through FY12]]+Table1[[#This Row],[TOTAL Tax Revenues Net of Assistance Recapture and Penalty FY13 and After]]</f>
        <v>2019.4801000000002</v>
      </c>
      <c r="DS211" s="9">
        <v>0</v>
      </c>
      <c r="DT211" s="9">
        <v>0</v>
      </c>
      <c r="DU211" s="9">
        <v>0</v>
      </c>
      <c r="DV211" s="9">
        <v>0</v>
      </c>
    </row>
    <row r="212" spans="1:126" x14ac:dyDescent="0.25">
      <c r="A212" s="10">
        <v>92718</v>
      </c>
      <c r="B212" s="10" t="s">
        <v>892</v>
      </c>
      <c r="C212" s="10" t="s">
        <v>894</v>
      </c>
      <c r="D212" s="10" t="s">
        <v>47</v>
      </c>
      <c r="E212" s="10">
        <v>5</v>
      </c>
      <c r="F212" s="10" t="s">
        <v>895</v>
      </c>
      <c r="G212" s="10" t="s">
        <v>672</v>
      </c>
      <c r="H212" s="13">
        <v>150000</v>
      </c>
      <c r="I212" s="13">
        <v>165000</v>
      </c>
      <c r="J212" s="10" t="s">
        <v>893</v>
      </c>
      <c r="K212" s="10" t="s">
        <v>50</v>
      </c>
      <c r="L212" s="8">
        <v>37581</v>
      </c>
      <c r="M212" s="8">
        <v>48366</v>
      </c>
      <c r="N212" s="9">
        <v>94100</v>
      </c>
      <c r="O212" s="10" t="s">
        <v>74</v>
      </c>
      <c r="P212" s="7">
        <v>26</v>
      </c>
      <c r="Q212" s="7">
        <v>0</v>
      </c>
      <c r="R212" s="7">
        <v>229</v>
      </c>
      <c r="S212" s="7">
        <v>0</v>
      </c>
      <c r="T212" s="7">
        <v>0</v>
      </c>
      <c r="U212" s="7">
        <v>255</v>
      </c>
      <c r="V212" s="7">
        <v>242</v>
      </c>
      <c r="W212" s="7">
        <v>0</v>
      </c>
      <c r="X212" s="7">
        <v>0</v>
      </c>
      <c r="Y212" s="7">
        <v>182</v>
      </c>
      <c r="Z212" s="7">
        <v>8</v>
      </c>
      <c r="AA212" s="7">
        <v>71.764705882352942</v>
      </c>
      <c r="AB212" s="16">
        <v>0</v>
      </c>
      <c r="AC212" s="16">
        <v>8.235294117647058</v>
      </c>
      <c r="AD212" s="16">
        <v>6.666666666666667</v>
      </c>
      <c r="AE212" s="16">
        <v>13.333333333333334</v>
      </c>
      <c r="AF212" s="15">
        <v>83.529411764705884</v>
      </c>
      <c r="AG212" s="10" t="s">
        <v>28</v>
      </c>
      <c r="AH212" s="10" t="s">
        <v>1966</v>
      </c>
      <c r="AI212" s="9">
        <v>0</v>
      </c>
      <c r="AJ212" s="9">
        <v>0</v>
      </c>
      <c r="AK212" s="9">
        <v>0</v>
      </c>
      <c r="AL212" s="24">
        <f>Table1[[#This Row],[Company Direct Land Through FY12]]+Table1[[#This Row],[Company Direct Land FY13 and After]]</f>
        <v>0</v>
      </c>
      <c r="AM212" s="9">
        <v>0</v>
      </c>
      <c r="AN212" s="9">
        <v>0</v>
      </c>
      <c r="AO212" s="9">
        <v>0</v>
      </c>
      <c r="AP212" s="24">
        <f>Table1[[#This Row],[Company Direct Building Through FY12]]+Table1[[#This Row],[Company Direct Building FY13 and After]]</f>
        <v>0</v>
      </c>
      <c r="AQ212" s="9">
        <v>0</v>
      </c>
      <c r="AR212" s="9">
        <v>184.75710000000001</v>
      </c>
      <c r="AS212" s="9">
        <v>0</v>
      </c>
      <c r="AT212" s="24">
        <f>Table1[[#This Row],[Mortgage Recording Tax Through FY12]]+Table1[[#This Row],[Mortgage Recording Tax FY13 and After]]</f>
        <v>184.75710000000001</v>
      </c>
      <c r="AU212" s="9">
        <v>0</v>
      </c>
      <c r="AV212" s="9">
        <v>0</v>
      </c>
      <c r="AW212" s="9">
        <v>0</v>
      </c>
      <c r="AX212" s="24">
        <f>Table1[[#This Row],[Pilot Savings  Through FY12]]+Table1[[#This Row],[Pilot Savings FY13 and After]]</f>
        <v>0</v>
      </c>
      <c r="AY212" s="9">
        <v>0</v>
      </c>
      <c r="AZ212" s="9">
        <v>184.75710000000001</v>
      </c>
      <c r="BA212" s="9">
        <v>0</v>
      </c>
      <c r="BB212" s="24">
        <f>Table1[[#This Row],[Mortgage Recording Tax Exemption Through FY12]]+Table1[[#This Row],[Mortgage Recording Tax Exemption FY13 and After]]</f>
        <v>184.75710000000001</v>
      </c>
      <c r="BC212" s="9">
        <v>177.9768</v>
      </c>
      <c r="BD212" s="9">
        <v>1084.2983999999999</v>
      </c>
      <c r="BE212" s="9">
        <v>1223.9399000000001</v>
      </c>
      <c r="BF212" s="24">
        <f>Table1[[#This Row],[Indirect and Induced Land Through FY12]]+Table1[[#This Row],[Indirect and Induced Land FY13 and After]]</f>
        <v>2308.2383</v>
      </c>
      <c r="BG212" s="9">
        <v>330.5283</v>
      </c>
      <c r="BH212" s="9">
        <v>2013.6967</v>
      </c>
      <c r="BI212" s="9">
        <v>2273.0308</v>
      </c>
      <c r="BJ212" s="24">
        <f>Table1[[#This Row],[Indirect and Induced Building Through FY12]]+Table1[[#This Row],[Indirect and Induced Building FY13 and After]]</f>
        <v>4286.7275</v>
      </c>
      <c r="BK212" s="9">
        <v>508.50510000000003</v>
      </c>
      <c r="BL212" s="9">
        <v>3097.9951000000001</v>
      </c>
      <c r="BM212" s="9">
        <v>3496.9706999999999</v>
      </c>
      <c r="BN212" s="24">
        <f>Table1[[#This Row],[TOTAL Real Property Related Taxes Through FY12]]+Table1[[#This Row],[TOTAL Real Property Related Taxes FY13 and After]]</f>
        <v>6594.9657999999999</v>
      </c>
      <c r="BO212" s="9">
        <v>461.08929999999998</v>
      </c>
      <c r="BP212" s="9">
        <v>3024.3604999999998</v>
      </c>
      <c r="BQ212" s="9">
        <v>3170.8935000000001</v>
      </c>
      <c r="BR212" s="24">
        <f>Table1[[#This Row],[Company Direct Through FY12]]+Table1[[#This Row],[Company Direct FY13 and After]]</f>
        <v>6195.2539999999999</v>
      </c>
      <c r="BS212" s="9">
        <v>0</v>
      </c>
      <c r="BT212" s="9">
        <v>0</v>
      </c>
      <c r="BU212" s="9">
        <v>0</v>
      </c>
      <c r="BV212" s="24">
        <f>Table1[[#This Row],[Sales Tax Exemption Through FY12]]+Table1[[#This Row],[Sales Tax Exemption FY13 and After]]</f>
        <v>0</v>
      </c>
      <c r="BW212" s="9">
        <v>0</v>
      </c>
      <c r="BX212" s="9">
        <v>0</v>
      </c>
      <c r="BY212" s="9">
        <v>0</v>
      </c>
      <c r="BZ212" s="24">
        <f>Table1[[#This Row],[Energy Tax Savings Through FY12]]+Table1[[#This Row],[Energy Tax Savings FY13 and After]]</f>
        <v>0</v>
      </c>
      <c r="CA212" s="9">
        <v>27.808599999999998</v>
      </c>
      <c r="CB212" s="9">
        <v>186.71539999999999</v>
      </c>
      <c r="CC212" s="9">
        <v>82.407899999999998</v>
      </c>
      <c r="CD212" s="24">
        <f>Table1[[#This Row],[Tax Exempt Bond Savings Through FY12]]+Table1[[#This Row],[Tax Exempt Bond Savings FY13 and After]]</f>
        <v>269.12329999999997</v>
      </c>
      <c r="CE212" s="9">
        <v>548.47280000000001</v>
      </c>
      <c r="CF212" s="9">
        <v>3682.6057999999998</v>
      </c>
      <c r="CG212" s="9">
        <v>3771.8262</v>
      </c>
      <c r="CH212" s="24">
        <f>Table1[[#This Row],[Indirect and Induced Through FY12]]+Table1[[#This Row],[Indirect and Induced FY13 and After]]</f>
        <v>7454.4319999999998</v>
      </c>
      <c r="CI212" s="9">
        <v>981.75350000000003</v>
      </c>
      <c r="CJ212" s="9">
        <v>6520.2509</v>
      </c>
      <c r="CK212" s="9">
        <v>6860.3118000000004</v>
      </c>
      <c r="CL212" s="24">
        <f>Table1[[#This Row],[TOTAL Income Consumption Use Taxes Through FY12]]+Table1[[#This Row],[TOTAL Income Consumption Use Taxes FY13 and After]]</f>
        <v>13380.5627</v>
      </c>
      <c r="CM212" s="9">
        <v>27.808599999999998</v>
      </c>
      <c r="CN212" s="9">
        <v>371.47250000000003</v>
      </c>
      <c r="CO212" s="9">
        <v>82.407899999999998</v>
      </c>
      <c r="CP212" s="24">
        <f>Table1[[#This Row],[Assistance Provided Through FY12]]+Table1[[#This Row],[Assistance Provided FY13 and After]]</f>
        <v>453.88040000000001</v>
      </c>
      <c r="CQ212" s="9">
        <v>0</v>
      </c>
      <c r="CR212" s="9">
        <v>0</v>
      </c>
      <c r="CS212" s="9">
        <v>0</v>
      </c>
      <c r="CT212" s="24">
        <f>Table1[[#This Row],[Recapture Cancellation Reduction Amount Through FY12]]+Table1[[#This Row],[Recapture Cancellation Reduction Amount FY13 and After]]</f>
        <v>0</v>
      </c>
      <c r="CU212" s="9">
        <v>0</v>
      </c>
      <c r="CV212" s="9">
        <v>0</v>
      </c>
      <c r="CW212" s="9">
        <v>0</v>
      </c>
      <c r="CX212" s="24">
        <f>Table1[[#This Row],[Penalty Paid Through FY12]]+Table1[[#This Row],[Penalty Paid FY13 and After]]</f>
        <v>0</v>
      </c>
      <c r="CY212" s="9">
        <v>27.808599999999998</v>
      </c>
      <c r="CZ212" s="9">
        <v>371.47250000000003</v>
      </c>
      <c r="DA212" s="9">
        <v>82.407899999999998</v>
      </c>
      <c r="DB212" s="24">
        <f>Table1[[#This Row],[TOTAL Assistance Net of Recapture Penalties Through FY12]]+Table1[[#This Row],[TOTAL Assistance Net of Recapture Penalties FY13 and After]]</f>
        <v>453.88040000000001</v>
      </c>
      <c r="DC212" s="9">
        <v>461.08929999999998</v>
      </c>
      <c r="DD212" s="9">
        <v>3209.1176</v>
      </c>
      <c r="DE212" s="9">
        <v>3170.8935000000001</v>
      </c>
      <c r="DF212" s="24">
        <f>Table1[[#This Row],[Company Direct Tax Revenue Before Assistance Through FY12]]+Table1[[#This Row],[Company Direct Tax Revenue Before Assistance FY13 and After]]</f>
        <v>6380.0110999999997</v>
      </c>
      <c r="DG212" s="9">
        <v>1056.9779000000001</v>
      </c>
      <c r="DH212" s="9">
        <v>6780.6009000000004</v>
      </c>
      <c r="DI212" s="9">
        <v>7268.7969000000003</v>
      </c>
      <c r="DJ212" s="24">
        <f>Table1[[#This Row],[Indirect and Induced Tax Revenues Through FY12]]+Table1[[#This Row],[Indirect and Induced Tax Revenues FY13 and After]]</f>
        <v>14049.397800000001</v>
      </c>
      <c r="DK212" s="9">
        <v>1518.0672</v>
      </c>
      <c r="DL212" s="9">
        <v>9989.7185000000009</v>
      </c>
      <c r="DM212" s="9">
        <v>10439.690399999999</v>
      </c>
      <c r="DN212" s="24">
        <f>Table1[[#This Row],[TOTAL Tax Revenues Before Assistance Through FY12]]+Table1[[#This Row],[TOTAL Tax Revenues Before Assistance FY13 and After]]</f>
        <v>20429.408900000002</v>
      </c>
      <c r="DO212" s="9">
        <v>1490.2585999999999</v>
      </c>
      <c r="DP212" s="9">
        <v>9618.2459999999992</v>
      </c>
      <c r="DQ212" s="9">
        <v>10357.282499999999</v>
      </c>
      <c r="DR212" s="24">
        <f>Table1[[#This Row],[TOTAL Tax Revenues Net of Assistance Recapture and Penalty Through FY12]]+Table1[[#This Row],[TOTAL Tax Revenues Net of Assistance Recapture and Penalty FY13 and After]]</f>
        <v>19975.5285</v>
      </c>
      <c r="DS212" s="9">
        <v>0</v>
      </c>
      <c r="DT212" s="9">
        <v>0</v>
      </c>
      <c r="DU212" s="9">
        <v>0</v>
      </c>
      <c r="DV212" s="9">
        <v>0</v>
      </c>
    </row>
    <row r="213" spans="1:126" x14ac:dyDescent="0.25">
      <c r="A213" s="10">
        <v>92720</v>
      </c>
      <c r="B213" s="10" t="s">
        <v>1085</v>
      </c>
      <c r="C213" s="10" t="s">
        <v>1086</v>
      </c>
      <c r="D213" s="10" t="s">
        <v>24</v>
      </c>
      <c r="E213" s="10">
        <v>26</v>
      </c>
      <c r="F213" s="10" t="s">
        <v>1087</v>
      </c>
      <c r="G213" s="10" t="s">
        <v>1088</v>
      </c>
      <c r="H213" s="13">
        <v>81791</v>
      </c>
      <c r="I213" s="13">
        <v>72800</v>
      </c>
      <c r="J213" s="10" t="s">
        <v>503</v>
      </c>
      <c r="K213" s="10" t="s">
        <v>81</v>
      </c>
      <c r="L213" s="8">
        <v>37747</v>
      </c>
      <c r="M213" s="8">
        <v>47299</v>
      </c>
      <c r="N213" s="9">
        <v>6375</v>
      </c>
      <c r="O213" s="10" t="s">
        <v>272</v>
      </c>
      <c r="P213" s="7">
        <v>2</v>
      </c>
      <c r="Q213" s="7">
        <v>0</v>
      </c>
      <c r="R213" s="7">
        <v>51</v>
      </c>
      <c r="S213" s="7">
        <v>0</v>
      </c>
      <c r="T213" s="7">
        <v>0</v>
      </c>
      <c r="U213" s="7">
        <v>53</v>
      </c>
      <c r="V213" s="7">
        <v>52</v>
      </c>
      <c r="W213" s="7">
        <v>0</v>
      </c>
      <c r="X213" s="7">
        <v>0</v>
      </c>
      <c r="Y213" s="7">
        <v>32</v>
      </c>
      <c r="Z213" s="7">
        <v>3</v>
      </c>
      <c r="AA213" s="7">
        <v>0</v>
      </c>
      <c r="AB213" s="16">
        <v>0</v>
      </c>
      <c r="AC213" s="16">
        <v>0</v>
      </c>
      <c r="AD213" s="16">
        <v>0</v>
      </c>
      <c r="AE213" s="16">
        <v>0</v>
      </c>
      <c r="AF213" s="15">
        <v>49.056603773584904</v>
      </c>
      <c r="AG213" s="10" t="s">
        <v>28</v>
      </c>
      <c r="AH213" s="10" t="s">
        <v>1966</v>
      </c>
      <c r="AI213" s="9">
        <v>58.018000000000001</v>
      </c>
      <c r="AJ213" s="9">
        <v>413.55369999999999</v>
      </c>
      <c r="AK213" s="9">
        <v>357.57819999999998</v>
      </c>
      <c r="AL213" s="24">
        <f>Table1[[#This Row],[Company Direct Land Through FY12]]+Table1[[#This Row],[Company Direct Land FY13 and After]]</f>
        <v>771.13189999999997</v>
      </c>
      <c r="AM213" s="9">
        <v>264.738</v>
      </c>
      <c r="AN213" s="9">
        <v>769.00810000000001</v>
      </c>
      <c r="AO213" s="9">
        <v>1631.6397999999999</v>
      </c>
      <c r="AP213" s="24">
        <f>Table1[[#This Row],[Company Direct Building Through FY12]]+Table1[[#This Row],[Company Direct Building FY13 and After]]</f>
        <v>2400.6478999999999</v>
      </c>
      <c r="AQ213" s="9">
        <v>0</v>
      </c>
      <c r="AR213" s="9">
        <v>87.724999999999994</v>
      </c>
      <c r="AS213" s="9">
        <v>0</v>
      </c>
      <c r="AT213" s="24">
        <f>Table1[[#This Row],[Mortgage Recording Tax Through FY12]]+Table1[[#This Row],[Mortgage Recording Tax FY13 and After]]</f>
        <v>87.724999999999994</v>
      </c>
      <c r="AU213" s="9">
        <v>251.93199999999999</v>
      </c>
      <c r="AV213" s="9">
        <v>562.41499999999996</v>
      </c>
      <c r="AW213" s="9">
        <v>1552.7136</v>
      </c>
      <c r="AX213" s="24">
        <f>Table1[[#This Row],[Pilot Savings  Through FY12]]+Table1[[#This Row],[Pilot Savings FY13 and After]]</f>
        <v>2115.1286</v>
      </c>
      <c r="AY213" s="9">
        <v>0</v>
      </c>
      <c r="AZ213" s="9">
        <v>87.724999999999994</v>
      </c>
      <c r="BA213" s="9">
        <v>0</v>
      </c>
      <c r="BB213" s="24">
        <f>Table1[[#This Row],[Mortgage Recording Tax Exemption Through FY12]]+Table1[[#This Row],[Mortgage Recording Tax Exemption FY13 and After]]</f>
        <v>87.724999999999994</v>
      </c>
      <c r="BC213" s="9">
        <v>90.606499999999997</v>
      </c>
      <c r="BD213" s="9">
        <v>422.7319</v>
      </c>
      <c r="BE213" s="9">
        <v>558.42780000000005</v>
      </c>
      <c r="BF213" s="24">
        <f>Table1[[#This Row],[Indirect and Induced Land Through FY12]]+Table1[[#This Row],[Indirect and Induced Land FY13 and After]]</f>
        <v>981.15970000000004</v>
      </c>
      <c r="BG213" s="9">
        <v>168.26920000000001</v>
      </c>
      <c r="BH213" s="9">
        <v>785.07309999999995</v>
      </c>
      <c r="BI213" s="9">
        <v>1037.0806</v>
      </c>
      <c r="BJ213" s="24">
        <f>Table1[[#This Row],[Indirect and Induced Building Through FY12]]+Table1[[#This Row],[Indirect and Induced Building FY13 and After]]</f>
        <v>1822.1536999999998</v>
      </c>
      <c r="BK213" s="9">
        <v>329.69970000000001</v>
      </c>
      <c r="BL213" s="9">
        <v>1827.9518</v>
      </c>
      <c r="BM213" s="9">
        <v>2032.0128</v>
      </c>
      <c r="BN213" s="24">
        <f>Table1[[#This Row],[TOTAL Real Property Related Taxes Through FY12]]+Table1[[#This Row],[TOTAL Real Property Related Taxes FY13 and After]]</f>
        <v>3859.9646000000002</v>
      </c>
      <c r="BO213" s="9">
        <v>572.32330000000002</v>
      </c>
      <c r="BP213" s="9">
        <v>2848.7039</v>
      </c>
      <c r="BQ213" s="9">
        <v>3527.3562999999999</v>
      </c>
      <c r="BR213" s="24">
        <f>Table1[[#This Row],[Company Direct Through FY12]]+Table1[[#This Row],[Company Direct FY13 and After]]</f>
        <v>6376.0601999999999</v>
      </c>
      <c r="BS213" s="9">
        <v>0</v>
      </c>
      <c r="BT213" s="9">
        <v>0</v>
      </c>
      <c r="BU213" s="9">
        <v>0</v>
      </c>
      <c r="BV213" s="24">
        <f>Table1[[#This Row],[Sales Tax Exemption Through FY12]]+Table1[[#This Row],[Sales Tax Exemption FY13 and After]]</f>
        <v>0</v>
      </c>
      <c r="BW213" s="9">
        <v>0</v>
      </c>
      <c r="BX213" s="9">
        <v>2.4441999999999999</v>
      </c>
      <c r="BY213" s="9">
        <v>0</v>
      </c>
      <c r="BZ213" s="24">
        <f>Table1[[#This Row],[Energy Tax Savings Through FY12]]+Table1[[#This Row],[Energy Tax Savings FY13 and After]]</f>
        <v>2.4441999999999999</v>
      </c>
      <c r="CA213" s="9">
        <v>0</v>
      </c>
      <c r="CB213" s="9">
        <v>0</v>
      </c>
      <c r="CC213" s="9">
        <v>0</v>
      </c>
      <c r="CD213" s="24">
        <f>Table1[[#This Row],[Tax Exempt Bond Savings Through FY12]]+Table1[[#This Row],[Tax Exempt Bond Savings FY13 and After]]</f>
        <v>0</v>
      </c>
      <c r="CE213" s="9">
        <v>309.36840000000001</v>
      </c>
      <c r="CF213" s="9">
        <v>1591.3770999999999</v>
      </c>
      <c r="CG213" s="9">
        <v>1906.7068999999999</v>
      </c>
      <c r="CH213" s="24">
        <f>Table1[[#This Row],[Indirect and Induced Through FY12]]+Table1[[#This Row],[Indirect and Induced FY13 and After]]</f>
        <v>3498.0839999999998</v>
      </c>
      <c r="CI213" s="9">
        <v>881.69169999999997</v>
      </c>
      <c r="CJ213" s="9">
        <v>4437.6368000000002</v>
      </c>
      <c r="CK213" s="9">
        <v>5434.0631999999996</v>
      </c>
      <c r="CL213" s="24">
        <f>Table1[[#This Row],[TOTAL Income Consumption Use Taxes Through FY12]]+Table1[[#This Row],[TOTAL Income Consumption Use Taxes FY13 and After]]</f>
        <v>9871.7000000000007</v>
      </c>
      <c r="CM213" s="9">
        <v>251.93199999999999</v>
      </c>
      <c r="CN213" s="9">
        <v>652.58420000000001</v>
      </c>
      <c r="CO213" s="9">
        <v>1552.7136</v>
      </c>
      <c r="CP213" s="24">
        <f>Table1[[#This Row],[Assistance Provided Through FY12]]+Table1[[#This Row],[Assistance Provided FY13 and After]]</f>
        <v>2205.2978000000003</v>
      </c>
      <c r="CQ213" s="9">
        <v>0</v>
      </c>
      <c r="CR213" s="9">
        <v>0</v>
      </c>
      <c r="CS213" s="9">
        <v>0</v>
      </c>
      <c r="CT213" s="24">
        <f>Table1[[#This Row],[Recapture Cancellation Reduction Amount Through FY12]]+Table1[[#This Row],[Recapture Cancellation Reduction Amount FY13 and After]]</f>
        <v>0</v>
      </c>
      <c r="CU213" s="9">
        <v>0</v>
      </c>
      <c r="CV213" s="9">
        <v>0</v>
      </c>
      <c r="CW213" s="9">
        <v>0</v>
      </c>
      <c r="CX213" s="24">
        <f>Table1[[#This Row],[Penalty Paid Through FY12]]+Table1[[#This Row],[Penalty Paid FY13 and After]]</f>
        <v>0</v>
      </c>
      <c r="CY213" s="9">
        <v>251.93199999999999</v>
      </c>
      <c r="CZ213" s="9">
        <v>652.58420000000001</v>
      </c>
      <c r="DA213" s="9">
        <v>1552.7136</v>
      </c>
      <c r="DB213" s="24">
        <f>Table1[[#This Row],[TOTAL Assistance Net of Recapture Penalties Through FY12]]+Table1[[#This Row],[TOTAL Assistance Net of Recapture Penalties FY13 and After]]</f>
        <v>2205.2978000000003</v>
      </c>
      <c r="DC213" s="9">
        <v>895.07929999999999</v>
      </c>
      <c r="DD213" s="9">
        <v>4118.9907000000003</v>
      </c>
      <c r="DE213" s="9">
        <v>5516.5743000000002</v>
      </c>
      <c r="DF213" s="24">
        <f>Table1[[#This Row],[Company Direct Tax Revenue Before Assistance Through FY12]]+Table1[[#This Row],[Company Direct Tax Revenue Before Assistance FY13 and After]]</f>
        <v>9635.5650000000005</v>
      </c>
      <c r="DG213" s="9">
        <v>568.2441</v>
      </c>
      <c r="DH213" s="9">
        <v>2799.1821</v>
      </c>
      <c r="DI213" s="9">
        <v>3502.2152999999998</v>
      </c>
      <c r="DJ213" s="24">
        <f>Table1[[#This Row],[Indirect and Induced Tax Revenues Through FY12]]+Table1[[#This Row],[Indirect and Induced Tax Revenues FY13 and After]]</f>
        <v>6301.3973999999998</v>
      </c>
      <c r="DK213" s="9">
        <v>1463.3234</v>
      </c>
      <c r="DL213" s="9">
        <v>6918.1728000000003</v>
      </c>
      <c r="DM213" s="9">
        <v>9018.7896000000001</v>
      </c>
      <c r="DN213" s="24">
        <f>Table1[[#This Row],[TOTAL Tax Revenues Before Assistance Through FY12]]+Table1[[#This Row],[TOTAL Tax Revenues Before Assistance FY13 and After]]</f>
        <v>15936.9624</v>
      </c>
      <c r="DO213" s="9">
        <v>1211.3914</v>
      </c>
      <c r="DP213" s="9">
        <v>6265.5886</v>
      </c>
      <c r="DQ213" s="9">
        <v>7466.076</v>
      </c>
      <c r="DR213" s="24">
        <f>Table1[[#This Row],[TOTAL Tax Revenues Net of Assistance Recapture and Penalty Through FY12]]+Table1[[#This Row],[TOTAL Tax Revenues Net of Assistance Recapture and Penalty FY13 and After]]</f>
        <v>13731.6646</v>
      </c>
      <c r="DS213" s="9">
        <v>0</v>
      </c>
      <c r="DT213" s="9">
        <v>0</v>
      </c>
      <c r="DU213" s="9">
        <v>0</v>
      </c>
      <c r="DV213" s="9">
        <v>0</v>
      </c>
    </row>
    <row r="214" spans="1:126" x14ac:dyDescent="0.25">
      <c r="A214" s="10">
        <v>92721</v>
      </c>
      <c r="B214" s="10" t="s">
        <v>1026</v>
      </c>
      <c r="C214" s="10" t="s">
        <v>1028</v>
      </c>
      <c r="D214" s="10" t="s">
        <v>24</v>
      </c>
      <c r="E214" s="10">
        <v>34</v>
      </c>
      <c r="F214" s="10" t="s">
        <v>1029</v>
      </c>
      <c r="G214" s="10" t="s">
        <v>1030</v>
      </c>
      <c r="H214" s="13">
        <v>57000</v>
      </c>
      <c r="I214" s="13">
        <v>62000</v>
      </c>
      <c r="J214" s="10" t="s">
        <v>1027</v>
      </c>
      <c r="K214" s="10" t="s">
        <v>81</v>
      </c>
      <c r="L214" s="8">
        <v>37510</v>
      </c>
      <c r="M214" s="8">
        <v>46934</v>
      </c>
      <c r="N214" s="9">
        <v>4800</v>
      </c>
      <c r="O214" s="10" t="s">
        <v>11</v>
      </c>
      <c r="P214" s="7">
        <v>7</v>
      </c>
      <c r="Q214" s="7">
        <v>0</v>
      </c>
      <c r="R214" s="7">
        <v>43</v>
      </c>
      <c r="S214" s="7">
        <v>0</v>
      </c>
      <c r="T214" s="7">
        <v>0</v>
      </c>
      <c r="U214" s="7">
        <v>50</v>
      </c>
      <c r="V214" s="7">
        <v>46</v>
      </c>
      <c r="W214" s="7">
        <v>0</v>
      </c>
      <c r="X214" s="7">
        <v>0</v>
      </c>
      <c r="Y214" s="7">
        <v>37</v>
      </c>
      <c r="Z214" s="7">
        <v>23</v>
      </c>
      <c r="AA214" s="7">
        <v>0</v>
      </c>
      <c r="AB214" s="16">
        <v>0</v>
      </c>
      <c r="AC214" s="16">
        <v>0</v>
      </c>
      <c r="AD214" s="16">
        <v>0</v>
      </c>
      <c r="AE214" s="16">
        <v>0</v>
      </c>
      <c r="AF214" s="15">
        <v>92.682926829268297</v>
      </c>
      <c r="AG214" s="10" t="s">
        <v>28</v>
      </c>
      <c r="AH214" s="10" t="s">
        <v>1966</v>
      </c>
      <c r="AI214" s="9">
        <v>43.856000000000002</v>
      </c>
      <c r="AJ214" s="9">
        <v>308.4461</v>
      </c>
      <c r="AK214" s="9">
        <v>258.99270000000001</v>
      </c>
      <c r="AL214" s="24">
        <f>Table1[[#This Row],[Company Direct Land Through FY12]]+Table1[[#This Row],[Company Direct Land FY13 and After]]</f>
        <v>567.43880000000001</v>
      </c>
      <c r="AM214" s="9">
        <v>63.408999999999999</v>
      </c>
      <c r="AN214" s="9">
        <v>364.26949999999999</v>
      </c>
      <c r="AO214" s="9">
        <v>374.46260000000001</v>
      </c>
      <c r="AP214" s="24">
        <f>Table1[[#This Row],[Company Direct Building Through FY12]]+Table1[[#This Row],[Company Direct Building FY13 and After]]</f>
        <v>738.73209999999995</v>
      </c>
      <c r="AQ214" s="9">
        <v>0</v>
      </c>
      <c r="AR214" s="9">
        <v>75.4435</v>
      </c>
      <c r="AS214" s="9">
        <v>0</v>
      </c>
      <c r="AT214" s="24">
        <f>Table1[[#This Row],[Mortgage Recording Tax Through FY12]]+Table1[[#This Row],[Mortgage Recording Tax FY13 and After]]</f>
        <v>75.4435</v>
      </c>
      <c r="AU214" s="9">
        <v>75.748999999999995</v>
      </c>
      <c r="AV214" s="9">
        <v>498.7287</v>
      </c>
      <c r="AW214" s="9">
        <v>447.33600000000001</v>
      </c>
      <c r="AX214" s="24">
        <f>Table1[[#This Row],[Pilot Savings  Through FY12]]+Table1[[#This Row],[Pilot Savings FY13 and After]]</f>
        <v>946.06470000000002</v>
      </c>
      <c r="AY214" s="9">
        <v>0</v>
      </c>
      <c r="AZ214" s="9">
        <v>75.4435</v>
      </c>
      <c r="BA214" s="9">
        <v>0</v>
      </c>
      <c r="BB214" s="24">
        <f>Table1[[#This Row],[Mortgage Recording Tax Exemption Through FY12]]+Table1[[#This Row],[Mortgage Recording Tax Exemption FY13 and After]]</f>
        <v>75.4435</v>
      </c>
      <c r="BC214" s="9">
        <v>92.307100000000005</v>
      </c>
      <c r="BD214" s="9">
        <v>463.37200000000001</v>
      </c>
      <c r="BE214" s="9">
        <v>545.12070000000006</v>
      </c>
      <c r="BF214" s="24">
        <f>Table1[[#This Row],[Indirect and Induced Land Through FY12]]+Table1[[#This Row],[Indirect and Induced Land FY13 and After]]</f>
        <v>1008.4927</v>
      </c>
      <c r="BG214" s="9">
        <v>171.42740000000001</v>
      </c>
      <c r="BH214" s="9">
        <v>860.548</v>
      </c>
      <c r="BI214" s="9">
        <v>1012.3671000000001</v>
      </c>
      <c r="BJ214" s="24">
        <f>Table1[[#This Row],[Indirect and Induced Building Through FY12]]+Table1[[#This Row],[Indirect and Induced Building FY13 and After]]</f>
        <v>1872.9151000000002</v>
      </c>
      <c r="BK214" s="9">
        <v>295.25049999999999</v>
      </c>
      <c r="BL214" s="9">
        <v>1497.9069</v>
      </c>
      <c r="BM214" s="9">
        <v>1743.6070999999999</v>
      </c>
      <c r="BN214" s="24">
        <f>Table1[[#This Row],[TOTAL Real Property Related Taxes Through FY12]]+Table1[[#This Row],[TOTAL Real Property Related Taxes FY13 and After]]</f>
        <v>3241.5140000000001</v>
      </c>
      <c r="BO214" s="9">
        <v>670.63679999999999</v>
      </c>
      <c r="BP214" s="9">
        <v>3779.7195000000002</v>
      </c>
      <c r="BQ214" s="9">
        <v>3960.4526999999998</v>
      </c>
      <c r="BR214" s="24">
        <f>Table1[[#This Row],[Company Direct Through FY12]]+Table1[[#This Row],[Company Direct FY13 and After]]</f>
        <v>7740.1722</v>
      </c>
      <c r="BS214" s="9">
        <v>0</v>
      </c>
      <c r="BT214" s="9">
        <v>17.2179</v>
      </c>
      <c r="BU214" s="9">
        <v>0</v>
      </c>
      <c r="BV214" s="24">
        <f>Table1[[#This Row],[Sales Tax Exemption Through FY12]]+Table1[[#This Row],[Sales Tax Exemption FY13 and After]]</f>
        <v>17.2179</v>
      </c>
      <c r="BW214" s="9">
        <v>0</v>
      </c>
      <c r="BX214" s="9">
        <v>0</v>
      </c>
      <c r="BY214" s="9">
        <v>0</v>
      </c>
      <c r="BZ214" s="24">
        <f>Table1[[#This Row],[Energy Tax Savings Through FY12]]+Table1[[#This Row],[Energy Tax Savings FY13 and After]]</f>
        <v>0</v>
      </c>
      <c r="CA214" s="9">
        <v>0</v>
      </c>
      <c r="CB214" s="9">
        <v>16.359200000000001</v>
      </c>
      <c r="CC214" s="9">
        <v>0</v>
      </c>
      <c r="CD214" s="24">
        <f>Table1[[#This Row],[Tax Exempt Bond Savings Through FY12]]+Table1[[#This Row],[Tax Exempt Bond Savings FY13 and After]]</f>
        <v>16.359200000000001</v>
      </c>
      <c r="CE214" s="9">
        <v>315.17500000000001</v>
      </c>
      <c r="CF214" s="9">
        <v>1750.6335999999999</v>
      </c>
      <c r="CG214" s="9">
        <v>1861.2693999999999</v>
      </c>
      <c r="CH214" s="24">
        <f>Table1[[#This Row],[Indirect and Induced Through FY12]]+Table1[[#This Row],[Indirect and Induced FY13 and After]]</f>
        <v>3611.9029999999998</v>
      </c>
      <c r="CI214" s="9">
        <v>985.81179999999995</v>
      </c>
      <c r="CJ214" s="9">
        <v>5496.7759999999998</v>
      </c>
      <c r="CK214" s="9">
        <v>5821.7221</v>
      </c>
      <c r="CL214" s="24">
        <f>Table1[[#This Row],[TOTAL Income Consumption Use Taxes Through FY12]]+Table1[[#This Row],[TOTAL Income Consumption Use Taxes FY13 and After]]</f>
        <v>11318.498100000001</v>
      </c>
      <c r="CM214" s="9">
        <v>75.748999999999995</v>
      </c>
      <c r="CN214" s="9">
        <v>607.74929999999995</v>
      </c>
      <c r="CO214" s="9">
        <v>447.33600000000001</v>
      </c>
      <c r="CP214" s="24">
        <f>Table1[[#This Row],[Assistance Provided Through FY12]]+Table1[[#This Row],[Assistance Provided FY13 and After]]</f>
        <v>1055.0853</v>
      </c>
      <c r="CQ214" s="9">
        <v>0</v>
      </c>
      <c r="CR214" s="9">
        <v>0</v>
      </c>
      <c r="CS214" s="9">
        <v>0</v>
      </c>
      <c r="CT214" s="24">
        <f>Table1[[#This Row],[Recapture Cancellation Reduction Amount Through FY12]]+Table1[[#This Row],[Recapture Cancellation Reduction Amount FY13 and After]]</f>
        <v>0</v>
      </c>
      <c r="CU214" s="9">
        <v>0</v>
      </c>
      <c r="CV214" s="9">
        <v>0</v>
      </c>
      <c r="CW214" s="9">
        <v>0</v>
      </c>
      <c r="CX214" s="24">
        <f>Table1[[#This Row],[Penalty Paid Through FY12]]+Table1[[#This Row],[Penalty Paid FY13 and After]]</f>
        <v>0</v>
      </c>
      <c r="CY214" s="9">
        <v>75.748999999999995</v>
      </c>
      <c r="CZ214" s="9">
        <v>607.74929999999995</v>
      </c>
      <c r="DA214" s="9">
        <v>447.33600000000001</v>
      </c>
      <c r="DB214" s="24">
        <f>Table1[[#This Row],[TOTAL Assistance Net of Recapture Penalties Through FY12]]+Table1[[#This Row],[TOTAL Assistance Net of Recapture Penalties FY13 and After]]</f>
        <v>1055.0853</v>
      </c>
      <c r="DC214" s="9">
        <v>777.90179999999998</v>
      </c>
      <c r="DD214" s="9">
        <v>4527.8786</v>
      </c>
      <c r="DE214" s="9">
        <v>4593.9080000000004</v>
      </c>
      <c r="DF214" s="24">
        <f>Table1[[#This Row],[Company Direct Tax Revenue Before Assistance Through FY12]]+Table1[[#This Row],[Company Direct Tax Revenue Before Assistance FY13 and After]]</f>
        <v>9121.7865999999995</v>
      </c>
      <c r="DG214" s="9">
        <v>578.90949999999998</v>
      </c>
      <c r="DH214" s="9">
        <v>3074.5536000000002</v>
      </c>
      <c r="DI214" s="9">
        <v>3418.7572</v>
      </c>
      <c r="DJ214" s="24">
        <f>Table1[[#This Row],[Indirect and Induced Tax Revenues Through FY12]]+Table1[[#This Row],[Indirect and Induced Tax Revenues FY13 and After]]</f>
        <v>6493.3108000000002</v>
      </c>
      <c r="DK214" s="9">
        <v>1356.8113000000001</v>
      </c>
      <c r="DL214" s="9">
        <v>7602.4322000000002</v>
      </c>
      <c r="DM214" s="9">
        <v>8012.6652000000004</v>
      </c>
      <c r="DN214" s="24">
        <f>Table1[[#This Row],[TOTAL Tax Revenues Before Assistance Through FY12]]+Table1[[#This Row],[TOTAL Tax Revenues Before Assistance FY13 and After]]</f>
        <v>15615.097400000001</v>
      </c>
      <c r="DO214" s="9">
        <v>1281.0623000000001</v>
      </c>
      <c r="DP214" s="9">
        <v>6994.6828999999998</v>
      </c>
      <c r="DQ214" s="9">
        <v>7565.3292000000001</v>
      </c>
      <c r="DR214" s="24">
        <f>Table1[[#This Row],[TOTAL Tax Revenues Net of Assistance Recapture and Penalty Through FY12]]+Table1[[#This Row],[TOTAL Tax Revenues Net of Assistance Recapture and Penalty FY13 and After]]</f>
        <v>14560.0121</v>
      </c>
      <c r="DS214" s="9">
        <v>0</v>
      </c>
      <c r="DT214" s="9">
        <v>0</v>
      </c>
      <c r="DU214" s="9">
        <v>0</v>
      </c>
      <c r="DV214" s="9">
        <v>0</v>
      </c>
    </row>
    <row r="215" spans="1:126" x14ac:dyDescent="0.25">
      <c r="A215" s="10">
        <v>92722</v>
      </c>
      <c r="B215" s="10" t="s">
        <v>1082</v>
      </c>
      <c r="C215" s="10" t="s">
        <v>1083</v>
      </c>
      <c r="D215" s="10" t="s">
        <v>47</v>
      </c>
      <c r="E215" s="10">
        <v>6</v>
      </c>
      <c r="F215" s="10" t="s">
        <v>1084</v>
      </c>
      <c r="G215" s="10" t="s">
        <v>111</v>
      </c>
      <c r="H215" s="13">
        <v>22965</v>
      </c>
      <c r="I215" s="13">
        <v>142871</v>
      </c>
      <c r="J215" s="10" t="s">
        <v>70</v>
      </c>
      <c r="K215" s="10" t="s">
        <v>50</v>
      </c>
      <c r="L215" s="8">
        <v>37707</v>
      </c>
      <c r="M215" s="8">
        <v>44986</v>
      </c>
      <c r="N215" s="9">
        <v>10850</v>
      </c>
      <c r="O215" s="10" t="s">
        <v>74</v>
      </c>
      <c r="P215" s="7">
        <v>309</v>
      </c>
      <c r="Q215" s="7">
        <v>473</v>
      </c>
      <c r="R215" s="7">
        <v>176</v>
      </c>
      <c r="S215" s="7">
        <v>0</v>
      </c>
      <c r="T215" s="7">
        <v>0</v>
      </c>
      <c r="U215" s="7">
        <v>958</v>
      </c>
      <c r="V215" s="7">
        <v>566</v>
      </c>
      <c r="W215" s="7">
        <v>0</v>
      </c>
      <c r="X215" s="7">
        <v>0</v>
      </c>
      <c r="Y215" s="7">
        <v>122</v>
      </c>
      <c r="Z215" s="7">
        <v>21</v>
      </c>
      <c r="AA215" s="7">
        <v>46.051282051282051</v>
      </c>
      <c r="AB215" s="16">
        <v>45.435897435897438</v>
      </c>
      <c r="AC215" s="16">
        <v>4.9230769230769234</v>
      </c>
      <c r="AD215" s="16">
        <v>3.5897435897435894</v>
      </c>
      <c r="AE215" s="16">
        <v>0</v>
      </c>
      <c r="AF215" s="15">
        <v>73.277661795407099</v>
      </c>
      <c r="AG215" s="10" t="s">
        <v>28</v>
      </c>
      <c r="AH215" s="10" t="s">
        <v>1966</v>
      </c>
      <c r="AI215" s="9">
        <v>0</v>
      </c>
      <c r="AJ215" s="9">
        <v>0</v>
      </c>
      <c r="AK215" s="9">
        <v>0</v>
      </c>
      <c r="AL215" s="24">
        <f>Table1[[#This Row],[Company Direct Land Through FY12]]+Table1[[#This Row],[Company Direct Land FY13 and After]]</f>
        <v>0</v>
      </c>
      <c r="AM215" s="9">
        <v>0</v>
      </c>
      <c r="AN215" s="9">
        <v>0</v>
      </c>
      <c r="AO215" s="9">
        <v>0</v>
      </c>
      <c r="AP215" s="24">
        <f>Table1[[#This Row],[Company Direct Building Through FY12]]+Table1[[#This Row],[Company Direct Building FY13 and After]]</f>
        <v>0</v>
      </c>
      <c r="AQ215" s="9">
        <v>0</v>
      </c>
      <c r="AR215" s="9">
        <v>189.29169999999999</v>
      </c>
      <c r="AS215" s="9">
        <v>0</v>
      </c>
      <c r="AT215" s="24">
        <f>Table1[[#This Row],[Mortgage Recording Tax Through FY12]]+Table1[[#This Row],[Mortgage Recording Tax FY13 and After]]</f>
        <v>189.29169999999999</v>
      </c>
      <c r="AU215" s="9">
        <v>0</v>
      </c>
      <c r="AV215" s="9">
        <v>0</v>
      </c>
      <c r="AW215" s="9">
        <v>0</v>
      </c>
      <c r="AX215" s="24">
        <f>Table1[[#This Row],[Pilot Savings  Through FY12]]+Table1[[#This Row],[Pilot Savings FY13 and After]]</f>
        <v>0</v>
      </c>
      <c r="AY215" s="9">
        <v>0</v>
      </c>
      <c r="AZ215" s="9">
        <v>189.29169999999999</v>
      </c>
      <c r="BA215" s="9">
        <v>0</v>
      </c>
      <c r="BB215" s="24">
        <f>Table1[[#This Row],[Mortgage Recording Tax Exemption Through FY12]]+Table1[[#This Row],[Mortgage Recording Tax Exemption FY13 and After]]</f>
        <v>189.29169999999999</v>
      </c>
      <c r="BC215" s="9">
        <v>416.26029999999997</v>
      </c>
      <c r="BD215" s="9">
        <v>1529.2268999999999</v>
      </c>
      <c r="BE215" s="9">
        <v>1852.0441000000001</v>
      </c>
      <c r="BF215" s="24">
        <f>Table1[[#This Row],[Indirect and Induced Land Through FY12]]+Table1[[#This Row],[Indirect and Induced Land FY13 and After]]</f>
        <v>3381.2709999999997</v>
      </c>
      <c r="BG215" s="9">
        <v>773.0548</v>
      </c>
      <c r="BH215" s="9">
        <v>2839.9926999999998</v>
      </c>
      <c r="BI215" s="9">
        <v>3439.5104000000001</v>
      </c>
      <c r="BJ215" s="24">
        <f>Table1[[#This Row],[Indirect and Induced Building Through FY12]]+Table1[[#This Row],[Indirect and Induced Building FY13 and After]]</f>
        <v>6279.5030999999999</v>
      </c>
      <c r="BK215" s="9">
        <v>1189.3151</v>
      </c>
      <c r="BL215" s="9">
        <v>4369.2196000000004</v>
      </c>
      <c r="BM215" s="9">
        <v>5291.5545000000002</v>
      </c>
      <c r="BN215" s="24">
        <f>Table1[[#This Row],[TOTAL Real Property Related Taxes Through FY12]]+Table1[[#This Row],[TOTAL Real Property Related Taxes FY13 and After]]</f>
        <v>9660.7741000000005</v>
      </c>
      <c r="BO215" s="9">
        <v>1078.4154000000001</v>
      </c>
      <c r="BP215" s="9">
        <v>4285.3678</v>
      </c>
      <c r="BQ215" s="9">
        <v>4798.1346000000003</v>
      </c>
      <c r="BR215" s="24">
        <f>Table1[[#This Row],[Company Direct Through FY12]]+Table1[[#This Row],[Company Direct FY13 and After]]</f>
        <v>9083.5024000000012</v>
      </c>
      <c r="BS215" s="9">
        <v>0</v>
      </c>
      <c r="BT215" s="9">
        <v>0</v>
      </c>
      <c r="BU215" s="9">
        <v>0</v>
      </c>
      <c r="BV215" s="24">
        <f>Table1[[#This Row],[Sales Tax Exemption Through FY12]]+Table1[[#This Row],[Sales Tax Exemption FY13 and After]]</f>
        <v>0</v>
      </c>
      <c r="BW215" s="9">
        <v>0</v>
      </c>
      <c r="BX215" s="9">
        <v>0</v>
      </c>
      <c r="BY215" s="9">
        <v>0</v>
      </c>
      <c r="BZ215" s="24">
        <f>Table1[[#This Row],[Energy Tax Savings Through FY12]]+Table1[[#This Row],[Energy Tax Savings FY13 and After]]</f>
        <v>0</v>
      </c>
      <c r="CA215" s="9">
        <v>5.8651</v>
      </c>
      <c r="CB215" s="9">
        <v>53.597499999999997</v>
      </c>
      <c r="CC215" s="9">
        <v>17.380600000000001</v>
      </c>
      <c r="CD215" s="24">
        <f>Table1[[#This Row],[Tax Exempt Bond Savings Through FY12]]+Table1[[#This Row],[Tax Exempt Bond Savings FY13 and After]]</f>
        <v>70.978099999999998</v>
      </c>
      <c r="CE215" s="9">
        <v>1282.7934</v>
      </c>
      <c r="CF215" s="9">
        <v>5199.7861999999996</v>
      </c>
      <c r="CG215" s="9">
        <v>5707.4629999999997</v>
      </c>
      <c r="CH215" s="24">
        <f>Table1[[#This Row],[Indirect and Induced Through FY12]]+Table1[[#This Row],[Indirect and Induced FY13 and After]]</f>
        <v>10907.249199999998</v>
      </c>
      <c r="CI215" s="9">
        <v>2355.3436999999999</v>
      </c>
      <c r="CJ215" s="9">
        <v>9431.5565000000006</v>
      </c>
      <c r="CK215" s="9">
        <v>10488.217000000001</v>
      </c>
      <c r="CL215" s="24">
        <f>Table1[[#This Row],[TOTAL Income Consumption Use Taxes Through FY12]]+Table1[[#This Row],[TOTAL Income Consumption Use Taxes FY13 and After]]</f>
        <v>19919.773500000003</v>
      </c>
      <c r="CM215" s="9">
        <v>5.8651</v>
      </c>
      <c r="CN215" s="9">
        <v>242.88919999999999</v>
      </c>
      <c r="CO215" s="9">
        <v>17.380600000000001</v>
      </c>
      <c r="CP215" s="24">
        <f>Table1[[#This Row],[Assistance Provided Through FY12]]+Table1[[#This Row],[Assistance Provided FY13 and After]]</f>
        <v>260.26979999999998</v>
      </c>
      <c r="CQ215" s="9">
        <v>0</v>
      </c>
      <c r="CR215" s="9">
        <v>0</v>
      </c>
      <c r="CS215" s="9">
        <v>0</v>
      </c>
      <c r="CT215" s="24">
        <f>Table1[[#This Row],[Recapture Cancellation Reduction Amount Through FY12]]+Table1[[#This Row],[Recapture Cancellation Reduction Amount FY13 and After]]</f>
        <v>0</v>
      </c>
      <c r="CU215" s="9">
        <v>0</v>
      </c>
      <c r="CV215" s="9">
        <v>0</v>
      </c>
      <c r="CW215" s="9">
        <v>0</v>
      </c>
      <c r="CX215" s="24">
        <f>Table1[[#This Row],[Penalty Paid Through FY12]]+Table1[[#This Row],[Penalty Paid FY13 and After]]</f>
        <v>0</v>
      </c>
      <c r="CY215" s="9">
        <v>5.8651</v>
      </c>
      <c r="CZ215" s="9">
        <v>242.88919999999999</v>
      </c>
      <c r="DA215" s="9">
        <v>17.380600000000001</v>
      </c>
      <c r="DB215" s="24">
        <f>Table1[[#This Row],[TOTAL Assistance Net of Recapture Penalties Through FY12]]+Table1[[#This Row],[TOTAL Assistance Net of Recapture Penalties FY13 and After]]</f>
        <v>260.26979999999998</v>
      </c>
      <c r="DC215" s="9">
        <v>1078.4154000000001</v>
      </c>
      <c r="DD215" s="9">
        <v>4474.6594999999998</v>
      </c>
      <c r="DE215" s="9">
        <v>4798.1346000000003</v>
      </c>
      <c r="DF215" s="24">
        <f>Table1[[#This Row],[Company Direct Tax Revenue Before Assistance Through FY12]]+Table1[[#This Row],[Company Direct Tax Revenue Before Assistance FY13 and After]]</f>
        <v>9272.7940999999992</v>
      </c>
      <c r="DG215" s="9">
        <v>2472.1084999999998</v>
      </c>
      <c r="DH215" s="9">
        <v>9569.0058000000008</v>
      </c>
      <c r="DI215" s="9">
        <v>10999.0175</v>
      </c>
      <c r="DJ215" s="24">
        <f>Table1[[#This Row],[Indirect and Induced Tax Revenues Through FY12]]+Table1[[#This Row],[Indirect and Induced Tax Revenues FY13 and After]]</f>
        <v>20568.023300000001</v>
      </c>
      <c r="DK215" s="9">
        <v>3550.5239000000001</v>
      </c>
      <c r="DL215" s="9">
        <v>14043.665300000001</v>
      </c>
      <c r="DM215" s="9">
        <v>15797.152099999999</v>
      </c>
      <c r="DN215" s="24">
        <f>Table1[[#This Row],[TOTAL Tax Revenues Before Assistance Through FY12]]+Table1[[#This Row],[TOTAL Tax Revenues Before Assistance FY13 and After]]</f>
        <v>29840.8174</v>
      </c>
      <c r="DO215" s="9">
        <v>3544.6588000000002</v>
      </c>
      <c r="DP215" s="9">
        <v>13800.776099999999</v>
      </c>
      <c r="DQ215" s="9">
        <v>15779.771500000001</v>
      </c>
      <c r="DR215" s="24">
        <f>Table1[[#This Row],[TOTAL Tax Revenues Net of Assistance Recapture and Penalty Through FY12]]+Table1[[#This Row],[TOTAL Tax Revenues Net of Assistance Recapture and Penalty FY13 and After]]</f>
        <v>29580.547599999998</v>
      </c>
      <c r="DS215" s="9">
        <v>0</v>
      </c>
      <c r="DT215" s="9">
        <v>0</v>
      </c>
      <c r="DU215" s="9">
        <v>0</v>
      </c>
      <c r="DV215" s="9">
        <v>0</v>
      </c>
    </row>
    <row r="216" spans="1:126" x14ac:dyDescent="0.25">
      <c r="A216" s="10">
        <v>92723</v>
      </c>
      <c r="B216" s="10" t="s">
        <v>1108</v>
      </c>
      <c r="C216" s="10" t="s">
        <v>1109</v>
      </c>
      <c r="D216" s="10" t="s">
        <v>47</v>
      </c>
      <c r="E216" s="10">
        <v>4</v>
      </c>
      <c r="F216" s="10" t="s">
        <v>1061</v>
      </c>
      <c r="G216" s="10" t="s">
        <v>283</v>
      </c>
      <c r="H216" s="13">
        <v>12500</v>
      </c>
      <c r="I216" s="13">
        <v>95000</v>
      </c>
      <c r="J216" s="10" t="s">
        <v>205</v>
      </c>
      <c r="K216" s="10" t="s">
        <v>50</v>
      </c>
      <c r="L216" s="8">
        <v>37649</v>
      </c>
      <c r="M216" s="8">
        <v>43845</v>
      </c>
      <c r="N216" s="9">
        <v>16010</v>
      </c>
      <c r="O216" s="10" t="s">
        <v>74</v>
      </c>
      <c r="P216" s="7">
        <v>39</v>
      </c>
      <c r="Q216" s="7">
        <v>98</v>
      </c>
      <c r="R216" s="7">
        <v>105</v>
      </c>
      <c r="S216" s="7">
        <v>0</v>
      </c>
      <c r="T216" s="7">
        <v>18</v>
      </c>
      <c r="U216" s="7">
        <v>260</v>
      </c>
      <c r="V216" s="7">
        <v>173</v>
      </c>
      <c r="W216" s="7">
        <v>0</v>
      </c>
      <c r="X216" s="7">
        <v>0</v>
      </c>
      <c r="Y216" s="7">
        <v>125</v>
      </c>
      <c r="Z216" s="7">
        <v>1</v>
      </c>
      <c r="AA216" s="7">
        <v>0</v>
      </c>
      <c r="AB216" s="16">
        <v>0</v>
      </c>
      <c r="AC216" s="16">
        <v>0</v>
      </c>
      <c r="AD216" s="16">
        <v>0</v>
      </c>
      <c r="AE216" s="16">
        <v>0</v>
      </c>
      <c r="AF216" s="15">
        <v>86.36363636363636</v>
      </c>
      <c r="AG216" s="10" t="s">
        <v>28</v>
      </c>
      <c r="AH216" s="10" t="s">
        <v>1966</v>
      </c>
      <c r="AI216" s="9">
        <v>0</v>
      </c>
      <c r="AJ216" s="9">
        <v>0</v>
      </c>
      <c r="AK216" s="9">
        <v>0</v>
      </c>
      <c r="AL216" s="24">
        <f>Table1[[#This Row],[Company Direct Land Through FY12]]+Table1[[#This Row],[Company Direct Land FY13 and After]]</f>
        <v>0</v>
      </c>
      <c r="AM216" s="9">
        <v>0</v>
      </c>
      <c r="AN216" s="9">
        <v>0</v>
      </c>
      <c r="AO216" s="9">
        <v>0</v>
      </c>
      <c r="AP216" s="24">
        <f>Table1[[#This Row],[Company Direct Building Through FY12]]+Table1[[#This Row],[Company Direct Building FY13 and After]]</f>
        <v>0</v>
      </c>
      <c r="AQ216" s="9">
        <v>0</v>
      </c>
      <c r="AR216" s="9">
        <v>280.89550000000003</v>
      </c>
      <c r="AS216" s="9">
        <v>0</v>
      </c>
      <c r="AT216" s="24">
        <f>Table1[[#This Row],[Mortgage Recording Tax Through FY12]]+Table1[[#This Row],[Mortgage Recording Tax FY13 and After]]</f>
        <v>280.89550000000003</v>
      </c>
      <c r="AU216" s="9">
        <v>0</v>
      </c>
      <c r="AV216" s="9">
        <v>0</v>
      </c>
      <c r="AW216" s="9">
        <v>0</v>
      </c>
      <c r="AX216" s="24">
        <f>Table1[[#This Row],[Pilot Savings  Through FY12]]+Table1[[#This Row],[Pilot Savings FY13 and After]]</f>
        <v>0</v>
      </c>
      <c r="AY216" s="9">
        <v>0</v>
      </c>
      <c r="AZ216" s="9">
        <v>280.89550000000003</v>
      </c>
      <c r="BA216" s="9">
        <v>0</v>
      </c>
      <c r="BB216" s="24">
        <f>Table1[[#This Row],[Mortgage Recording Tax Exemption Through FY12]]+Table1[[#This Row],[Mortgage Recording Tax Exemption FY13 and After]]</f>
        <v>280.89550000000003</v>
      </c>
      <c r="BC216" s="9">
        <v>127.23180000000001</v>
      </c>
      <c r="BD216" s="9">
        <v>599.92319999999995</v>
      </c>
      <c r="BE216" s="9">
        <v>435.64080000000001</v>
      </c>
      <c r="BF216" s="24">
        <f>Table1[[#This Row],[Indirect and Induced Land Through FY12]]+Table1[[#This Row],[Indirect and Induced Land FY13 and After]]</f>
        <v>1035.5639999999999</v>
      </c>
      <c r="BG216" s="9">
        <v>236.2876</v>
      </c>
      <c r="BH216" s="9">
        <v>1114.1429000000001</v>
      </c>
      <c r="BI216" s="9">
        <v>809.0471</v>
      </c>
      <c r="BJ216" s="24">
        <f>Table1[[#This Row],[Indirect and Induced Building Through FY12]]+Table1[[#This Row],[Indirect and Induced Building FY13 and After]]</f>
        <v>1923.19</v>
      </c>
      <c r="BK216" s="9">
        <v>363.51940000000002</v>
      </c>
      <c r="BL216" s="9">
        <v>1714.0661</v>
      </c>
      <c r="BM216" s="9">
        <v>1244.6878999999999</v>
      </c>
      <c r="BN216" s="24">
        <f>Table1[[#This Row],[TOTAL Real Property Related Taxes Through FY12]]+Table1[[#This Row],[TOTAL Real Property Related Taxes FY13 and After]]</f>
        <v>2958.7539999999999</v>
      </c>
      <c r="BO216" s="9">
        <v>329.62169999999998</v>
      </c>
      <c r="BP216" s="9">
        <v>1684.9090000000001</v>
      </c>
      <c r="BQ216" s="9">
        <v>1128.6224</v>
      </c>
      <c r="BR216" s="24">
        <f>Table1[[#This Row],[Company Direct Through FY12]]+Table1[[#This Row],[Company Direct FY13 and After]]</f>
        <v>2813.5313999999998</v>
      </c>
      <c r="BS216" s="9">
        <v>0</v>
      </c>
      <c r="BT216" s="9">
        <v>0</v>
      </c>
      <c r="BU216" s="9">
        <v>0</v>
      </c>
      <c r="BV216" s="24">
        <f>Table1[[#This Row],[Sales Tax Exemption Through FY12]]+Table1[[#This Row],[Sales Tax Exemption FY13 and After]]</f>
        <v>0</v>
      </c>
      <c r="BW216" s="9">
        <v>0</v>
      </c>
      <c r="BX216" s="9">
        <v>0</v>
      </c>
      <c r="BY216" s="9">
        <v>0</v>
      </c>
      <c r="BZ216" s="24">
        <f>Table1[[#This Row],[Energy Tax Savings Through FY12]]+Table1[[#This Row],[Energy Tax Savings FY13 and After]]</f>
        <v>0</v>
      </c>
      <c r="CA216" s="9">
        <v>7.3800000000000004E-2</v>
      </c>
      <c r="CB216" s="9">
        <v>64.331999999999994</v>
      </c>
      <c r="CC216" s="9">
        <v>0.21879999999999999</v>
      </c>
      <c r="CD216" s="24">
        <f>Table1[[#This Row],[Tax Exempt Bond Savings Through FY12]]+Table1[[#This Row],[Tax Exempt Bond Savings FY13 and After]]</f>
        <v>64.550799999999995</v>
      </c>
      <c r="CE216" s="9">
        <v>392.0915</v>
      </c>
      <c r="CF216" s="9">
        <v>2046.3669</v>
      </c>
      <c r="CG216" s="9">
        <v>1342.5184999999999</v>
      </c>
      <c r="CH216" s="24">
        <f>Table1[[#This Row],[Indirect and Induced Through FY12]]+Table1[[#This Row],[Indirect and Induced FY13 and After]]</f>
        <v>3388.8854000000001</v>
      </c>
      <c r="CI216" s="9">
        <v>721.63940000000002</v>
      </c>
      <c r="CJ216" s="9">
        <v>3666.9439000000002</v>
      </c>
      <c r="CK216" s="9">
        <v>2470.9220999999998</v>
      </c>
      <c r="CL216" s="24">
        <f>Table1[[#This Row],[TOTAL Income Consumption Use Taxes Through FY12]]+Table1[[#This Row],[TOTAL Income Consumption Use Taxes FY13 and After]]</f>
        <v>6137.866</v>
      </c>
      <c r="CM216" s="9">
        <v>7.3800000000000004E-2</v>
      </c>
      <c r="CN216" s="9">
        <v>345.22750000000002</v>
      </c>
      <c r="CO216" s="9">
        <v>0.21879999999999999</v>
      </c>
      <c r="CP216" s="24">
        <f>Table1[[#This Row],[Assistance Provided Through FY12]]+Table1[[#This Row],[Assistance Provided FY13 and After]]</f>
        <v>345.44630000000001</v>
      </c>
      <c r="CQ216" s="9">
        <v>0</v>
      </c>
      <c r="CR216" s="9">
        <v>0</v>
      </c>
      <c r="CS216" s="9">
        <v>0</v>
      </c>
      <c r="CT216" s="24">
        <f>Table1[[#This Row],[Recapture Cancellation Reduction Amount Through FY12]]+Table1[[#This Row],[Recapture Cancellation Reduction Amount FY13 and After]]</f>
        <v>0</v>
      </c>
      <c r="CU216" s="9">
        <v>0</v>
      </c>
      <c r="CV216" s="9">
        <v>0</v>
      </c>
      <c r="CW216" s="9">
        <v>0</v>
      </c>
      <c r="CX216" s="24">
        <f>Table1[[#This Row],[Penalty Paid Through FY12]]+Table1[[#This Row],[Penalty Paid FY13 and After]]</f>
        <v>0</v>
      </c>
      <c r="CY216" s="9">
        <v>7.3800000000000004E-2</v>
      </c>
      <c r="CZ216" s="9">
        <v>345.22750000000002</v>
      </c>
      <c r="DA216" s="9">
        <v>0.21879999999999999</v>
      </c>
      <c r="DB216" s="24">
        <f>Table1[[#This Row],[TOTAL Assistance Net of Recapture Penalties Through FY12]]+Table1[[#This Row],[TOTAL Assistance Net of Recapture Penalties FY13 and After]]</f>
        <v>345.44630000000001</v>
      </c>
      <c r="DC216" s="9">
        <v>329.62169999999998</v>
      </c>
      <c r="DD216" s="9">
        <v>1965.8045</v>
      </c>
      <c r="DE216" s="9">
        <v>1128.6224</v>
      </c>
      <c r="DF216" s="24">
        <f>Table1[[#This Row],[Company Direct Tax Revenue Before Assistance Through FY12]]+Table1[[#This Row],[Company Direct Tax Revenue Before Assistance FY13 and After]]</f>
        <v>3094.4268999999999</v>
      </c>
      <c r="DG216" s="9">
        <v>755.61090000000002</v>
      </c>
      <c r="DH216" s="9">
        <v>3760.433</v>
      </c>
      <c r="DI216" s="9">
        <v>2587.2064</v>
      </c>
      <c r="DJ216" s="24">
        <f>Table1[[#This Row],[Indirect and Induced Tax Revenues Through FY12]]+Table1[[#This Row],[Indirect and Induced Tax Revenues FY13 and After]]</f>
        <v>6347.6394</v>
      </c>
      <c r="DK216" s="9">
        <v>1085.2326</v>
      </c>
      <c r="DL216" s="9">
        <v>5726.2375000000002</v>
      </c>
      <c r="DM216" s="9">
        <v>3715.8287999999998</v>
      </c>
      <c r="DN216" s="24">
        <f>Table1[[#This Row],[TOTAL Tax Revenues Before Assistance Through FY12]]+Table1[[#This Row],[TOTAL Tax Revenues Before Assistance FY13 and After]]</f>
        <v>9442.0663000000004</v>
      </c>
      <c r="DO216" s="9">
        <v>1085.1587999999999</v>
      </c>
      <c r="DP216" s="9">
        <v>5381.01</v>
      </c>
      <c r="DQ216" s="9">
        <v>3715.61</v>
      </c>
      <c r="DR216" s="24">
        <f>Table1[[#This Row],[TOTAL Tax Revenues Net of Assistance Recapture and Penalty Through FY12]]+Table1[[#This Row],[TOTAL Tax Revenues Net of Assistance Recapture and Penalty FY13 and After]]</f>
        <v>9096.6200000000008</v>
      </c>
      <c r="DS216" s="9">
        <v>0</v>
      </c>
      <c r="DT216" s="9">
        <v>0</v>
      </c>
      <c r="DU216" s="9">
        <v>0</v>
      </c>
      <c r="DV216" s="9">
        <v>0</v>
      </c>
    </row>
    <row r="217" spans="1:126" x14ac:dyDescent="0.25">
      <c r="A217" s="10">
        <v>92726</v>
      </c>
      <c r="B217" s="10" t="s">
        <v>1048</v>
      </c>
      <c r="C217" s="10" t="s">
        <v>1050</v>
      </c>
      <c r="D217" s="10" t="s">
        <v>24</v>
      </c>
      <c r="E217" s="10">
        <v>26</v>
      </c>
      <c r="F217" s="10" t="s">
        <v>1051</v>
      </c>
      <c r="G217" s="10" t="s">
        <v>312</v>
      </c>
      <c r="H217" s="13">
        <v>12500</v>
      </c>
      <c r="I217" s="13">
        <v>12500</v>
      </c>
      <c r="J217" s="10" t="s">
        <v>1049</v>
      </c>
      <c r="K217" s="10" t="s">
        <v>81</v>
      </c>
      <c r="L217" s="8">
        <v>37532</v>
      </c>
      <c r="M217" s="8">
        <v>46932</v>
      </c>
      <c r="N217" s="9">
        <v>1500</v>
      </c>
      <c r="O217" s="10" t="s">
        <v>11</v>
      </c>
      <c r="P217" s="7">
        <v>0</v>
      </c>
      <c r="Q217" s="7">
        <v>0</v>
      </c>
      <c r="R217" s="7">
        <v>28</v>
      </c>
      <c r="S217" s="7">
        <v>0</v>
      </c>
      <c r="T217" s="7">
        <v>0</v>
      </c>
      <c r="U217" s="7">
        <v>28</v>
      </c>
      <c r="V217" s="7">
        <v>28</v>
      </c>
      <c r="W217" s="7">
        <v>0</v>
      </c>
      <c r="X217" s="7">
        <v>0</v>
      </c>
      <c r="Y217" s="7">
        <v>0</v>
      </c>
      <c r="Z217" s="7">
        <v>10</v>
      </c>
      <c r="AA217" s="7">
        <v>0</v>
      </c>
      <c r="AB217" s="16">
        <v>0</v>
      </c>
      <c r="AC217" s="16">
        <v>0</v>
      </c>
      <c r="AD217" s="16">
        <v>0</v>
      </c>
      <c r="AE217" s="16">
        <v>0</v>
      </c>
      <c r="AF217" s="15">
        <v>75</v>
      </c>
      <c r="AG217" s="10" t="s">
        <v>28</v>
      </c>
      <c r="AH217" s="10" t="s">
        <v>28</v>
      </c>
      <c r="AI217" s="9">
        <v>17.678999999999998</v>
      </c>
      <c r="AJ217" s="9">
        <v>121.4753</v>
      </c>
      <c r="AK217" s="9">
        <v>104.40300000000001</v>
      </c>
      <c r="AL217" s="24">
        <f>Table1[[#This Row],[Company Direct Land Through FY12]]+Table1[[#This Row],[Company Direct Land FY13 and After]]</f>
        <v>225.87830000000002</v>
      </c>
      <c r="AM217" s="9">
        <v>71.403999999999996</v>
      </c>
      <c r="AN217" s="9">
        <v>224.8734</v>
      </c>
      <c r="AO217" s="9">
        <v>421.67689999999999</v>
      </c>
      <c r="AP217" s="24">
        <f>Table1[[#This Row],[Company Direct Building Through FY12]]+Table1[[#This Row],[Company Direct Building FY13 and After]]</f>
        <v>646.55029999999999</v>
      </c>
      <c r="AQ217" s="9">
        <v>0</v>
      </c>
      <c r="AR217" s="9">
        <v>18.4223</v>
      </c>
      <c r="AS217" s="9">
        <v>0</v>
      </c>
      <c r="AT217" s="24">
        <f>Table1[[#This Row],[Mortgage Recording Tax Through FY12]]+Table1[[#This Row],[Mortgage Recording Tax FY13 and After]]</f>
        <v>18.4223</v>
      </c>
      <c r="AU217" s="9">
        <v>76.947999999999993</v>
      </c>
      <c r="AV217" s="9">
        <v>224.13399999999999</v>
      </c>
      <c r="AW217" s="9">
        <v>454.41739999999999</v>
      </c>
      <c r="AX217" s="24">
        <f>Table1[[#This Row],[Pilot Savings  Through FY12]]+Table1[[#This Row],[Pilot Savings FY13 and After]]</f>
        <v>678.55139999999994</v>
      </c>
      <c r="AY217" s="9">
        <v>0</v>
      </c>
      <c r="AZ217" s="9">
        <v>18.4223</v>
      </c>
      <c r="BA217" s="9">
        <v>0</v>
      </c>
      <c r="BB217" s="24">
        <f>Table1[[#This Row],[Mortgage Recording Tax Exemption Through FY12]]+Table1[[#This Row],[Mortgage Recording Tax Exemption FY13 and After]]</f>
        <v>18.4223</v>
      </c>
      <c r="BC217" s="9">
        <v>30.599799999999998</v>
      </c>
      <c r="BD217" s="9">
        <v>184.5258</v>
      </c>
      <c r="BE217" s="9">
        <v>180.70769999999999</v>
      </c>
      <c r="BF217" s="24">
        <f>Table1[[#This Row],[Indirect and Induced Land Through FY12]]+Table1[[#This Row],[Indirect and Induced Land FY13 and After]]</f>
        <v>365.23349999999999</v>
      </c>
      <c r="BG217" s="9">
        <v>56.828200000000002</v>
      </c>
      <c r="BH217" s="9">
        <v>342.69049999999999</v>
      </c>
      <c r="BI217" s="9">
        <v>335.59969999999998</v>
      </c>
      <c r="BJ217" s="24">
        <f>Table1[[#This Row],[Indirect and Induced Building Through FY12]]+Table1[[#This Row],[Indirect and Induced Building FY13 and After]]</f>
        <v>678.29019999999991</v>
      </c>
      <c r="BK217" s="9">
        <v>99.563000000000002</v>
      </c>
      <c r="BL217" s="9">
        <v>649.43100000000004</v>
      </c>
      <c r="BM217" s="9">
        <v>587.96990000000005</v>
      </c>
      <c r="BN217" s="24">
        <f>Table1[[#This Row],[TOTAL Real Property Related Taxes Through FY12]]+Table1[[#This Row],[TOTAL Real Property Related Taxes FY13 and After]]</f>
        <v>1237.4009000000001</v>
      </c>
      <c r="BO217" s="9">
        <v>236.31989999999999</v>
      </c>
      <c r="BP217" s="9">
        <v>1661.7765999999999</v>
      </c>
      <c r="BQ217" s="9">
        <v>1395.5898</v>
      </c>
      <c r="BR217" s="24">
        <f>Table1[[#This Row],[Company Direct Through FY12]]+Table1[[#This Row],[Company Direct FY13 and After]]</f>
        <v>3057.3663999999999</v>
      </c>
      <c r="BS217" s="9">
        <v>0</v>
      </c>
      <c r="BT217" s="9">
        <v>1.6237999999999999</v>
      </c>
      <c r="BU217" s="9">
        <v>0</v>
      </c>
      <c r="BV217" s="24">
        <f>Table1[[#This Row],[Sales Tax Exemption Through FY12]]+Table1[[#This Row],[Sales Tax Exemption FY13 and After]]</f>
        <v>1.6237999999999999</v>
      </c>
      <c r="BW217" s="9">
        <v>0</v>
      </c>
      <c r="BX217" s="9">
        <v>0</v>
      </c>
      <c r="BY217" s="9">
        <v>0</v>
      </c>
      <c r="BZ217" s="24">
        <f>Table1[[#This Row],[Energy Tax Savings Through FY12]]+Table1[[#This Row],[Energy Tax Savings FY13 and After]]</f>
        <v>0</v>
      </c>
      <c r="CA217" s="9">
        <v>0</v>
      </c>
      <c r="CB217" s="9">
        <v>0</v>
      </c>
      <c r="CC217" s="9">
        <v>0</v>
      </c>
      <c r="CD217" s="24">
        <f>Table1[[#This Row],[Tax Exempt Bond Savings Through FY12]]+Table1[[#This Row],[Tax Exempt Bond Savings FY13 and After]]</f>
        <v>0</v>
      </c>
      <c r="CE217" s="9">
        <v>104.4806</v>
      </c>
      <c r="CF217" s="9">
        <v>697.16210000000001</v>
      </c>
      <c r="CG217" s="9">
        <v>617.01160000000004</v>
      </c>
      <c r="CH217" s="24">
        <f>Table1[[#This Row],[Indirect and Induced Through FY12]]+Table1[[#This Row],[Indirect and Induced FY13 and After]]</f>
        <v>1314.1737000000001</v>
      </c>
      <c r="CI217" s="9">
        <v>340.8005</v>
      </c>
      <c r="CJ217" s="9">
        <v>2357.3148999999999</v>
      </c>
      <c r="CK217" s="9">
        <v>2012.6014</v>
      </c>
      <c r="CL217" s="24">
        <f>Table1[[#This Row],[TOTAL Income Consumption Use Taxes Through FY12]]+Table1[[#This Row],[TOTAL Income Consumption Use Taxes FY13 and After]]</f>
        <v>4369.9162999999999</v>
      </c>
      <c r="CM217" s="9">
        <v>76.947999999999993</v>
      </c>
      <c r="CN217" s="9">
        <v>244.18010000000001</v>
      </c>
      <c r="CO217" s="9">
        <v>454.41739999999999</v>
      </c>
      <c r="CP217" s="24">
        <f>Table1[[#This Row],[Assistance Provided Through FY12]]+Table1[[#This Row],[Assistance Provided FY13 and After]]</f>
        <v>698.59749999999997</v>
      </c>
      <c r="CQ217" s="9">
        <v>0</v>
      </c>
      <c r="CR217" s="9">
        <v>0</v>
      </c>
      <c r="CS217" s="9">
        <v>0</v>
      </c>
      <c r="CT217" s="24">
        <f>Table1[[#This Row],[Recapture Cancellation Reduction Amount Through FY12]]+Table1[[#This Row],[Recapture Cancellation Reduction Amount FY13 and After]]</f>
        <v>0</v>
      </c>
      <c r="CU217" s="9">
        <v>0</v>
      </c>
      <c r="CV217" s="9">
        <v>0</v>
      </c>
      <c r="CW217" s="9">
        <v>0</v>
      </c>
      <c r="CX217" s="24">
        <f>Table1[[#This Row],[Penalty Paid Through FY12]]+Table1[[#This Row],[Penalty Paid FY13 and After]]</f>
        <v>0</v>
      </c>
      <c r="CY217" s="9">
        <v>76.947999999999993</v>
      </c>
      <c r="CZ217" s="9">
        <v>244.18010000000001</v>
      </c>
      <c r="DA217" s="9">
        <v>454.41739999999999</v>
      </c>
      <c r="DB217" s="24">
        <f>Table1[[#This Row],[TOTAL Assistance Net of Recapture Penalties Through FY12]]+Table1[[#This Row],[TOTAL Assistance Net of Recapture Penalties FY13 and After]]</f>
        <v>698.59749999999997</v>
      </c>
      <c r="DC217" s="9">
        <v>325.40289999999999</v>
      </c>
      <c r="DD217" s="9">
        <v>2026.5476000000001</v>
      </c>
      <c r="DE217" s="9">
        <v>1921.6696999999999</v>
      </c>
      <c r="DF217" s="24">
        <f>Table1[[#This Row],[Company Direct Tax Revenue Before Assistance Through FY12]]+Table1[[#This Row],[Company Direct Tax Revenue Before Assistance FY13 and After]]</f>
        <v>3948.2173000000003</v>
      </c>
      <c r="DG217" s="9">
        <v>191.90860000000001</v>
      </c>
      <c r="DH217" s="9">
        <v>1224.3784000000001</v>
      </c>
      <c r="DI217" s="9">
        <v>1133.319</v>
      </c>
      <c r="DJ217" s="24">
        <f>Table1[[#This Row],[Indirect and Induced Tax Revenues Through FY12]]+Table1[[#This Row],[Indirect and Induced Tax Revenues FY13 and After]]</f>
        <v>2357.6974</v>
      </c>
      <c r="DK217" s="9">
        <v>517.31150000000002</v>
      </c>
      <c r="DL217" s="9">
        <v>3250.9259999999999</v>
      </c>
      <c r="DM217" s="9">
        <v>3054.9886999999999</v>
      </c>
      <c r="DN217" s="24">
        <f>Table1[[#This Row],[TOTAL Tax Revenues Before Assistance Through FY12]]+Table1[[#This Row],[TOTAL Tax Revenues Before Assistance FY13 and After]]</f>
        <v>6305.9146999999994</v>
      </c>
      <c r="DO217" s="9">
        <v>440.36349999999999</v>
      </c>
      <c r="DP217" s="9">
        <v>3006.7458999999999</v>
      </c>
      <c r="DQ217" s="9">
        <v>2600.5713000000001</v>
      </c>
      <c r="DR217" s="24">
        <f>Table1[[#This Row],[TOTAL Tax Revenues Net of Assistance Recapture and Penalty Through FY12]]+Table1[[#This Row],[TOTAL Tax Revenues Net of Assistance Recapture and Penalty FY13 and After]]</f>
        <v>5607.3171999999995</v>
      </c>
      <c r="DS217" s="9">
        <v>0</v>
      </c>
      <c r="DT217" s="9">
        <v>0</v>
      </c>
      <c r="DU217" s="9">
        <v>0</v>
      </c>
      <c r="DV217" s="9">
        <v>0</v>
      </c>
    </row>
    <row r="218" spans="1:126" x14ac:dyDescent="0.25">
      <c r="A218" s="10">
        <v>92730</v>
      </c>
      <c r="B218" s="10" t="s">
        <v>1031</v>
      </c>
      <c r="C218" s="10" t="s">
        <v>1032</v>
      </c>
      <c r="D218" s="10" t="s">
        <v>24</v>
      </c>
      <c r="E218" s="10">
        <v>26</v>
      </c>
      <c r="F218" s="10" t="s">
        <v>801</v>
      </c>
      <c r="G218" s="10" t="s">
        <v>276</v>
      </c>
      <c r="H218" s="13">
        <v>65830</v>
      </c>
      <c r="I218" s="13">
        <v>78000</v>
      </c>
      <c r="J218" s="10" t="s">
        <v>359</v>
      </c>
      <c r="K218" s="10" t="s">
        <v>27</v>
      </c>
      <c r="L218" s="8">
        <v>37614</v>
      </c>
      <c r="M218" s="8">
        <v>47088</v>
      </c>
      <c r="N218" s="9">
        <v>5535</v>
      </c>
      <c r="O218" s="10" t="s">
        <v>617</v>
      </c>
      <c r="P218" s="7">
        <v>0</v>
      </c>
      <c r="Q218" s="7">
        <v>0</v>
      </c>
      <c r="R218" s="7">
        <v>96</v>
      </c>
      <c r="S218" s="7">
        <v>0</v>
      </c>
      <c r="T218" s="7">
        <v>52</v>
      </c>
      <c r="U218" s="7">
        <v>148</v>
      </c>
      <c r="V218" s="7">
        <v>96</v>
      </c>
      <c r="W218" s="7">
        <v>50</v>
      </c>
      <c r="X218" s="7">
        <v>0</v>
      </c>
      <c r="Y218" s="7">
        <v>0</v>
      </c>
      <c r="Z218" s="7">
        <v>6</v>
      </c>
      <c r="AA218" s="7">
        <v>0</v>
      </c>
      <c r="AB218" s="16">
        <v>0</v>
      </c>
      <c r="AC218" s="16">
        <v>0</v>
      </c>
      <c r="AD218" s="16">
        <v>0</v>
      </c>
      <c r="AE218" s="16">
        <v>0</v>
      </c>
      <c r="AF218" s="15">
        <v>85.416666666666657</v>
      </c>
      <c r="AG218" s="10" t="s">
        <v>28</v>
      </c>
      <c r="AH218" s="10" t="s">
        <v>1966</v>
      </c>
      <c r="AI218" s="9">
        <v>65.784000000000006</v>
      </c>
      <c r="AJ218" s="9">
        <v>484.98759999999999</v>
      </c>
      <c r="AK218" s="9">
        <v>405.44139999999999</v>
      </c>
      <c r="AL218" s="24">
        <f>Table1[[#This Row],[Company Direct Land Through FY12]]+Table1[[#This Row],[Company Direct Land FY13 and After]]</f>
        <v>890.42899999999997</v>
      </c>
      <c r="AM218" s="9">
        <v>66.515000000000001</v>
      </c>
      <c r="AN218" s="9">
        <v>587.41120000000001</v>
      </c>
      <c r="AO218" s="9">
        <v>409.9468</v>
      </c>
      <c r="AP218" s="24">
        <f>Table1[[#This Row],[Company Direct Building Through FY12]]+Table1[[#This Row],[Company Direct Building FY13 and After]]</f>
        <v>997.35799999999995</v>
      </c>
      <c r="AQ218" s="9">
        <v>0</v>
      </c>
      <c r="AR218" s="9">
        <v>97.1113</v>
      </c>
      <c r="AS218" s="9">
        <v>0</v>
      </c>
      <c r="AT218" s="24">
        <f>Table1[[#This Row],[Mortgage Recording Tax Through FY12]]+Table1[[#This Row],[Mortgage Recording Tax FY13 and After]]</f>
        <v>97.1113</v>
      </c>
      <c r="AU218" s="9">
        <v>77.846000000000004</v>
      </c>
      <c r="AV218" s="9">
        <v>589.16079999999999</v>
      </c>
      <c r="AW218" s="9">
        <v>479.78289999999998</v>
      </c>
      <c r="AX218" s="24">
        <f>Table1[[#This Row],[Pilot Savings  Through FY12]]+Table1[[#This Row],[Pilot Savings FY13 and After]]</f>
        <v>1068.9437</v>
      </c>
      <c r="AY218" s="9">
        <v>0</v>
      </c>
      <c r="AZ218" s="9">
        <v>97.1113</v>
      </c>
      <c r="BA218" s="9">
        <v>0</v>
      </c>
      <c r="BB218" s="24">
        <f>Table1[[#This Row],[Mortgage Recording Tax Exemption Through FY12]]+Table1[[#This Row],[Mortgage Recording Tax Exemption FY13 and After]]</f>
        <v>97.1113</v>
      </c>
      <c r="BC218" s="9">
        <v>193.54230000000001</v>
      </c>
      <c r="BD218" s="9">
        <v>1039.0137</v>
      </c>
      <c r="BE218" s="9">
        <v>887.62829999999997</v>
      </c>
      <c r="BF218" s="24">
        <f>Table1[[#This Row],[Indirect and Induced Land Through FY12]]+Table1[[#This Row],[Indirect and Induced Land FY13 and After]]</f>
        <v>1926.6419999999998</v>
      </c>
      <c r="BG218" s="9">
        <v>359.4357</v>
      </c>
      <c r="BH218" s="9">
        <v>1929.5968</v>
      </c>
      <c r="BI218" s="9">
        <v>1648.4539</v>
      </c>
      <c r="BJ218" s="24">
        <f>Table1[[#This Row],[Indirect and Induced Building Through FY12]]+Table1[[#This Row],[Indirect and Induced Building FY13 and After]]</f>
        <v>3578.0506999999998</v>
      </c>
      <c r="BK218" s="9">
        <v>607.43100000000004</v>
      </c>
      <c r="BL218" s="9">
        <v>3451.8485000000001</v>
      </c>
      <c r="BM218" s="9">
        <v>2871.6875</v>
      </c>
      <c r="BN218" s="24">
        <f>Table1[[#This Row],[TOTAL Real Property Related Taxes Through FY12]]+Table1[[#This Row],[TOTAL Real Property Related Taxes FY13 and After]]</f>
        <v>6323.5360000000001</v>
      </c>
      <c r="BO218" s="9">
        <v>1158.4907000000001</v>
      </c>
      <c r="BP218" s="9">
        <v>6769.3526000000002</v>
      </c>
      <c r="BQ218" s="9">
        <v>5113.3289999999997</v>
      </c>
      <c r="BR218" s="24">
        <f>Table1[[#This Row],[Company Direct Through FY12]]+Table1[[#This Row],[Company Direct FY13 and After]]</f>
        <v>11882.6816</v>
      </c>
      <c r="BS218" s="9">
        <v>0</v>
      </c>
      <c r="BT218" s="9">
        <v>53.113799999999998</v>
      </c>
      <c r="BU218" s="9">
        <v>0</v>
      </c>
      <c r="BV218" s="24">
        <f>Table1[[#This Row],[Sales Tax Exemption Through FY12]]+Table1[[#This Row],[Sales Tax Exemption FY13 and After]]</f>
        <v>53.113799999999998</v>
      </c>
      <c r="BW218" s="9">
        <v>0</v>
      </c>
      <c r="BX218" s="9">
        <v>2.0097</v>
      </c>
      <c r="BY218" s="9">
        <v>0</v>
      </c>
      <c r="BZ218" s="24">
        <f>Table1[[#This Row],[Energy Tax Savings Through FY12]]+Table1[[#This Row],[Energy Tax Savings FY13 and After]]</f>
        <v>2.0097</v>
      </c>
      <c r="CA218" s="9">
        <v>5.8916000000000004</v>
      </c>
      <c r="CB218" s="9">
        <v>46.337800000000001</v>
      </c>
      <c r="CC218" s="9">
        <v>17.459099999999999</v>
      </c>
      <c r="CD218" s="24">
        <f>Table1[[#This Row],[Tax Exempt Bond Savings Through FY12]]+Table1[[#This Row],[Tax Exempt Bond Savings FY13 and After]]</f>
        <v>63.796900000000001</v>
      </c>
      <c r="CE218" s="9">
        <v>660.83429999999998</v>
      </c>
      <c r="CF218" s="9">
        <v>3880.665</v>
      </c>
      <c r="CG218" s="9">
        <v>4072.8699000000001</v>
      </c>
      <c r="CH218" s="24">
        <f>Table1[[#This Row],[Indirect and Induced Through FY12]]+Table1[[#This Row],[Indirect and Induced FY13 and After]]</f>
        <v>7953.5349000000006</v>
      </c>
      <c r="CI218" s="9">
        <v>1813.4333999999999</v>
      </c>
      <c r="CJ218" s="9">
        <v>10548.5563</v>
      </c>
      <c r="CK218" s="9">
        <v>9168.7397999999994</v>
      </c>
      <c r="CL218" s="24">
        <f>Table1[[#This Row],[TOTAL Income Consumption Use Taxes Through FY12]]+Table1[[#This Row],[TOTAL Income Consumption Use Taxes FY13 and After]]</f>
        <v>19717.2961</v>
      </c>
      <c r="CM218" s="9">
        <v>83.7376</v>
      </c>
      <c r="CN218" s="9">
        <v>787.73339999999996</v>
      </c>
      <c r="CO218" s="9">
        <v>497.24200000000002</v>
      </c>
      <c r="CP218" s="24">
        <f>Table1[[#This Row],[Assistance Provided Through FY12]]+Table1[[#This Row],[Assistance Provided FY13 and After]]</f>
        <v>1284.9754</v>
      </c>
      <c r="CQ218" s="9">
        <v>0</v>
      </c>
      <c r="CR218" s="9">
        <v>0</v>
      </c>
      <c r="CS218" s="9">
        <v>0</v>
      </c>
      <c r="CT218" s="24">
        <f>Table1[[#This Row],[Recapture Cancellation Reduction Amount Through FY12]]+Table1[[#This Row],[Recapture Cancellation Reduction Amount FY13 and After]]</f>
        <v>0</v>
      </c>
      <c r="CU218" s="9">
        <v>0</v>
      </c>
      <c r="CV218" s="9">
        <v>0</v>
      </c>
      <c r="CW218" s="9">
        <v>0</v>
      </c>
      <c r="CX218" s="24">
        <f>Table1[[#This Row],[Penalty Paid Through FY12]]+Table1[[#This Row],[Penalty Paid FY13 and After]]</f>
        <v>0</v>
      </c>
      <c r="CY218" s="9">
        <v>83.7376</v>
      </c>
      <c r="CZ218" s="9">
        <v>787.73339999999996</v>
      </c>
      <c r="DA218" s="9">
        <v>497.24200000000002</v>
      </c>
      <c r="DB218" s="24">
        <f>Table1[[#This Row],[TOTAL Assistance Net of Recapture Penalties Through FY12]]+Table1[[#This Row],[TOTAL Assistance Net of Recapture Penalties FY13 and After]]</f>
        <v>1284.9754</v>
      </c>
      <c r="DC218" s="9">
        <v>1290.7897</v>
      </c>
      <c r="DD218" s="9">
        <v>7938.8626999999997</v>
      </c>
      <c r="DE218" s="9">
        <v>5928.7172</v>
      </c>
      <c r="DF218" s="24">
        <f>Table1[[#This Row],[Company Direct Tax Revenue Before Assistance Through FY12]]+Table1[[#This Row],[Company Direct Tax Revenue Before Assistance FY13 and After]]</f>
        <v>13867.579900000001</v>
      </c>
      <c r="DG218" s="9">
        <v>1213.8123000000001</v>
      </c>
      <c r="DH218" s="9">
        <v>6849.2754999999997</v>
      </c>
      <c r="DI218" s="9">
        <v>6608.9521000000004</v>
      </c>
      <c r="DJ218" s="24">
        <f>Table1[[#This Row],[Indirect and Induced Tax Revenues Through FY12]]+Table1[[#This Row],[Indirect and Induced Tax Revenues FY13 and After]]</f>
        <v>13458.2276</v>
      </c>
      <c r="DK218" s="9">
        <v>2504.6019999999999</v>
      </c>
      <c r="DL218" s="9">
        <v>14788.138199999999</v>
      </c>
      <c r="DM218" s="9">
        <v>12537.6693</v>
      </c>
      <c r="DN218" s="24">
        <f>Table1[[#This Row],[TOTAL Tax Revenues Before Assistance Through FY12]]+Table1[[#This Row],[TOTAL Tax Revenues Before Assistance FY13 and After]]</f>
        <v>27325.807499999999</v>
      </c>
      <c r="DO218" s="9">
        <v>2420.8643999999999</v>
      </c>
      <c r="DP218" s="9">
        <v>14000.4048</v>
      </c>
      <c r="DQ218" s="9">
        <v>12040.427299999999</v>
      </c>
      <c r="DR218" s="24">
        <f>Table1[[#This Row],[TOTAL Tax Revenues Net of Assistance Recapture and Penalty Through FY12]]+Table1[[#This Row],[TOTAL Tax Revenues Net of Assistance Recapture and Penalty FY13 and After]]</f>
        <v>26040.8321</v>
      </c>
      <c r="DS218" s="9">
        <v>0</v>
      </c>
      <c r="DT218" s="9">
        <v>0</v>
      </c>
      <c r="DU218" s="9">
        <v>0</v>
      </c>
      <c r="DV218" s="9">
        <v>0</v>
      </c>
    </row>
    <row r="219" spans="1:126" x14ac:dyDescent="0.25">
      <c r="A219" s="10">
        <v>92732</v>
      </c>
      <c r="B219" s="10" t="s">
        <v>700</v>
      </c>
      <c r="C219" s="10" t="s">
        <v>701</v>
      </c>
      <c r="D219" s="10" t="s">
        <v>17</v>
      </c>
      <c r="E219" s="10">
        <v>38</v>
      </c>
      <c r="F219" s="10" t="s">
        <v>702</v>
      </c>
      <c r="G219" s="10" t="s">
        <v>276</v>
      </c>
      <c r="H219" s="13">
        <v>24500</v>
      </c>
      <c r="I219" s="13">
        <v>28500</v>
      </c>
      <c r="J219" s="10" t="s">
        <v>261</v>
      </c>
      <c r="K219" s="10" t="s">
        <v>27</v>
      </c>
      <c r="L219" s="8">
        <v>37512</v>
      </c>
      <c r="M219" s="8">
        <v>46935</v>
      </c>
      <c r="N219" s="9">
        <v>3600</v>
      </c>
      <c r="O219" s="10" t="s">
        <v>242</v>
      </c>
      <c r="P219" s="7">
        <v>0</v>
      </c>
      <c r="Q219" s="7">
        <v>0</v>
      </c>
      <c r="R219" s="7">
        <v>0</v>
      </c>
      <c r="S219" s="7">
        <v>0</v>
      </c>
      <c r="T219" s="7">
        <v>0</v>
      </c>
      <c r="U219" s="7">
        <v>0</v>
      </c>
      <c r="V219" s="7">
        <v>35</v>
      </c>
      <c r="W219" s="7">
        <v>0</v>
      </c>
      <c r="X219" s="7">
        <v>0</v>
      </c>
      <c r="Y219" s="7">
        <v>0</v>
      </c>
      <c r="Z219" s="7">
        <v>10</v>
      </c>
      <c r="AA219" s="7">
        <v>0</v>
      </c>
      <c r="AB219" s="16">
        <v>0</v>
      </c>
      <c r="AC219" s="16">
        <v>0</v>
      </c>
      <c r="AD219" s="16">
        <v>0</v>
      </c>
      <c r="AE219" s="16">
        <v>0</v>
      </c>
      <c r="AF219" s="15">
        <v>0</v>
      </c>
      <c r="AG219" s="10" t="s">
        <v>58</v>
      </c>
      <c r="AH219" s="10" t="s">
        <v>58</v>
      </c>
      <c r="AI219" s="9">
        <v>32.414999999999999</v>
      </c>
      <c r="AJ219" s="9">
        <v>136.75319999999999</v>
      </c>
      <c r="AK219" s="9">
        <v>199.7808</v>
      </c>
      <c r="AL219" s="24">
        <f>Table1[[#This Row],[Company Direct Land Through FY12]]+Table1[[#This Row],[Company Direct Land FY13 and After]]</f>
        <v>336.53399999999999</v>
      </c>
      <c r="AM219" s="9">
        <v>67.677999999999997</v>
      </c>
      <c r="AN219" s="9">
        <v>390.62</v>
      </c>
      <c r="AO219" s="9">
        <v>417.11450000000002</v>
      </c>
      <c r="AP219" s="24">
        <f>Table1[[#This Row],[Company Direct Building Through FY12]]+Table1[[#This Row],[Company Direct Building FY13 and After]]</f>
        <v>807.73450000000003</v>
      </c>
      <c r="AQ219" s="9">
        <v>0</v>
      </c>
      <c r="AR219" s="9">
        <v>62.045499999999997</v>
      </c>
      <c r="AS219" s="9">
        <v>0</v>
      </c>
      <c r="AT219" s="24">
        <f>Table1[[#This Row],[Mortgage Recording Tax Through FY12]]+Table1[[#This Row],[Mortgage Recording Tax FY13 and After]]</f>
        <v>62.045499999999997</v>
      </c>
      <c r="AU219" s="9">
        <v>0</v>
      </c>
      <c r="AV219" s="9">
        <v>362.16039999999998</v>
      </c>
      <c r="AW219" s="9">
        <v>0</v>
      </c>
      <c r="AX219" s="24">
        <f>Table1[[#This Row],[Pilot Savings  Through FY12]]+Table1[[#This Row],[Pilot Savings FY13 and After]]</f>
        <v>362.16039999999998</v>
      </c>
      <c r="AY219" s="9">
        <v>0</v>
      </c>
      <c r="AZ219" s="9">
        <v>62.045499999999997</v>
      </c>
      <c r="BA219" s="9">
        <v>0</v>
      </c>
      <c r="BB219" s="24">
        <f>Table1[[#This Row],[Mortgage Recording Tax Exemption Through FY12]]+Table1[[#This Row],[Mortgage Recording Tax Exemption FY13 and After]]</f>
        <v>62.045499999999997</v>
      </c>
      <c r="BC219" s="9">
        <v>40.394500000000001</v>
      </c>
      <c r="BD219" s="9">
        <v>314.84730000000002</v>
      </c>
      <c r="BE219" s="9">
        <v>248.96039999999999</v>
      </c>
      <c r="BF219" s="24">
        <f>Table1[[#This Row],[Indirect and Induced Land Through FY12]]+Table1[[#This Row],[Indirect and Induced Land FY13 and After]]</f>
        <v>563.80770000000007</v>
      </c>
      <c r="BG219" s="9">
        <v>75.0184</v>
      </c>
      <c r="BH219" s="9">
        <v>584.71680000000003</v>
      </c>
      <c r="BI219" s="9">
        <v>462.35509999999999</v>
      </c>
      <c r="BJ219" s="24">
        <f>Table1[[#This Row],[Indirect and Induced Building Through FY12]]+Table1[[#This Row],[Indirect and Induced Building FY13 and After]]</f>
        <v>1047.0718999999999</v>
      </c>
      <c r="BK219" s="9">
        <v>215.5059</v>
      </c>
      <c r="BL219" s="9">
        <v>1064.7769000000001</v>
      </c>
      <c r="BM219" s="9">
        <v>1328.2108000000001</v>
      </c>
      <c r="BN219" s="24">
        <f>Table1[[#This Row],[TOTAL Real Property Related Taxes Through FY12]]+Table1[[#This Row],[TOTAL Real Property Related Taxes FY13 and After]]</f>
        <v>2392.9877000000001</v>
      </c>
      <c r="BO219" s="9">
        <v>345.0428</v>
      </c>
      <c r="BP219" s="9">
        <v>3093.9634999999998</v>
      </c>
      <c r="BQ219" s="9">
        <v>2126.5758999999998</v>
      </c>
      <c r="BR219" s="24">
        <f>Table1[[#This Row],[Company Direct Through FY12]]+Table1[[#This Row],[Company Direct FY13 and After]]</f>
        <v>5220.5393999999997</v>
      </c>
      <c r="BS219" s="9">
        <v>0</v>
      </c>
      <c r="BT219" s="9">
        <v>53.234299999999998</v>
      </c>
      <c r="BU219" s="9">
        <v>0</v>
      </c>
      <c r="BV219" s="24">
        <f>Table1[[#This Row],[Sales Tax Exemption Through FY12]]+Table1[[#This Row],[Sales Tax Exemption FY13 and After]]</f>
        <v>53.234299999999998</v>
      </c>
      <c r="BW219" s="9">
        <v>0</v>
      </c>
      <c r="BX219" s="9">
        <v>0</v>
      </c>
      <c r="BY219" s="9">
        <v>0</v>
      </c>
      <c r="BZ219" s="24">
        <f>Table1[[#This Row],[Energy Tax Savings Through FY12]]+Table1[[#This Row],[Energy Tax Savings FY13 and After]]</f>
        <v>0</v>
      </c>
      <c r="CA219" s="9">
        <v>4.1599999999999998E-2</v>
      </c>
      <c r="CB219" s="9">
        <v>11.139699999999999</v>
      </c>
      <c r="CC219" s="9">
        <v>0.12330000000000001</v>
      </c>
      <c r="CD219" s="24">
        <f>Table1[[#This Row],[Tax Exempt Bond Savings Through FY12]]+Table1[[#This Row],[Tax Exempt Bond Savings FY13 and After]]</f>
        <v>11.263</v>
      </c>
      <c r="CE219" s="9">
        <v>149.85149999999999</v>
      </c>
      <c r="CF219" s="9">
        <v>1316.9399000000001</v>
      </c>
      <c r="CG219" s="9">
        <v>923.56849999999997</v>
      </c>
      <c r="CH219" s="24">
        <f>Table1[[#This Row],[Indirect and Induced Through FY12]]+Table1[[#This Row],[Indirect and Induced FY13 and After]]</f>
        <v>2240.5084000000002</v>
      </c>
      <c r="CI219" s="9">
        <v>494.85270000000003</v>
      </c>
      <c r="CJ219" s="9">
        <v>4346.5294000000004</v>
      </c>
      <c r="CK219" s="9">
        <v>3050.0210999999999</v>
      </c>
      <c r="CL219" s="24">
        <f>Table1[[#This Row],[TOTAL Income Consumption Use Taxes Through FY12]]+Table1[[#This Row],[TOTAL Income Consumption Use Taxes FY13 and After]]</f>
        <v>7396.5505000000003</v>
      </c>
      <c r="CM219" s="9">
        <v>4.1599999999999998E-2</v>
      </c>
      <c r="CN219" s="9">
        <v>488.57990000000001</v>
      </c>
      <c r="CO219" s="9">
        <v>0.12330000000000001</v>
      </c>
      <c r="CP219" s="24">
        <f>Table1[[#This Row],[Assistance Provided Through FY12]]+Table1[[#This Row],[Assistance Provided FY13 and After]]</f>
        <v>488.70319999999998</v>
      </c>
      <c r="CQ219" s="9">
        <v>0</v>
      </c>
      <c r="CR219" s="9">
        <v>0</v>
      </c>
      <c r="CS219" s="9">
        <v>0</v>
      </c>
      <c r="CT219" s="24">
        <f>Table1[[#This Row],[Recapture Cancellation Reduction Amount Through FY12]]+Table1[[#This Row],[Recapture Cancellation Reduction Amount FY13 and After]]</f>
        <v>0</v>
      </c>
      <c r="CU219" s="9">
        <v>0</v>
      </c>
      <c r="CV219" s="9">
        <v>0</v>
      </c>
      <c r="CW219" s="9">
        <v>0</v>
      </c>
      <c r="CX219" s="24">
        <f>Table1[[#This Row],[Penalty Paid Through FY12]]+Table1[[#This Row],[Penalty Paid FY13 and After]]</f>
        <v>0</v>
      </c>
      <c r="CY219" s="9">
        <v>4.1599999999999998E-2</v>
      </c>
      <c r="CZ219" s="9">
        <v>488.57990000000001</v>
      </c>
      <c r="DA219" s="9">
        <v>0.12330000000000001</v>
      </c>
      <c r="DB219" s="24">
        <f>Table1[[#This Row],[TOTAL Assistance Net of Recapture Penalties Through FY12]]+Table1[[#This Row],[TOTAL Assistance Net of Recapture Penalties FY13 and After]]</f>
        <v>488.70319999999998</v>
      </c>
      <c r="DC219" s="9">
        <v>445.13580000000002</v>
      </c>
      <c r="DD219" s="9">
        <v>3683.3822</v>
      </c>
      <c r="DE219" s="9">
        <v>2743.4712</v>
      </c>
      <c r="DF219" s="24">
        <f>Table1[[#This Row],[Company Direct Tax Revenue Before Assistance Through FY12]]+Table1[[#This Row],[Company Direct Tax Revenue Before Assistance FY13 and After]]</f>
        <v>6426.8534</v>
      </c>
      <c r="DG219" s="9">
        <v>265.26440000000002</v>
      </c>
      <c r="DH219" s="9">
        <v>2216.5039999999999</v>
      </c>
      <c r="DI219" s="9">
        <v>1634.884</v>
      </c>
      <c r="DJ219" s="24">
        <f>Table1[[#This Row],[Indirect and Induced Tax Revenues Through FY12]]+Table1[[#This Row],[Indirect and Induced Tax Revenues FY13 and After]]</f>
        <v>3851.3879999999999</v>
      </c>
      <c r="DK219" s="9">
        <v>710.40020000000004</v>
      </c>
      <c r="DL219" s="9">
        <v>5899.8861999999999</v>
      </c>
      <c r="DM219" s="9">
        <v>4378.3552</v>
      </c>
      <c r="DN219" s="24">
        <f>Table1[[#This Row],[TOTAL Tax Revenues Before Assistance Through FY12]]+Table1[[#This Row],[TOTAL Tax Revenues Before Assistance FY13 and After]]</f>
        <v>10278.241399999999</v>
      </c>
      <c r="DO219" s="9">
        <v>710.35860000000002</v>
      </c>
      <c r="DP219" s="9">
        <v>5411.3063000000002</v>
      </c>
      <c r="DQ219" s="9">
        <v>4378.2318999999998</v>
      </c>
      <c r="DR219" s="24">
        <f>Table1[[#This Row],[TOTAL Tax Revenues Net of Assistance Recapture and Penalty Through FY12]]+Table1[[#This Row],[TOTAL Tax Revenues Net of Assistance Recapture and Penalty FY13 and After]]</f>
        <v>9789.5381999999991</v>
      </c>
      <c r="DS219" s="9">
        <v>0</v>
      </c>
      <c r="DT219" s="9">
        <v>0</v>
      </c>
      <c r="DU219" s="9">
        <v>0</v>
      </c>
      <c r="DV219" s="9">
        <v>0</v>
      </c>
    </row>
    <row r="220" spans="1:126" x14ac:dyDescent="0.25">
      <c r="A220" s="10">
        <v>92735</v>
      </c>
      <c r="B220" s="10" t="s">
        <v>937</v>
      </c>
      <c r="C220" s="10" t="s">
        <v>939</v>
      </c>
      <c r="D220" s="10" t="s">
        <v>17</v>
      </c>
      <c r="E220" s="10">
        <v>34</v>
      </c>
      <c r="F220" s="10" t="s">
        <v>940</v>
      </c>
      <c r="G220" s="10" t="s">
        <v>23</v>
      </c>
      <c r="H220" s="13">
        <v>212940</v>
      </c>
      <c r="I220" s="13">
        <v>103710</v>
      </c>
      <c r="J220" s="10" t="s">
        <v>938</v>
      </c>
      <c r="K220" s="10" t="s">
        <v>81</v>
      </c>
      <c r="L220" s="8">
        <v>37511</v>
      </c>
      <c r="M220" s="8">
        <v>46935</v>
      </c>
      <c r="N220" s="9">
        <v>7585</v>
      </c>
      <c r="O220" s="10" t="s">
        <v>11</v>
      </c>
      <c r="P220" s="7">
        <v>1</v>
      </c>
      <c r="Q220" s="7">
        <v>0</v>
      </c>
      <c r="R220" s="7">
        <v>320</v>
      </c>
      <c r="S220" s="7">
        <v>0</v>
      </c>
      <c r="T220" s="7">
        <v>0</v>
      </c>
      <c r="U220" s="7">
        <v>321</v>
      </c>
      <c r="V220" s="7">
        <v>320</v>
      </c>
      <c r="W220" s="7">
        <v>0</v>
      </c>
      <c r="X220" s="7">
        <v>0</v>
      </c>
      <c r="Y220" s="7">
        <v>150</v>
      </c>
      <c r="Z220" s="7">
        <v>10</v>
      </c>
      <c r="AA220" s="7">
        <v>46.728971962616825</v>
      </c>
      <c r="AB220" s="16">
        <v>11.526479750778815</v>
      </c>
      <c r="AC220" s="16">
        <v>28.037383177570092</v>
      </c>
      <c r="AD220" s="16">
        <v>13.707165109034266</v>
      </c>
      <c r="AE220" s="16">
        <v>0</v>
      </c>
      <c r="AF220" s="15">
        <v>89.719626168224295</v>
      </c>
      <c r="AG220" s="10" t="s">
        <v>28</v>
      </c>
      <c r="AH220" s="10" t="s">
        <v>1966</v>
      </c>
      <c r="AI220" s="9">
        <v>192.512</v>
      </c>
      <c r="AJ220" s="9">
        <v>721.39549999999997</v>
      </c>
      <c r="AK220" s="9">
        <v>1186.4938</v>
      </c>
      <c r="AL220" s="24">
        <f>Table1[[#This Row],[Company Direct Land Through FY12]]+Table1[[#This Row],[Company Direct Land FY13 and After]]</f>
        <v>1907.8892999999998</v>
      </c>
      <c r="AM220" s="9">
        <v>103.337</v>
      </c>
      <c r="AN220" s="9">
        <v>609.37739999999997</v>
      </c>
      <c r="AO220" s="9">
        <v>636.88919999999996</v>
      </c>
      <c r="AP220" s="24">
        <f>Table1[[#This Row],[Company Direct Building Through FY12]]+Table1[[#This Row],[Company Direct Building FY13 and After]]</f>
        <v>1246.2665999999999</v>
      </c>
      <c r="AQ220" s="9">
        <v>0</v>
      </c>
      <c r="AR220" s="9">
        <v>80.2684</v>
      </c>
      <c r="AS220" s="9">
        <v>0</v>
      </c>
      <c r="AT220" s="24">
        <f>Table1[[#This Row],[Mortgage Recording Tax Through FY12]]+Table1[[#This Row],[Mortgage Recording Tax FY13 and After]]</f>
        <v>80.2684</v>
      </c>
      <c r="AU220" s="9">
        <v>250.67</v>
      </c>
      <c r="AV220" s="9">
        <v>954.91340000000002</v>
      </c>
      <c r="AW220" s="9">
        <v>1544.9355</v>
      </c>
      <c r="AX220" s="24">
        <f>Table1[[#This Row],[Pilot Savings  Through FY12]]+Table1[[#This Row],[Pilot Savings FY13 and After]]</f>
        <v>2499.8489</v>
      </c>
      <c r="AY220" s="9">
        <v>0</v>
      </c>
      <c r="AZ220" s="9">
        <v>80.2684</v>
      </c>
      <c r="BA220" s="9">
        <v>0</v>
      </c>
      <c r="BB220" s="24">
        <f>Table1[[#This Row],[Mortgage Recording Tax Exemption Through FY12]]+Table1[[#This Row],[Mortgage Recording Tax Exemption FY13 and After]]</f>
        <v>80.2684</v>
      </c>
      <c r="BC220" s="9">
        <v>557.57550000000003</v>
      </c>
      <c r="BD220" s="9">
        <v>2010.6341</v>
      </c>
      <c r="BE220" s="9">
        <v>3436.4629</v>
      </c>
      <c r="BF220" s="24">
        <f>Table1[[#This Row],[Indirect and Induced Land Through FY12]]+Table1[[#This Row],[Indirect and Induced Land FY13 and After]]</f>
        <v>5447.0969999999998</v>
      </c>
      <c r="BG220" s="9">
        <v>1035.4973</v>
      </c>
      <c r="BH220" s="9">
        <v>3734.0349000000001</v>
      </c>
      <c r="BI220" s="9">
        <v>6382.0023000000001</v>
      </c>
      <c r="BJ220" s="24">
        <f>Table1[[#This Row],[Indirect and Induced Building Through FY12]]+Table1[[#This Row],[Indirect and Induced Building FY13 and After]]</f>
        <v>10116.037200000001</v>
      </c>
      <c r="BK220" s="9">
        <v>1638.2518</v>
      </c>
      <c r="BL220" s="9">
        <v>6120.5285000000003</v>
      </c>
      <c r="BM220" s="9">
        <v>10096.912700000001</v>
      </c>
      <c r="BN220" s="24">
        <f>Table1[[#This Row],[TOTAL Real Property Related Taxes Through FY12]]+Table1[[#This Row],[TOTAL Real Property Related Taxes FY13 and After]]</f>
        <v>16217.441200000001</v>
      </c>
      <c r="BO220" s="9">
        <v>3826.5711000000001</v>
      </c>
      <c r="BP220" s="9">
        <v>14985.068499999999</v>
      </c>
      <c r="BQ220" s="9">
        <v>23584.015599999999</v>
      </c>
      <c r="BR220" s="24">
        <f>Table1[[#This Row],[Company Direct Through FY12]]+Table1[[#This Row],[Company Direct FY13 and After]]</f>
        <v>38569.0841</v>
      </c>
      <c r="BS220" s="9">
        <v>0</v>
      </c>
      <c r="BT220" s="9">
        <v>8.5174000000000003</v>
      </c>
      <c r="BU220" s="9">
        <v>0</v>
      </c>
      <c r="BV220" s="24">
        <f>Table1[[#This Row],[Sales Tax Exemption Through FY12]]+Table1[[#This Row],[Sales Tax Exemption FY13 and After]]</f>
        <v>8.5174000000000003</v>
      </c>
      <c r="BW220" s="9">
        <v>0</v>
      </c>
      <c r="BX220" s="9">
        <v>0</v>
      </c>
      <c r="BY220" s="9">
        <v>0</v>
      </c>
      <c r="BZ220" s="24">
        <f>Table1[[#This Row],[Energy Tax Savings Through FY12]]+Table1[[#This Row],[Energy Tax Savings FY13 and After]]</f>
        <v>0</v>
      </c>
      <c r="CA220" s="9">
        <v>0</v>
      </c>
      <c r="CB220" s="9">
        <v>0</v>
      </c>
      <c r="CC220" s="9">
        <v>0</v>
      </c>
      <c r="CD220" s="24">
        <f>Table1[[#This Row],[Tax Exempt Bond Savings Through FY12]]+Table1[[#This Row],[Tax Exempt Bond Savings FY13 and After]]</f>
        <v>0</v>
      </c>
      <c r="CE220" s="9">
        <v>2068.4358000000002</v>
      </c>
      <c r="CF220" s="9">
        <v>8340.9316999999992</v>
      </c>
      <c r="CG220" s="9">
        <v>12748.2341</v>
      </c>
      <c r="CH220" s="24">
        <f>Table1[[#This Row],[Indirect and Induced Through FY12]]+Table1[[#This Row],[Indirect and Induced FY13 and After]]</f>
        <v>21089.165799999999</v>
      </c>
      <c r="CI220" s="9">
        <v>5895.0069000000003</v>
      </c>
      <c r="CJ220" s="9">
        <v>23317.482800000002</v>
      </c>
      <c r="CK220" s="9">
        <v>36332.2497</v>
      </c>
      <c r="CL220" s="24">
        <f>Table1[[#This Row],[TOTAL Income Consumption Use Taxes Through FY12]]+Table1[[#This Row],[TOTAL Income Consumption Use Taxes FY13 and After]]</f>
        <v>59649.732499999998</v>
      </c>
      <c r="CM220" s="9">
        <v>250.67</v>
      </c>
      <c r="CN220" s="9">
        <v>1043.6992</v>
      </c>
      <c r="CO220" s="9">
        <v>1544.9355</v>
      </c>
      <c r="CP220" s="24">
        <f>Table1[[#This Row],[Assistance Provided Through FY12]]+Table1[[#This Row],[Assistance Provided FY13 and After]]</f>
        <v>2588.6347000000001</v>
      </c>
      <c r="CQ220" s="9">
        <v>0</v>
      </c>
      <c r="CR220" s="9">
        <v>0</v>
      </c>
      <c r="CS220" s="9">
        <v>0</v>
      </c>
      <c r="CT220" s="24">
        <f>Table1[[#This Row],[Recapture Cancellation Reduction Amount Through FY12]]+Table1[[#This Row],[Recapture Cancellation Reduction Amount FY13 and After]]</f>
        <v>0</v>
      </c>
      <c r="CU220" s="9">
        <v>0</v>
      </c>
      <c r="CV220" s="9">
        <v>0</v>
      </c>
      <c r="CW220" s="9">
        <v>0</v>
      </c>
      <c r="CX220" s="24">
        <f>Table1[[#This Row],[Penalty Paid Through FY12]]+Table1[[#This Row],[Penalty Paid FY13 and After]]</f>
        <v>0</v>
      </c>
      <c r="CY220" s="9">
        <v>250.67</v>
      </c>
      <c r="CZ220" s="9">
        <v>1043.6992</v>
      </c>
      <c r="DA220" s="9">
        <v>1544.9355</v>
      </c>
      <c r="DB220" s="24">
        <f>Table1[[#This Row],[TOTAL Assistance Net of Recapture Penalties Through FY12]]+Table1[[#This Row],[TOTAL Assistance Net of Recapture Penalties FY13 and After]]</f>
        <v>2588.6347000000001</v>
      </c>
      <c r="DC220" s="9">
        <v>4122.4201000000003</v>
      </c>
      <c r="DD220" s="9">
        <v>16396.109799999998</v>
      </c>
      <c r="DE220" s="9">
        <v>25407.3986</v>
      </c>
      <c r="DF220" s="24">
        <f>Table1[[#This Row],[Company Direct Tax Revenue Before Assistance Through FY12]]+Table1[[#This Row],[Company Direct Tax Revenue Before Assistance FY13 and After]]</f>
        <v>41803.508399999999</v>
      </c>
      <c r="DG220" s="9">
        <v>3661.5086000000001</v>
      </c>
      <c r="DH220" s="9">
        <v>14085.600700000001</v>
      </c>
      <c r="DI220" s="9">
        <v>22566.6993</v>
      </c>
      <c r="DJ220" s="24">
        <f>Table1[[#This Row],[Indirect and Induced Tax Revenues Through FY12]]+Table1[[#This Row],[Indirect and Induced Tax Revenues FY13 and After]]</f>
        <v>36652.300000000003</v>
      </c>
      <c r="DK220" s="9">
        <v>7783.9287000000004</v>
      </c>
      <c r="DL220" s="9">
        <v>30481.710500000001</v>
      </c>
      <c r="DM220" s="9">
        <v>47974.097900000001</v>
      </c>
      <c r="DN220" s="24">
        <f>Table1[[#This Row],[TOTAL Tax Revenues Before Assistance Through FY12]]+Table1[[#This Row],[TOTAL Tax Revenues Before Assistance FY13 and After]]</f>
        <v>78455.808400000009</v>
      </c>
      <c r="DO220" s="9">
        <v>7533.2587000000003</v>
      </c>
      <c r="DP220" s="9">
        <v>29438.011299999998</v>
      </c>
      <c r="DQ220" s="9">
        <v>46429.162400000001</v>
      </c>
      <c r="DR220" s="24">
        <f>Table1[[#This Row],[TOTAL Tax Revenues Net of Assistance Recapture and Penalty Through FY12]]+Table1[[#This Row],[TOTAL Tax Revenues Net of Assistance Recapture and Penalty FY13 and After]]</f>
        <v>75867.173699999999</v>
      </c>
      <c r="DS220" s="9">
        <v>0</v>
      </c>
      <c r="DT220" s="9">
        <v>0</v>
      </c>
      <c r="DU220" s="9">
        <v>0</v>
      </c>
      <c r="DV220" s="9">
        <v>0</v>
      </c>
    </row>
    <row r="221" spans="1:126" x14ac:dyDescent="0.25">
      <c r="A221" s="10">
        <v>92736</v>
      </c>
      <c r="B221" s="10" t="s">
        <v>1052</v>
      </c>
      <c r="C221" s="10" t="s">
        <v>1053</v>
      </c>
      <c r="D221" s="10" t="s">
        <v>47</v>
      </c>
      <c r="E221" s="10">
        <v>7</v>
      </c>
      <c r="F221" s="10" t="s">
        <v>1054</v>
      </c>
      <c r="G221" s="10" t="s">
        <v>276</v>
      </c>
      <c r="H221" s="13">
        <v>45860</v>
      </c>
      <c r="I221" s="13">
        <v>45860</v>
      </c>
      <c r="J221" s="10" t="s">
        <v>745</v>
      </c>
      <c r="K221" s="10" t="s">
        <v>50</v>
      </c>
      <c r="L221" s="8">
        <v>37728</v>
      </c>
      <c r="M221" s="8">
        <v>48884</v>
      </c>
      <c r="N221" s="9">
        <v>10755</v>
      </c>
      <c r="O221" s="10" t="s">
        <v>74</v>
      </c>
      <c r="P221" s="7">
        <v>0</v>
      </c>
      <c r="Q221" s="7">
        <v>5</v>
      </c>
      <c r="R221" s="7">
        <v>80</v>
      </c>
      <c r="S221" s="7">
        <v>0</v>
      </c>
      <c r="T221" s="7">
        <v>0</v>
      </c>
      <c r="U221" s="7">
        <v>85</v>
      </c>
      <c r="V221" s="7">
        <v>82</v>
      </c>
      <c r="W221" s="7">
        <v>0</v>
      </c>
      <c r="X221" s="7">
        <v>0</v>
      </c>
      <c r="Y221" s="7">
        <v>0</v>
      </c>
      <c r="Z221" s="7">
        <v>12</v>
      </c>
      <c r="AA221" s="7">
        <v>0</v>
      </c>
      <c r="AB221" s="16">
        <v>0</v>
      </c>
      <c r="AC221" s="16">
        <v>0</v>
      </c>
      <c r="AD221" s="16">
        <v>0</v>
      </c>
      <c r="AE221" s="16">
        <v>0</v>
      </c>
      <c r="AF221" s="15">
        <v>89.411764705882362</v>
      </c>
      <c r="AG221" s="10" t="s">
        <v>28</v>
      </c>
      <c r="AH221" s="10" t="s">
        <v>1966</v>
      </c>
      <c r="AI221" s="9">
        <v>0</v>
      </c>
      <c r="AJ221" s="9">
        <v>0</v>
      </c>
      <c r="AK221" s="9">
        <v>0</v>
      </c>
      <c r="AL221" s="24">
        <f>Table1[[#This Row],[Company Direct Land Through FY12]]+Table1[[#This Row],[Company Direct Land FY13 and After]]</f>
        <v>0</v>
      </c>
      <c r="AM221" s="9">
        <v>0</v>
      </c>
      <c r="AN221" s="9">
        <v>0</v>
      </c>
      <c r="AO221" s="9">
        <v>0</v>
      </c>
      <c r="AP221" s="24">
        <f>Table1[[#This Row],[Company Direct Building Through FY12]]+Table1[[#This Row],[Company Direct Building FY13 and After]]</f>
        <v>0</v>
      </c>
      <c r="AQ221" s="9">
        <v>0</v>
      </c>
      <c r="AR221" s="9">
        <v>188.69649999999999</v>
      </c>
      <c r="AS221" s="9">
        <v>0</v>
      </c>
      <c r="AT221" s="24">
        <f>Table1[[#This Row],[Mortgage Recording Tax Through FY12]]+Table1[[#This Row],[Mortgage Recording Tax FY13 and After]]</f>
        <v>188.69649999999999</v>
      </c>
      <c r="AU221" s="9">
        <v>0</v>
      </c>
      <c r="AV221" s="9">
        <v>0</v>
      </c>
      <c r="AW221" s="9">
        <v>0</v>
      </c>
      <c r="AX221" s="24">
        <f>Table1[[#This Row],[Pilot Savings  Through FY12]]+Table1[[#This Row],[Pilot Savings FY13 and After]]</f>
        <v>0</v>
      </c>
      <c r="AY221" s="9">
        <v>0</v>
      </c>
      <c r="AZ221" s="9">
        <v>188.69649999999999</v>
      </c>
      <c r="BA221" s="9">
        <v>0</v>
      </c>
      <c r="BB221" s="24">
        <f>Table1[[#This Row],[Mortgage Recording Tax Exemption Through FY12]]+Table1[[#This Row],[Mortgage Recording Tax Exemption FY13 and After]]</f>
        <v>188.69649999999999</v>
      </c>
      <c r="BC221" s="9">
        <v>38.926900000000003</v>
      </c>
      <c r="BD221" s="9">
        <v>540.31730000000005</v>
      </c>
      <c r="BE221" s="9">
        <v>284.4427</v>
      </c>
      <c r="BF221" s="24">
        <f>Table1[[#This Row],[Indirect and Induced Land Through FY12]]+Table1[[#This Row],[Indirect and Induced Land FY13 and After]]</f>
        <v>824.76</v>
      </c>
      <c r="BG221" s="9">
        <v>72.292900000000003</v>
      </c>
      <c r="BH221" s="9">
        <v>1003.4465</v>
      </c>
      <c r="BI221" s="9">
        <v>528.2518</v>
      </c>
      <c r="BJ221" s="24">
        <f>Table1[[#This Row],[Indirect and Induced Building Through FY12]]+Table1[[#This Row],[Indirect and Induced Building FY13 and After]]</f>
        <v>1531.6983</v>
      </c>
      <c r="BK221" s="9">
        <v>111.21980000000001</v>
      </c>
      <c r="BL221" s="9">
        <v>1543.7637999999999</v>
      </c>
      <c r="BM221" s="9">
        <v>812.69449999999995</v>
      </c>
      <c r="BN221" s="24">
        <f>Table1[[#This Row],[TOTAL Real Property Related Taxes Through FY12]]+Table1[[#This Row],[TOTAL Real Property Related Taxes FY13 and After]]</f>
        <v>2356.4582999999998</v>
      </c>
      <c r="BO221" s="9">
        <v>103.9872</v>
      </c>
      <c r="BP221" s="9">
        <v>1586.8919000000001</v>
      </c>
      <c r="BQ221" s="9">
        <v>759.84439999999995</v>
      </c>
      <c r="BR221" s="24">
        <f>Table1[[#This Row],[Company Direct Through FY12]]+Table1[[#This Row],[Company Direct FY13 and After]]</f>
        <v>2346.7363</v>
      </c>
      <c r="BS221" s="9">
        <v>0</v>
      </c>
      <c r="BT221" s="9">
        <v>0</v>
      </c>
      <c r="BU221" s="9">
        <v>0</v>
      </c>
      <c r="BV221" s="24">
        <f>Table1[[#This Row],[Sales Tax Exemption Through FY12]]+Table1[[#This Row],[Sales Tax Exemption FY13 and After]]</f>
        <v>0</v>
      </c>
      <c r="BW221" s="9">
        <v>0</v>
      </c>
      <c r="BX221" s="9">
        <v>0</v>
      </c>
      <c r="BY221" s="9">
        <v>0</v>
      </c>
      <c r="BZ221" s="24">
        <f>Table1[[#This Row],[Energy Tax Savings Through FY12]]+Table1[[#This Row],[Energy Tax Savings FY13 and After]]</f>
        <v>0</v>
      </c>
      <c r="CA221" s="9">
        <v>11.8965</v>
      </c>
      <c r="CB221" s="9">
        <v>89.033000000000001</v>
      </c>
      <c r="CC221" s="9">
        <v>35.254100000000001</v>
      </c>
      <c r="CD221" s="24">
        <f>Table1[[#This Row],[Tax Exempt Bond Savings Through FY12]]+Table1[[#This Row],[Tax Exempt Bond Savings FY13 and After]]</f>
        <v>124.28710000000001</v>
      </c>
      <c r="CE221" s="9">
        <v>119.9615</v>
      </c>
      <c r="CF221" s="9">
        <v>1830.4439</v>
      </c>
      <c r="CG221" s="9">
        <v>876.5711</v>
      </c>
      <c r="CH221" s="24">
        <f>Table1[[#This Row],[Indirect and Induced Through FY12]]+Table1[[#This Row],[Indirect and Induced FY13 and After]]</f>
        <v>2707.0149999999999</v>
      </c>
      <c r="CI221" s="9">
        <v>212.0522</v>
      </c>
      <c r="CJ221" s="9">
        <v>3328.3027999999999</v>
      </c>
      <c r="CK221" s="9">
        <v>1601.1614</v>
      </c>
      <c r="CL221" s="24">
        <f>Table1[[#This Row],[TOTAL Income Consumption Use Taxes Through FY12]]+Table1[[#This Row],[TOTAL Income Consumption Use Taxes FY13 and After]]</f>
        <v>4929.4642000000003</v>
      </c>
      <c r="CM221" s="9">
        <v>11.8965</v>
      </c>
      <c r="CN221" s="9">
        <v>277.72949999999997</v>
      </c>
      <c r="CO221" s="9">
        <v>35.254100000000001</v>
      </c>
      <c r="CP221" s="24">
        <f>Table1[[#This Row],[Assistance Provided Through FY12]]+Table1[[#This Row],[Assistance Provided FY13 and After]]</f>
        <v>312.98359999999997</v>
      </c>
      <c r="CQ221" s="9">
        <v>0</v>
      </c>
      <c r="CR221" s="9">
        <v>0</v>
      </c>
      <c r="CS221" s="9">
        <v>0</v>
      </c>
      <c r="CT221" s="24">
        <f>Table1[[#This Row],[Recapture Cancellation Reduction Amount Through FY12]]+Table1[[#This Row],[Recapture Cancellation Reduction Amount FY13 and After]]</f>
        <v>0</v>
      </c>
      <c r="CU221" s="9">
        <v>0</v>
      </c>
      <c r="CV221" s="9">
        <v>0</v>
      </c>
      <c r="CW221" s="9">
        <v>0</v>
      </c>
      <c r="CX221" s="24">
        <f>Table1[[#This Row],[Penalty Paid Through FY12]]+Table1[[#This Row],[Penalty Paid FY13 and After]]</f>
        <v>0</v>
      </c>
      <c r="CY221" s="9">
        <v>11.8965</v>
      </c>
      <c r="CZ221" s="9">
        <v>277.72949999999997</v>
      </c>
      <c r="DA221" s="9">
        <v>35.254100000000001</v>
      </c>
      <c r="DB221" s="24">
        <f>Table1[[#This Row],[TOTAL Assistance Net of Recapture Penalties Through FY12]]+Table1[[#This Row],[TOTAL Assistance Net of Recapture Penalties FY13 and After]]</f>
        <v>312.98359999999997</v>
      </c>
      <c r="DC221" s="9">
        <v>103.9872</v>
      </c>
      <c r="DD221" s="9">
        <v>1775.5884000000001</v>
      </c>
      <c r="DE221" s="9">
        <v>759.84439999999995</v>
      </c>
      <c r="DF221" s="24">
        <f>Table1[[#This Row],[Company Direct Tax Revenue Before Assistance Through FY12]]+Table1[[#This Row],[Company Direct Tax Revenue Before Assistance FY13 and After]]</f>
        <v>2535.4328</v>
      </c>
      <c r="DG221" s="9">
        <v>231.18129999999999</v>
      </c>
      <c r="DH221" s="9">
        <v>3374.2076999999999</v>
      </c>
      <c r="DI221" s="9">
        <v>1689.2655999999999</v>
      </c>
      <c r="DJ221" s="24">
        <f>Table1[[#This Row],[Indirect and Induced Tax Revenues Through FY12]]+Table1[[#This Row],[Indirect and Induced Tax Revenues FY13 and After]]</f>
        <v>5063.4732999999997</v>
      </c>
      <c r="DK221" s="9">
        <v>335.16849999999999</v>
      </c>
      <c r="DL221" s="9">
        <v>5149.7960999999996</v>
      </c>
      <c r="DM221" s="9">
        <v>2449.11</v>
      </c>
      <c r="DN221" s="24">
        <f>Table1[[#This Row],[TOTAL Tax Revenues Before Assistance Through FY12]]+Table1[[#This Row],[TOTAL Tax Revenues Before Assistance FY13 and After]]</f>
        <v>7598.9061000000002</v>
      </c>
      <c r="DO221" s="9">
        <v>323.27199999999999</v>
      </c>
      <c r="DP221" s="9">
        <v>4872.0666000000001</v>
      </c>
      <c r="DQ221" s="9">
        <v>2413.8559</v>
      </c>
      <c r="DR221" s="24">
        <f>Table1[[#This Row],[TOTAL Tax Revenues Net of Assistance Recapture and Penalty Through FY12]]+Table1[[#This Row],[TOTAL Tax Revenues Net of Assistance Recapture and Penalty FY13 and After]]</f>
        <v>7285.9225000000006</v>
      </c>
      <c r="DS221" s="9">
        <v>0</v>
      </c>
      <c r="DT221" s="9">
        <v>0</v>
      </c>
      <c r="DU221" s="9">
        <v>0</v>
      </c>
      <c r="DV221" s="9">
        <v>0</v>
      </c>
    </row>
    <row r="222" spans="1:126" x14ac:dyDescent="0.25">
      <c r="A222" s="10">
        <v>92738</v>
      </c>
      <c r="B222" s="10" t="s">
        <v>1055</v>
      </c>
      <c r="C222" s="10" t="s">
        <v>1057</v>
      </c>
      <c r="D222" s="10" t="s">
        <v>10</v>
      </c>
      <c r="E222" s="10">
        <v>15</v>
      </c>
      <c r="F222" s="10" t="s">
        <v>1058</v>
      </c>
      <c r="G222" s="10" t="s">
        <v>565</v>
      </c>
      <c r="H222" s="13">
        <v>8769</v>
      </c>
      <c r="I222" s="13">
        <v>66500</v>
      </c>
      <c r="J222" s="10" t="s">
        <v>1056</v>
      </c>
      <c r="K222" s="10" t="s">
        <v>50</v>
      </c>
      <c r="L222" s="8">
        <v>37659</v>
      </c>
      <c r="M222" s="8">
        <v>48611</v>
      </c>
      <c r="N222" s="9">
        <v>8655</v>
      </c>
      <c r="O222" s="10" t="s">
        <v>74</v>
      </c>
      <c r="P222" s="7">
        <v>50</v>
      </c>
      <c r="Q222" s="7">
        <v>0</v>
      </c>
      <c r="R222" s="7">
        <v>275</v>
      </c>
      <c r="S222" s="7">
        <v>0</v>
      </c>
      <c r="T222" s="7">
        <v>0</v>
      </c>
      <c r="U222" s="7">
        <v>325</v>
      </c>
      <c r="V222" s="7">
        <v>300</v>
      </c>
      <c r="W222" s="7">
        <v>0</v>
      </c>
      <c r="X222" s="7">
        <v>0</v>
      </c>
      <c r="Y222" s="7">
        <v>271</v>
      </c>
      <c r="Z222" s="7">
        <v>92</v>
      </c>
      <c r="AA222" s="7">
        <v>16.307692307692307</v>
      </c>
      <c r="AB222" s="16">
        <v>12.923076923076923</v>
      </c>
      <c r="AC222" s="16">
        <v>31.384615384615383</v>
      </c>
      <c r="AD222" s="16">
        <v>10.153846153846153</v>
      </c>
      <c r="AE222" s="16">
        <v>29.230769230769234</v>
      </c>
      <c r="AF222" s="15">
        <v>72.92307692307692</v>
      </c>
      <c r="AG222" s="10" t="s">
        <v>28</v>
      </c>
      <c r="AH222" s="10" t="s">
        <v>1966</v>
      </c>
      <c r="AI222" s="9">
        <v>0</v>
      </c>
      <c r="AJ222" s="9">
        <v>0</v>
      </c>
      <c r="AK222" s="9">
        <v>0</v>
      </c>
      <c r="AL222" s="24">
        <f>Table1[[#This Row],[Company Direct Land Through FY12]]+Table1[[#This Row],[Company Direct Land FY13 and After]]</f>
        <v>0</v>
      </c>
      <c r="AM222" s="9">
        <v>0</v>
      </c>
      <c r="AN222" s="9">
        <v>0</v>
      </c>
      <c r="AO222" s="9">
        <v>0</v>
      </c>
      <c r="AP222" s="24">
        <f>Table1[[#This Row],[Company Direct Building Through FY12]]+Table1[[#This Row],[Company Direct Building FY13 and After]]</f>
        <v>0</v>
      </c>
      <c r="AQ222" s="9">
        <v>0</v>
      </c>
      <c r="AR222" s="9">
        <v>138.7465</v>
      </c>
      <c r="AS222" s="9">
        <v>0</v>
      </c>
      <c r="AT222" s="24">
        <f>Table1[[#This Row],[Mortgage Recording Tax Through FY12]]+Table1[[#This Row],[Mortgage Recording Tax FY13 and After]]</f>
        <v>138.7465</v>
      </c>
      <c r="AU222" s="9">
        <v>0</v>
      </c>
      <c r="AV222" s="9">
        <v>0</v>
      </c>
      <c r="AW222" s="9">
        <v>0</v>
      </c>
      <c r="AX222" s="24">
        <f>Table1[[#This Row],[Pilot Savings  Through FY12]]+Table1[[#This Row],[Pilot Savings FY13 and After]]</f>
        <v>0</v>
      </c>
      <c r="AY222" s="9">
        <v>0</v>
      </c>
      <c r="AZ222" s="9">
        <v>138.7465</v>
      </c>
      <c r="BA222" s="9">
        <v>0</v>
      </c>
      <c r="BB222" s="24">
        <f>Table1[[#This Row],[Mortgage Recording Tax Exemption Through FY12]]+Table1[[#This Row],[Mortgage Recording Tax Exemption FY13 and After]]</f>
        <v>138.7465</v>
      </c>
      <c r="BC222" s="9">
        <v>269.32479999999998</v>
      </c>
      <c r="BD222" s="9">
        <v>1199.0378000000001</v>
      </c>
      <c r="BE222" s="9">
        <v>1911.2257999999999</v>
      </c>
      <c r="BF222" s="24">
        <f>Table1[[#This Row],[Indirect and Induced Land Through FY12]]+Table1[[#This Row],[Indirect and Induced Land FY13 and After]]</f>
        <v>3110.2636000000002</v>
      </c>
      <c r="BG222" s="9">
        <v>500.1746</v>
      </c>
      <c r="BH222" s="9">
        <v>2226.7842999999998</v>
      </c>
      <c r="BI222" s="9">
        <v>3549.4182000000001</v>
      </c>
      <c r="BJ222" s="24">
        <f>Table1[[#This Row],[Indirect and Induced Building Through FY12]]+Table1[[#This Row],[Indirect and Induced Building FY13 and After]]</f>
        <v>5776.2024999999994</v>
      </c>
      <c r="BK222" s="9">
        <v>769.49940000000004</v>
      </c>
      <c r="BL222" s="9">
        <v>3425.8220999999999</v>
      </c>
      <c r="BM222" s="9">
        <v>5460.6440000000002</v>
      </c>
      <c r="BN222" s="24">
        <f>Table1[[#This Row],[TOTAL Real Property Related Taxes Through FY12]]+Table1[[#This Row],[TOTAL Real Property Related Taxes FY13 and After]]</f>
        <v>8886.4660999999996</v>
      </c>
      <c r="BO222" s="9">
        <v>807.81809999999996</v>
      </c>
      <c r="BP222" s="9">
        <v>4067.8861999999999</v>
      </c>
      <c r="BQ222" s="9">
        <v>5732.5663999999997</v>
      </c>
      <c r="BR222" s="24">
        <f>Table1[[#This Row],[Company Direct Through FY12]]+Table1[[#This Row],[Company Direct FY13 and After]]</f>
        <v>9800.4526000000005</v>
      </c>
      <c r="BS222" s="9">
        <v>0</v>
      </c>
      <c r="BT222" s="9">
        <v>0</v>
      </c>
      <c r="BU222" s="9">
        <v>0</v>
      </c>
      <c r="BV222" s="24">
        <f>Table1[[#This Row],[Sales Tax Exemption Through FY12]]+Table1[[#This Row],[Sales Tax Exemption FY13 and After]]</f>
        <v>0</v>
      </c>
      <c r="BW222" s="9">
        <v>0</v>
      </c>
      <c r="BX222" s="9">
        <v>0</v>
      </c>
      <c r="BY222" s="9">
        <v>0</v>
      </c>
      <c r="BZ222" s="24">
        <f>Table1[[#This Row],[Energy Tax Savings Through FY12]]+Table1[[#This Row],[Energy Tax Savings FY13 and After]]</f>
        <v>0</v>
      </c>
      <c r="CA222" s="9">
        <v>10.760899999999999</v>
      </c>
      <c r="CB222" s="9">
        <v>76.094300000000004</v>
      </c>
      <c r="CC222" s="9">
        <v>31.8888</v>
      </c>
      <c r="CD222" s="24">
        <f>Table1[[#This Row],[Tax Exempt Bond Savings Through FY12]]+Table1[[#This Row],[Tax Exempt Bond Savings FY13 and After]]</f>
        <v>107.98310000000001</v>
      </c>
      <c r="CE222" s="9">
        <v>902.78620000000001</v>
      </c>
      <c r="CF222" s="9">
        <v>4462.3621999999996</v>
      </c>
      <c r="CG222" s="9">
        <v>6406.4933000000001</v>
      </c>
      <c r="CH222" s="24">
        <f>Table1[[#This Row],[Indirect and Induced Through FY12]]+Table1[[#This Row],[Indirect and Induced FY13 and After]]</f>
        <v>10868.8555</v>
      </c>
      <c r="CI222" s="9">
        <v>1699.8434</v>
      </c>
      <c r="CJ222" s="9">
        <v>8454.1540999999997</v>
      </c>
      <c r="CK222" s="9">
        <v>12107.170899999999</v>
      </c>
      <c r="CL222" s="24">
        <f>Table1[[#This Row],[TOTAL Income Consumption Use Taxes Through FY12]]+Table1[[#This Row],[TOTAL Income Consumption Use Taxes FY13 and After]]</f>
        <v>20561.324999999997</v>
      </c>
      <c r="CM222" s="9">
        <v>10.760899999999999</v>
      </c>
      <c r="CN222" s="9">
        <v>214.8408</v>
      </c>
      <c r="CO222" s="9">
        <v>31.8888</v>
      </c>
      <c r="CP222" s="24">
        <f>Table1[[#This Row],[Assistance Provided Through FY12]]+Table1[[#This Row],[Assistance Provided FY13 and After]]</f>
        <v>246.7296</v>
      </c>
      <c r="CQ222" s="9">
        <v>0</v>
      </c>
      <c r="CR222" s="9">
        <v>0</v>
      </c>
      <c r="CS222" s="9">
        <v>0</v>
      </c>
      <c r="CT222" s="24">
        <f>Table1[[#This Row],[Recapture Cancellation Reduction Amount Through FY12]]+Table1[[#This Row],[Recapture Cancellation Reduction Amount FY13 and After]]</f>
        <v>0</v>
      </c>
      <c r="CU222" s="9">
        <v>0</v>
      </c>
      <c r="CV222" s="9">
        <v>0</v>
      </c>
      <c r="CW222" s="9">
        <v>0</v>
      </c>
      <c r="CX222" s="24">
        <f>Table1[[#This Row],[Penalty Paid Through FY12]]+Table1[[#This Row],[Penalty Paid FY13 and After]]</f>
        <v>0</v>
      </c>
      <c r="CY222" s="9">
        <v>10.760899999999999</v>
      </c>
      <c r="CZ222" s="9">
        <v>214.8408</v>
      </c>
      <c r="DA222" s="9">
        <v>31.8888</v>
      </c>
      <c r="DB222" s="24">
        <f>Table1[[#This Row],[TOTAL Assistance Net of Recapture Penalties Through FY12]]+Table1[[#This Row],[TOTAL Assistance Net of Recapture Penalties FY13 and After]]</f>
        <v>246.7296</v>
      </c>
      <c r="DC222" s="9">
        <v>807.81809999999996</v>
      </c>
      <c r="DD222" s="9">
        <v>4206.6327000000001</v>
      </c>
      <c r="DE222" s="9">
        <v>5732.5663999999997</v>
      </c>
      <c r="DF222" s="24">
        <f>Table1[[#This Row],[Company Direct Tax Revenue Before Assistance Through FY12]]+Table1[[#This Row],[Company Direct Tax Revenue Before Assistance FY13 and After]]</f>
        <v>9939.1990999999998</v>
      </c>
      <c r="DG222" s="9">
        <v>1672.2855999999999</v>
      </c>
      <c r="DH222" s="9">
        <v>7888.1842999999999</v>
      </c>
      <c r="DI222" s="9">
        <v>11867.1373</v>
      </c>
      <c r="DJ222" s="24">
        <f>Table1[[#This Row],[Indirect and Induced Tax Revenues Through FY12]]+Table1[[#This Row],[Indirect and Induced Tax Revenues FY13 and After]]</f>
        <v>19755.321599999999</v>
      </c>
      <c r="DK222" s="9">
        <v>2480.1037000000001</v>
      </c>
      <c r="DL222" s="9">
        <v>12094.816999999999</v>
      </c>
      <c r="DM222" s="9">
        <v>17599.703699999998</v>
      </c>
      <c r="DN222" s="24">
        <f>Table1[[#This Row],[TOTAL Tax Revenues Before Assistance Through FY12]]+Table1[[#This Row],[TOTAL Tax Revenues Before Assistance FY13 and After]]</f>
        <v>29694.520699999997</v>
      </c>
      <c r="DO222" s="9">
        <v>2469.3427999999999</v>
      </c>
      <c r="DP222" s="9">
        <v>11879.976199999999</v>
      </c>
      <c r="DQ222" s="9">
        <v>17567.814900000001</v>
      </c>
      <c r="DR222" s="24">
        <f>Table1[[#This Row],[TOTAL Tax Revenues Net of Assistance Recapture and Penalty Through FY12]]+Table1[[#This Row],[TOTAL Tax Revenues Net of Assistance Recapture and Penalty FY13 and After]]</f>
        <v>29447.791100000002</v>
      </c>
      <c r="DS222" s="9">
        <v>0</v>
      </c>
      <c r="DT222" s="9">
        <v>0</v>
      </c>
      <c r="DU222" s="9">
        <v>0</v>
      </c>
      <c r="DV222" s="9">
        <v>0</v>
      </c>
    </row>
    <row r="223" spans="1:126" x14ac:dyDescent="0.25">
      <c r="A223" s="10">
        <v>92742</v>
      </c>
      <c r="B223" s="10" t="s">
        <v>1079</v>
      </c>
      <c r="C223" s="10" t="s">
        <v>1080</v>
      </c>
      <c r="D223" s="10" t="s">
        <v>24</v>
      </c>
      <c r="E223" s="10">
        <v>29</v>
      </c>
      <c r="F223" s="10" t="s">
        <v>1081</v>
      </c>
      <c r="G223" s="10" t="s">
        <v>255</v>
      </c>
      <c r="H223" s="13">
        <v>6000</v>
      </c>
      <c r="I223" s="13">
        <v>2169</v>
      </c>
      <c r="J223" s="10" t="s">
        <v>114</v>
      </c>
      <c r="K223" s="10" t="s">
        <v>491</v>
      </c>
      <c r="L223" s="8">
        <v>37631</v>
      </c>
      <c r="M223" s="8">
        <v>42917</v>
      </c>
      <c r="N223" s="9">
        <v>675</v>
      </c>
      <c r="O223" s="10" t="s">
        <v>74</v>
      </c>
      <c r="P223" s="7">
        <v>0</v>
      </c>
      <c r="Q223" s="7">
        <v>0</v>
      </c>
      <c r="R223" s="7">
        <v>15</v>
      </c>
      <c r="S223" s="7">
        <v>0</v>
      </c>
      <c r="T223" s="7">
        <v>0</v>
      </c>
      <c r="U223" s="7">
        <v>15</v>
      </c>
      <c r="V223" s="7">
        <v>15</v>
      </c>
      <c r="W223" s="7">
        <v>0</v>
      </c>
      <c r="X223" s="7">
        <v>0</v>
      </c>
      <c r="Y223" s="7">
        <v>18</v>
      </c>
      <c r="Z223" s="7">
        <v>0</v>
      </c>
      <c r="AA223" s="7">
        <v>0</v>
      </c>
      <c r="AB223" s="16">
        <v>0</v>
      </c>
      <c r="AC223" s="16">
        <v>0</v>
      </c>
      <c r="AD223" s="16">
        <v>0</v>
      </c>
      <c r="AE223" s="16">
        <v>0</v>
      </c>
      <c r="AF223" s="15">
        <v>100</v>
      </c>
      <c r="AG223" s="10" t="s">
        <v>28</v>
      </c>
      <c r="AH223" s="10" t="s">
        <v>1966</v>
      </c>
      <c r="AI223" s="9">
        <v>0</v>
      </c>
      <c r="AJ223" s="9">
        <v>0</v>
      </c>
      <c r="AK223" s="9">
        <v>0</v>
      </c>
      <c r="AL223" s="24">
        <f>Table1[[#This Row],[Company Direct Land Through FY12]]+Table1[[#This Row],[Company Direct Land FY13 and After]]</f>
        <v>0</v>
      </c>
      <c r="AM223" s="9">
        <v>0</v>
      </c>
      <c r="AN223" s="9">
        <v>0</v>
      </c>
      <c r="AO223" s="9">
        <v>0</v>
      </c>
      <c r="AP223" s="24">
        <f>Table1[[#This Row],[Company Direct Building Through FY12]]+Table1[[#This Row],[Company Direct Building FY13 and After]]</f>
        <v>0</v>
      </c>
      <c r="AQ223" s="9">
        <v>0</v>
      </c>
      <c r="AR223" s="9">
        <v>11.8429</v>
      </c>
      <c r="AS223" s="9">
        <v>0</v>
      </c>
      <c r="AT223" s="24">
        <f>Table1[[#This Row],[Mortgage Recording Tax Through FY12]]+Table1[[#This Row],[Mortgage Recording Tax FY13 and After]]</f>
        <v>11.8429</v>
      </c>
      <c r="AU223" s="9">
        <v>0</v>
      </c>
      <c r="AV223" s="9">
        <v>0</v>
      </c>
      <c r="AW223" s="9">
        <v>0</v>
      </c>
      <c r="AX223" s="24">
        <f>Table1[[#This Row],[Pilot Savings  Through FY12]]+Table1[[#This Row],[Pilot Savings FY13 and After]]</f>
        <v>0</v>
      </c>
      <c r="AY223" s="9">
        <v>0</v>
      </c>
      <c r="AZ223" s="9">
        <v>11.8429</v>
      </c>
      <c r="BA223" s="9">
        <v>0</v>
      </c>
      <c r="BB223" s="24">
        <f>Table1[[#This Row],[Mortgage Recording Tax Exemption Through FY12]]+Table1[[#This Row],[Mortgage Recording Tax Exemption FY13 and After]]</f>
        <v>11.8429</v>
      </c>
      <c r="BC223" s="9">
        <v>6.9057000000000004</v>
      </c>
      <c r="BD223" s="9">
        <v>42.732799999999997</v>
      </c>
      <c r="BE223" s="9">
        <v>18.427199999999999</v>
      </c>
      <c r="BF223" s="24">
        <f>Table1[[#This Row],[Indirect and Induced Land Through FY12]]+Table1[[#This Row],[Indirect and Induced Land FY13 and After]]</f>
        <v>61.16</v>
      </c>
      <c r="BG223" s="9">
        <v>12.8249</v>
      </c>
      <c r="BH223" s="9">
        <v>79.3613</v>
      </c>
      <c r="BI223" s="9">
        <v>34.222099999999998</v>
      </c>
      <c r="BJ223" s="24">
        <f>Table1[[#This Row],[Indirect and Induced Building Through FY12]]+Table1[[#This Row],[Indirect and Induced Building FY13 and After]]</f>
        <v>113.5834</v>
      </c>
      <c r="BK223" s="9">
        <v>19.730599999999999</v>
      </c>
      <c r="BL223" s="9">
        <v>122.0941</v>
      </c>
      <c r="BM223" s="9">
        <v>52.649299999999997</v>
      </c>
      <c r="BN223" s="24">
        <f>Table1[[#This Row],[TOTAL Real Property Related Taxes Through FY12]]+Table1[[#This Row],[TOTAL Real Property Related Taxes FY13 and After]]</f>
        <v>174.74340000000001</v>
      </c>
      <c r="BO223" s="9">
        <v>18.165400000000002</v>
      </c>
      <c r="BP223" s="9">
        <v>127.57559999999999</v>
      </c>
      <c r="BQ223" s="9">
        <v>48.4726</v>
      </c>
      <c r="BR223" s="24">
        <f>Table1[[#This Row],[Company Direct Through FY12]]+Table1[[#This Row],[Company Direct FY13 and After]]</f>
        <v>176.04820000000001</v>
      </c>
      <c r="BS223" s="9">
        <v>0</v>
      </c>
      <c r="BT223" s="9">
        <v>0</v>
      </c>
      <c r="BU223" s="9">
        <v>0</v>
      </c>
      <c r="BV223" s="24">
        <f>Table1[[#This Row],[Sales Tax Exemption Through FY12]]+Table1[[#This Row],[Sales Tax Exemption FY13 and After]]</f>
        <v>0</v>
      </c>
      <c r="BW223" s="9">
        <v>0</v>
      </c>
      <c r="BX223" s="9">
        <v>0</v>
      </c>
      <c r="BY223" s="9">
        <v>0</v>
      </c>
      <c r="BZ223" s="24">
        <f>Table1[[#This Row],[Energy Tax Savings Through FY12]]+Table1[[#This Row],[Energy Tax Savings FY13 and After]]</f>
        <v>0</v>
      </c>
      <c r="CA223" s="9">
        <v>0.32629999999999998</v>
      </c>
      <c r="CB223" s="9">
        <v>3.4813000000000001</v>
      </c>
      <c r="CC223" s="9">
        <v>0.77639999999999998</v>
      </c>
      <c r="CD223" s="24">
        <f>Table1[[#This Row],[Tax Exempt Bond Savings Through FY12]]+Table1[[#This Row],[Tax Exempt Bond Savings FY13 and After]]</f>
        <v>4.2576999999999998</v>
      </c>
      <c r="CE223" s="9">
        <v>23.579000000000001</v>
      </c>
      <c r="CF223" s="9">
        <v>161.86330000000001</v>
      </c>
      <c r="CG223" s="9">
        <v>62.918399999999998</v>
      </c>
      <c r="CH223" s="24">
        <f>Table1[[#This Row],[Indirect and Induced Through FY12]]+Table1[[#This Row],[Indirect and Induced FY13 and After]]</f>
        <v>224.7817</v>
      </c>
      <c r="CI223" s="9">
        <v>41.418100000000003</v>
      </c>
      <c r="CJ223" s="9">
        <v>285.95760000000001</v>
      </c>
      <c r="CK223" s="9">
        <v>110.6146</v>
      </c>
      <c r="CL223" s="24">
        <f>Table1[[#This Row],[TOTAL Income Consumption Use Taxes Through FY12]]+Table1[[#This Row],[TOTAL Income Consumption Use Taxes FY13 and After]]</f>
        <v>396.57220000000001</v>
      </c>
      <c r="CM223" s="9">
        <v>0.32629999999999998</v>
      </c>
      <c r="CN223" s="9">
        <v>15.324199999999999</v>
      </c>
      <c r="CO223" s="9">
        <v>0.77639999999999998</v>
      </c>
      <c r="CP223" s="24">
        <f>Table1[[#This Row],[Assistance Provided Through FY12]]+Table1[[#This Row],[Assistance Provided FY13 and After]]</f>
        <v>16.1006</v>
      </c>
      <c r="CQ223" s="9">
        <v>0</v>
      </c>
      <c r="CR223" s="9">
        <v>0</v>
      </c>
      <c r="CS223" s="9">
        <v>0</v>
      </c>
      <c r="CT223" s="24">
        <f>Table1[[#This Row],[Recapture Cancellation Reduction Amount Through FY12]]+Table1[[#This Row],[Recapture Cancellation Reduction Amount FY13 and After]]</f>
        <v>0</v>
      </c>
      <c r="CU223" s="9">
        <v>0</v>
      </c>
      <c r="CV223" s="9">
        <v>0</v>
      </c>
      <c r="CW223" s="9">
        <v>0</v>
      </c>
      <c r="CX223" s="24">
        <f>Table1[[#This Row],[Penalty Paid Through FY12]]+Table1[[#This Row],[Penalty Paid FY13 and After]]</f>
        <v>0</v>
      </c>
      <c r="CY223" s="9">
        <v>0.32629999999999998</v>
      </c>
      <c r="CZ223" s="9">
        <v>15.324199999999999</v>
      </c>
      <c r="DA223" s="9">
        <v>0.77639999999999998</v>
      </c>
      <c r="DB223" s="24">
        <f>Table1[[#This Row],[TOTAL Assistance Net of Recapture Penalties Through FY12]]+Table1[[#This Row],[TOTAL Assistance Net of Recapture Penalties FY13 and After]]</f>
        <v>16.1006</v>
      </c>
      <c r="DC223" s="9">
        <v>18.165400000000002</v>
      </c>
      <c r="DD223" s="9">
        <v>139.41849999999999</v>
      </c>
      <c r="DE223" s="9">
        <v>48.4726</v>
      </c>
      <c r="DF223" s="24">
        <f>Table1[[#This Row],[Company Direct Tax Revenue Before Assistance Through FY12]]+Table1[[#This Row],[Company Direct Tax Revenue Before Assistance FY13 and After]]</f>
        <v>187.89109999999999</v>
      </c>
      <c r="DG223" s="9">
        <v>43.309600000000003</v>
      </c>
      <c r="DH223" s="9">
        <v>283.95740000000001</v>
      </c>
      <c r="DI223" s="9">
        <v>115.5677</v>
      </c>
      <c r="DJ223" s="24">
        <f>Table1[[#This Row],[Indirect and Induced Tax Revenues Through FY12]]+Table1[[#This Row],[Indirect and Induced Tax Revenues FY13 and After]]</f>
        <v>399.52510000000001</v>
      </c>
      <c r="DK223" s="9">
        <v>61.475000000000001</v>
      </c>
      <c r="DL223" s="9">
        <v>423.3759</v>
      </c>
      <c r="DM223" s="9">
        <v>164.0403</v>
      </c>
      <c r="DN223" s="24">
        <f>Table1[[#This Row],[TOTAL Tax Revenues Before Assistance Through FY12]]+Table1[[#This Row],[TOTAL Tax Revenues Before Assistance FY13 and After]]</f>
        <v>587.4162</v>
      </c>
      <c r="DO223" s="9">
        <v>61.148699999999998</v>
      </c>
      <c r="DP223" s="9">
        <v>408.05169999999998</v>
      </c>
      <c r="DQ223" s="9">
        <v>163.26390000000001</v>
      </c>
      <c r="DR223" s="24">
        <f>Table1[[#This Row],[TOTAL Tax Revenues Net of Assistance Recapture and Penalty Through FY12]]+Table1[[#This Row],[TOTAL Tax Revenues Net of Assistance Recapture and Penalty FY13 and After]]</f>
        <v>571.31560000000002</v>
      </c>
      <c r="DS223" s="9">
        <v>0</v>
      </c>
      <c r="DT223" s="9">
        <v>0</v>
      </c>
      <c r="DU223" s="9">
        <v>0</v>
      </c>
      <c r="DV223" s="9">
        <v>0</v>
      </c>
    </row>
    <row r="224" spans="1:126" x14ac:dyDescent="0.25">
      <c r="A224" s="10">
        <v>92745</v>
      </c>
      <c r="B224" s="10" t="s">
        <v>1203</v>
      </c>
      <c r="C224" s="10" t="s">
        <v>1205</v>
      </c>
      <c r="D224" s="10" t="s">
        <v>24</v>
      </c>
      <c r="E224" s="10">
        <v>34</v>
      </c>
      <c r="F224" s="10" t="s">
        <v>1206</v>
      </c>
      <c r="G224" s="10" t="s">
        <v>480</v>
      </c>
      <c r="H224" s="13">
        <v>15605</v>
      </c>
      <c r="I224" s="13">
        <v>70000</v>
      </c>
      <c r="J224" s="10" t="s">
        <v>1204</v>
      </c>
      <c r="K224" s="10" t="s">
        <v>27</v>
      </c>
      <c r="L224" s="8">
        <v>38168</v>
      </c>
      <c r="M224" s="8">
        <v>47664</v>
      </c>
      <c r="N224" s="9">
        <v>5525</v>
      </c>
      <c r="O224" s="10" t="s">
        <v>242</v>
      </c>
      <c r="P224" s="7">
        <v>0</v>
      </c>
      <c r="Q224" s="7">
        <v>0</v>
      </c>
      <c r="R224" s="7">
        <v>242</v>
      </c>
      <c r="S224" s="7">
        <v>0</v>
      </c>
      <c r="T224" s="7">
        <v>0</v>
      </c>
      <c r="U224" s="7">
        <v>242</v>
      </c>
      <c r="V224" s="7">
        <v>242</v>
      </c>
      <c r="W224" s="7">
        <v>0</v>
      </c>
      <c r="X224" s="7">
        <v>0</v>
      </c>
      <c r="Y224" s="7">
        <v>0</v>
      </c>
      <c r="Z224" s="7">
        <v>10</v>
      </c>
      <c r="AA224" s="7">
        <v>0</v>
      </c>
      <c r="AB224" s="16">
        <v>0</v>
      </c>
      <c r="AC224" s="16">
        <v>0</v>
      </c>
      <c r="AD224" s="16">
        <v>0</v>
      </c>
      <c r="AE224" s="16">
        <v>0</v>
      </c>
      <c r="AF224" s="15">
        <v>57.438016528925615</v>
      </c>
      <c r="AG224" s="10" t="s">
        <v>28</v>
      </c>
      <c r="AH224" s="10" t="s">
        <v>1966</v>
      </c>
      <c r="AI224" s="9">
        <v>44.860999999999997</v>
      </c>
      <c r="AJ224" s="9">
        <v>197.37430000000001</v>
      </c>
      <c r="AK224" s="9">
        <v>309.88189999999997</v>
      </c>
      <c r="AL224" s="24">
        <f>Table1[[#This Row],[Company Direct Land Through FY12]]+Table1[[#This Row],[Company Direct Land FY13 and After]]</f>
        <v>507.25619999999998</v>
      </c>
      <c r="AM224" s="9">
        <v>344</v>
      </c>
      <c r="AN224" s="9">
        <v>789.16430000000003</v>
      </c>
      <c r="AO224" s="9">
        <v>2376.2166999999999</v>
      </c>
      <c r="AP224" s="24">
        <f>Table1[[#This Row],[Company Direct Building Through FY12]]+Table1[[#This Row],[Company Direct Building FY13 and After]]</f>
        <v>3165.3809999999999</v>
      </c>
      <c r="AQ224" s="9">
        <v>0</v>
      </c>
      <c r="AR224" s="9">
        <v>96.936099999999996</v>
      </c>
      <c r="AS224" s="9">
        <v>0</v>
      </c>
      <c r="AT224" s="24">
        <f>Table1[[#This Row],[Mortgage Recording Tax Through FY12]]+Table1[[#This Row],[Mortgage Recording Tax FY13 and After]]</f>
        <v>96.936099999999996</v>
      </c>
      <c r="AU224" s="9">
        <v>367.96100000000001</v>
      </c>
      <c r="AV224" s="9">
        <v>833.24130000000002</v>
      </c>
      <c r="AW224" s="9">
        <v>2541.7298000000001</v>
      </c>
      <c r="AX224" s="24">
        <f>Table1[[#This Row],[Pilot Savings  Through FY12]]+Table1[[#This Row],[Pilot Savings FY13 and After]]</f>
        <v>3374.9711000000002</v>
      </c>
      <c r="AY224" s="9">
        <v>0</v>
      </c>
      <c r="AZ224" s="9">
        <v>96.936099999999996</v>
      </c>
      <c r="BA224" s="9">
        <v>0</v>
      </c>
      <c r="BB224" s="24">
        <f>Table1[[#This Row],[Mortgage Recording Tax Exemption Through FY12]]+Table1[[#This Row],[Mortgage Recording Tax Exemption FY13 and After]]</f>
        <v>96.936099999999996</v>
      </c>
      <c r="BC224" s="9">
        <v>239.6859</v>
      </c>
      <c r="BD224" s="9">
        <v>1025.7453</v>
      </c>
      <c r="BE224" s="9">
        <v>1655.6560999999999</v>
      </c>
      <c r="BF224" s="24">
        <f>Table1[[#This Row],[Indirect and Induced Land Through FY12]]+Table1[[#This Row],[Indirect and Induced Land FY13 and After]]</f>
        <v>2681.4013999999997</v>
      </c>
      <c r="BG224" s="9">
        <v>445.1309</v>
      </c>
      <c r="BH224" s="9">
        <v>1904.9556</v>
      </c>
      <c r="BI224" s="9">
        <v>3074.7896999999998</v>
      </c>
      <c r="BJ224" s="24">
        <f>Table1[[#This Row],[Indirect and Induced Building Through FY12]]+Table1[[#This Row],[Indirect and Induced Building FY13 and After]]</f>
        <v>4979.7452999999996</v>
      </c>
      <c r="BK224" s="9">
        <v>705.71680000000003</v>
      </c>
      <c r="BL224" s="9">
        <v>3083.9982</v>
      </c>
      <c r="BM224" s="9">
        <v>4874.8145999999997</v>
      </c>
      <c r="BN224" s="24">
        <f>Table1[[#This Row],[TOTAL Real Property Related Taxes Through FY12]]+Table1[[#This Row],[TOTAL Real Property Related Taxes FY13 and After]]</f>
        <v>7958.8127999999997</v>
      </c>
      <c r="BO224" s="9">
        <v>1591.5805</v>
      </c>
      <c r="BP224" s="9">
        <v>7249.2016000000003</v>
      </c>
      <c r="BQ224" s="9">
        <v>10994.0126</v>
      </c>
      <c r="BR224" s="24">
        <f>Table1[[#This Row],[Company Direct Through FY12]]+Table1[[#This Row],[Company Direct FY13 and After]]</f>
        <v>18243.214200000002</v>
      </c>
      <c r="BS224" s="9">
        <v>0</v>
      </c>
      <c r="BT224" s="9">
        <v>24.571000000000002</v>
      </c>
      <c r="BU224" s="9">
        <v>0</v>
      </c>
      <c r="BV224" s="24">
        <f>Table1[[#This Row],[Sales Tax Exemption Through FY12]]+Table1[[#This Row],[Sales Tax Exemption FY13 and After]]</f>
        <v>24.571000000000002</v>
      </c>
      <c r="BW224" s="9">
        <v>0</v>
      </c>
      <c r="BX224" s="9">
        <v>0</v>
      </c>
      <c r="BY224" s="9">
        <v>0</v>
      </c>
      <c r="BZ224" s="24">
        <f>Table1[[#This Row],[Energy Tax Savings Through FY12]]+Table1[[#This Row],[Energy Tax Savings FY13 and After]]</f>
        <v>0</v>
      </c>
      <c r="CA224" s="9">
        <v>2.6537999999999999</v>
      </c>
      <c r="CB224" s="9">
        <v>21.0535</v>
      </c>
      <c r="CC224" s="9">
        <v>8.4736999999999991</v>
      </c>
      <c r="CD224" s="24">
        <f>Table1[[#This Row],[Tax Exempt Bond Savings Through FY12]]+Table1[[#This Row],[Tax Exempt Bond Savings FY13 and After]]</f>
        <v>29.527200000000001</v>
      </c>
      <c r="CE224" s="9">
        <v>818.3877</v>
      </c>
      <c r="CF224" s="9">
        <v>3846.3910000000001</v>
      </c>
      <c r="CG224" s="9">
        <v>5653.1013000000003</v>
      </c>
      <c r="CH224" s="24">
        <f>Table1[[#This Row],[Indirect and Induced Through FY12]]+Table1[[#This Row],[Indirect and Induced FY13 and After]]</f>
        <v>9499.4922999999999</v>
      </c>
      <c r="CI224" s="9">
        <v>2407.3144000000002</v>
      </c>
      <c r="CJ224" s="9">
        <v>11049.9681</v>
      </c>
      <c r="CK224" s="9">
        <v>16638.640200000002</v>
      </c>
      <c r="CL224" s="24">
        <f>Table1[[#This Row],[TOTAL Income Consumption Use Taxes Through FY12]]+Table1[[#This Row],[TOTAL Income Consumption Use Taxes FY13 and After]]</f>
        <v>27688.6083</v>
      </c>
      <c r="CM224" s="9">
        <v>370.6148</v>
      </c>
      <c r="CN224" s="9">
        <v>975.80190000000005</v>
      </c>
      <c r="CO224" s="9">
        <v>2550.2035000000001</v>
      </c>
      <c r="CP224" s="24">
        <f>Table1[[#This Row],[Assistance Provided Through FY12]]+Table1[[#This Row],[Assistance Provided FY13 and After]]</f>
        <v>3526.0054</v>
      </c>
      <c r="CQ224" s="9">
        <v>0</v>
      </c>
      <c r="CR224" s="9">
        <v>0</v>
      </c>
      <c r="CS224" s="9">
        <v>0</v>
      </c>
      <c r="CT224" s="24">
        <f>Table1[[#This Row],[Recapture Cancellation Reduction Amount Through FY12]]+Table1[[#This Row],[Recapture Cancellation Reduction Amount FY13 and After]]</f>
        <v>0</v>
      </c>
      <c r="CU224" s="9">
        <v>0</v>
      </c>
      <c r="CV224" s="9">
        <v>0</v>
      </c>
      <c r="CW224" s="9">
        <v>0</v>
      </c>
      <c r="CX224" s="24">
        <f>Table1[[#This Row],[Penalty Paid Through FY12]]+Table1[[#This Row],[Penalty Paid FY13 and After]]</f>
        <v>0</v>
      </c>
      <c r="CY224" s="9">
        <v>370.6148</v>
      </c>
      <c r="CZ224" s="9">
        <v>975.80190000000005</v>
      </c>
      <c r="DA224" s="9">
        <v>2550.2035000000001</v>
      </c>
      <c r="DB224" s="24">
        <f>Table1[[#This Row],[TOTAL Assistance Net of Recapture Penalties Through FY12]]+Table1[[#This Row],[TOTAL Assistance Net of Recapture Penalties FY13 and After]]</f>
        <v>3526.0054</v>
      </c>
      <c r="DC224" s="9">
        <v>1980.4414999999999</v>
      </c>
      <c r="DD224" s="9">
        <v>8332.6762999999992</v>
      </c>
      <c r="DE224" s="9">
        <v>13680.111199999999</v>
      </c>
      <c r="DF224" s="24">
        <f>Table1[[#This Row],[Company Direct Tax Revenue Before Assistance Through FY12]]+Table1[[#This Row],[Company Direct Tax Revenue Before Assistance FY13 and After]]</f>
        <v>22012.787499999999</v>
      </c>
      <c r="DG224" s="9">
        <v>1503.2045000000001</v>
      </c>
      <c r="DH224" s="9">
        <v>6777.0919000000004</v>
      </c>
      <c r="DI224" s="9">
        <v>10383.5471</v>
      </c>
      <c r="DJ224" s="24">
        <f>Table1[[#This Row],[Indirect and Induced Tax Revenues Through FY12]]+Table1[[#This Row],[Indirect and Induced Tax Revenues FY13 and After]]</f>
        <v>17160.638999999999</v>
      </c>
      <c r="DK224" s="9">
        <v>3483.6460000000002</v>
      </c>
      <c r="DL224" s="9">
        <v>15109.7682</v>
      </c>
      <c r="DM224" s="9">
        <v>24063.658299999999</v>
      </c>
      <c r="DN224" s="24">
        <f>Table1[[#This Row],[TOTAL Tax Revenues Before Assistance Through FY12]]+Table1[[#This Row],[TOTAL Tax Revenues Before Assistance FY13 and After]]</f>
        <v>39173.426500000001</v>
      </c>
      <c r="DO224" s="9">
        <v>3113.0311999999999</v>
      </c>
      <c r="DP224" s="9">
        <v>14133.9663</v>
      </c>
      <c r="DQ224" s="9">
        <v>21513.4548</v>
      </c>
      <c r="DR224" s="24">
        <f>Table1[[#This Row],[TOTAL Tax Revenues Net of Assistance Recapture and Penalty Through FY12]]+Table1[[#This Row],[TOTAL Tax Revenues Net of Assistance Recapture and Penalty FY13 and After]]</f>
        <v>35647.4211</v>
      </c>
      <c r="DS224" s="9">
        <v>0</v>
      </c>
      <c r="DT224" s="9">
        <v>0</v>
      </c>
      <c r="DU224" s="9">
        <v>0</v>
      </c>
      <c r="DV224" s="9">
        <v>0</v>
      </c>
    </row>
    <row r="225" spans="1:126" x14ac:dyDescent="0.25">
      <c r="A225" s="10">
        <v>92748</v>
      </c>
      <c r="B225" s="10" t="s">
        <v>1182</v>
      </c>
      <c r="C225" s="10" t="s">
        <v>1183</v>
      </c>
      <c r="D225" s="10" t="s">
        <v>47</v>
      </c>
      <c r="E225" s="10">
        <v>4</v>
      </c>
      <c r="F225" s="10" t="s">
        <v>1184</v>
      </c>
      <c r="G225" s="10" t="s">
        <v>1118</v>
      </c>
      <c r="H225" s="13">
        <v>11785</v>
      </c>
      <c r="I225" s="13">
        <v>72000</v>
      </c>
      <c r="J225" s="10" t="s">
        <v>205</v>
      </c>
      <c r="K225" s="10" t="s">
        <v>50</v>
      </c>
      <c r="L225" s="8">
        <v>38051</v>
      </c>
      <c r="M225" s="8">
        <v>49279</v>
      </c>
      <c r="N225" s="9">
        <v>24000</v>
      </c>
      <c r="O225" s="10" t="s">
        <v>74</v>
      </c>
      <c r="P225" s="7">
        <v>30</v>
      </c>
      <c r="Q225" s="7">
        <v>17</v>
      </c>
      <c r="R225" s="7">
        <v>103</v>
      </c>
      <c r="S225" s="7">
        <v>0</v>
      </c>
      <c r="T225" s="7">
        <v>0</v>
      </c>
      <c r="U225" s="7">
        <v>150</v>
      </c>
      <c r="V225" s="7">
        <v>126</v>
      </c>
      <c r="W225" s="7">
        <v>0</v>
      </c>
      <c r="X225" s="7">
        <v>0</v>
      </c>
      <c r="Y225" s="7">
        <v>94</v>
      </c>
      <c r="Z225" s="7">
        <v>1</v>
      </c>
      <c r="AA225" s="7">
        <v>0</v>
      </c>
      <c r="AB225" s="16">
        <v>0</v>
      </c>
      <c r="AC225" s="16">
        <v>0</v>
      </c>
      <c r="AD225" s="16">
        <v>0</v>
      </c>
      <c r="AE225" s="16">
        <v>0</v>
      </c>
      <c r="AF225" s="15">
        <v>76.666666666666671</v>
      </c>
      <c r="AG225" s="10" t="s">
        <v>28</v>
      </c>
      <c r="AH225" s="10" t="s">
        <v>28</v>
      </c>
      <c r="AI225" s="9">
        <v>0</v>
      </c>
      <c r="AJ225" s="9">
        <v>0</v>
      </c>
      <c r="AK225" s="9">
        <v>0</v>
      </c>
      <c r="AL225" s="24">
        <f>Table1[[#This Row],[Company Direct Land Through FY12]]+Table1[[#This Row],[Company Direct Land FY13 and After]]</f>
        <v>0</v>
      </c>
      <c r="AM225" s="9">
        <v>0</v>
      </c>
      <c r="AN225" s="9">
        <v>0</v>
      </c>
      <c r="AO225" s="9">
        <v>0</v>
      </c>
      <c r="AP225" s="24">
        <f>Table1[[#This Row],[Company Direct Building Through FY12]]+Table1[[#This Row],[Company Direct Building FY13 and After]]</f>
        <v>0</v>
      </c>
      <c r="AQ225" s="9">
        <v>0</v>
      </c>
      <c r="AR225" s="9">
        <v>38.28</v>
      </c>
      <c r="AS225" s="9">
        <v>0</v>
      </c>
      <c r="AT225" s="24">
        <f>Table1[[#This Row],[Mortgage Recording Tax Through FY12]]+Table1[[#This Row],[Mortgage Recording Tax FY13 and After]]</f>
        <v>38.28</v>
      </c>
      <c r="AU225" s="9">
        <v>0</v>
      </c>
      <c r="AV225" s="9">
        <v>0</v>
      </c>
      <c r="AW225" s="9">
        <v>0</v>
      </c>
      <c r="AX225" s="24">
        <f>Table1[[#This Row],[Pilot Savings  Through FY12]]+Table1[[#This Row],[Pilot Savings FY13 and After]]</f>
        <v>0</v>
      </c>
      <c r="AY225" s="9">
        <v>0</v>
      </c>
      <c r="AZ225" s="9">
        <v>38.28</v>
      </c>
      <c r="BA225" s="9">
        <v>0</v>
      </c>
      <c r="BB225" s="24">
        <f>Table1[[#This Row],[Mortgage Recording Tax Exemption Through FY12]]+Table1[[#This Row],[Mortgage Recording Tax Exemption FY13 and After]]</f>
        <v>38.28</v>
      </c>
      <c r="BC225" s="9">
        <v>92.6661</v>
      </c>
      <c r="BD225" s="9">
        <v>521.76390000000004</v>
      </c>
      <c r="BE225" s="9">
        <v>749.80909999999994</v>
      </c>
      <c r="BF225" s="24">
        <f>Table1[[#This Row],[Indirect and Induced Land Through FY12]]+Table1[[#This Row],[Indirect and Induced Land FY13 and After]]</f>
        <v>1271.5729999999999</v>
      </c>
      <c r="BG225" s="9">
        <v>172.0941</v>
      </c>
      <c r="BH225" s="9">
        <v>968.99</v>
      </c>
      <c r="BI225" s="9">
        <v>1392.5021999999999</v>
      </c>
      <c r="BJ225" s="24">
        <f>Table1[[#This Row],[Indirect and Induced Building Through FY12]]+Table1[[#This Row],[Indirect and Induced Building FY13 and After]]</f>
        <v>2361.4921999999997</v>
      </c>
      <c r="BK225" s="9">
        <v>264.7602</v>
      </c>
      <c r="BL225" s="9">
        <v>1490.7538999999999</v>
      </c>
      <c r="BM225" s="9">
        <v>2142.3112999999998</v>
      </c>
      <c r="BN225" s="24">
        <f>Table1[[#This Row],[TOTAL Real Property Related Taxes Through FY12]]+Table1[[#This Row],[TOTAL Real Property Related Taxes FY13 and After]]</f>
        <v>3633.0652</v>
      </c>
      <c r="BO225" s="9">
        <v>240.07130000000001</v>
      </c>
      <c r="BP225" s="9">
        <v>1465.7589</v>
      </c>
      <c r="BQ225" s="9">
        <v>1942.5419999999999</v>
      </c>
      <c r="BR225" s="24">
        <f>Table1[[#This Row],[Company Direct Through FY12]]+Table1[[#This Row],[Company Direct FY13 and After]]</f>
        <v>3408.3009000000002</v>
      </c>
      <c r="BS225" s="9">
        <v>0</v>
      </c>
      <c r="BT225" s="9">
        <v>0</v>
      </c>
      <c r="BU225" s="9">
        <v>0</v>
      </c>
      <c r="BV225" s="24">
        <f>Table1[[#This Row],[Sales Tax Exemption Through FY12]]+Table1[[#This Row],[Sales Tax Exemption FY13 and After]]</f>
        <v>0</v>
      </c>
      <c r="BW225" s="9">
        <v>0</v>
      </c>
      <c r="BX225" s="9">
        <v>0</v>
      </c>
      <c r="BY225" s="9">
        <v>0</v>
      </c>
      <c r="BZ225" s="24">
        <f>Table1[[#This Row],[Energy Tax Savings Through FY12]]+Table1[[#This Row],[Energy Tax Savings FY13 and After]]</f>
        <v>0</v>
      </c>
      <c r="CA225" s="9">
        <v>4.9099999999999998E-2</v>
      </c>
      <c r="CB225" s="9">
        <v>0.40189999999999998</v>
      </c>
      <c r="CC225" s="9">
        <v>0.15679999999999999</v>
      </c>
      <c r="CD225" s="24">
        <f>Table1[[#This Row],[Tax Exempt Bond Savings Through FY12]]+Table1[[#This Row],[Tax Exempt Bond Savings FY13 and After]]</f>
        <v>0.55869999999999997</v>
      </c>
      <c r="CE225" s="9">
        <v>285.56990000000002</v>
      </c>
      <c r="CF225" s="9">
        <v>1778.7761</v>
      </c>
      <c r="CG225" s="9">
        <v>2310.6941999999999</v>
      </c>
      <c r="CH225" s="24">
        <f>Table1[[#This Row],[Indirect and Induced Through FY12]]+Table1[[#This Row],[Indirect and Induced FY13 and After]]</f>
        <v>4089.4703</v>
      </c>
      <c r="CI225" s="9">
        <v>525.59209999999996</v>
      </c>
      <c r="CJ225" s="9">
        <v>3244.1331</v>
      </c>
      <c r="CK225" s="9">
        <v>4253.0793999999996</v>
      </c>
      <c r="CL225" s="24">
        <f>Table1[[#This Row],[TOTAL Income Consumption Use Taxes Through FY12]]+Table1[[#This Row],[TOTAL Income Consumption Use Taxes FY13 and After]]</f>
        <v>7497.2124999999996</v>
      </c>
      <c r="CM225" s="9">
        <v>4.9099999999999998E-2</v>
      </c>
      <c r="CN225" s="9">
        <v>38.681899999999999</v>
      </c>
      <c r="CO225" s="9">
        <v>0.15679999999999999</v>
      </c>
      <c r="CP225" s="24">
        <f>Table1[[#This Row],[Assistance Provided Through FY12]]+Table1[[#This Row],[Assistance Provided FY13 and After]]</f>
        <v>38.838699999999996</v>
      </c>
      <c r="CQ225" s="9">
        <v>0</v>
      </c>
      <c r="CR225" s="9">
        <v>0</v>
      </c>
      <c r="CS225" s="9">
        <v>0</v>
      </c>
      <c r="CT225" s="24">
        <f>Table1[[#This Row],[Recapture Cancellation Reduction Amount Through FY12]]+Table1[[#This Row],[Recapture Cancellation Reduction Amount FY13 and After]]</f>
        <v>0</v>
      </c>
      <c r="CU225" s="9">
        <v>0</v>
      </c>
      <c r="CV225" s="9">
        <v>0</v>
      </c>
      <c r="CW225" s="9">
        <v>0</v>
      </c>
      <c r="CX225" s="24">
        <f>Table1[[#This Row],[Penalty Paid Through FY12]]+Table1[[#This Row],[Penalty Paid FY13 and After]]</f>
        <v>0</v>
      </c>
      <c r="CY225" s="9">
        <v>4.9099999999999998E-2</v>
      </c>
      <c r="CZ225" s="9">
        <v>38.681899999999999</v>
      </c>
      <c r="DA225" s="9">
        <v>0.15679999999999999</v>
      </c>
      <c r="DB225" s="24">
        <f>Table1[[#This Row],[TOTAL Assistance Net of Recapture Penalties Through FY12]]+Table1[[#This Row],[TOTAL Assistance Net of Recapture Penalties FY13 and After]]</f>
        <v>38.838699999999996</v>
      </c>
      <c r="DC225" s="9">
        <v>240.07130000000001</v>
      </c>
      <c r="DD225" s="9">
        <v>1504.0389</v>
      </c>
      <c r="DE225" s="9">
        <v>1942.5419999999999</v>
      </c>
      <c r="DF225" s="24">
        <f>Table1[[#This Row],[Company Direct Tax Revenue Before Assistance Through FY12]]+Table1[[#This Row],[Company Direct Tax Revenue Before Assistance FY13 and After]]</f>
        <v>3446.5808999999999</v>
      </c>
      <c r="DG225" s="9">
        <v>550.33010000000002</v>
      </c>
      <c r="DH225" s="9">
        <v>3269.53</v>
      </c>
      <c r="DI225" s="9">
        <v>4453.0055000000002</v>
      </c>
      <c r="DJ225" s="24">
        <f>Table1[[#This Row],[Indirect and Induced Tax Revenues Through FY12]]+Table1[[#This Row],[Indirect and Induced Tax Revenues FY13 and After]]</f>
        <v>7722.5355</v>
      </c>
      <c r="DK225" s="9">
        <v>790.40139999999997</v>
      </c>
      <c r="DL225" s="9">
        <v>4773.5689000000002</v>
      </c>
      <c r="DM225" s="9">
        <v>6395.5474999999997</v>
      </c>
      <c r="DN225" s="24">
        <f>Table1[[#This Row],[TOTAL Tax Revenues Before Assistance Through FY12]]+Table1[[#This Row],[TOTAL Tax Revenues Before Assistance FY13 and After]]</f>
        <v>11169.116399999999</v>
      </c>
      <c r="DO225" s="9">
        <v>790.35230000000001</v>
      </c>
      <c r="DP225" s="9">
        <v>4734.8869999999997</v>
      </c>
      <c r="DQ225" s="9">
        <v>6395.3906999999999</v>
      </c>
      <c r="DR225" s="24">
        <f>Table1[[#This Row],[TOTAL Tax Revenues Net of Assistance Recapture and Penalty Through FY12]]+Table1[[#This Row],[TOTAL Tax Revenues Net of Assistance Recapture and Penalty FY13 and After]]</f>
        <v>11130.277699999999</v>
      </c>
      <c r="DS225" s="9">
        <v>0</v>
      </c>
      <c r="DT225" s="9">
        <v>0</v>
      </c>
      <c r="DU225" s="9">
        <v>0</v>
      </c>
      <c r="DV225" s="9">
        <v>0</v>
      </c>
    </row>
    <row r="226" spans="1:126" x14ac:dyDescent="0.25">
      <c r="A226" s="10">
        <v>92750</v>
      </c>
      <c r="B226" s="10" t="s">
        <v>1234</v>
      </c>
      <c r="C226" s="10" t="s">
        <v>661</v>
      </c>
      <c r="D226" s="10" t="s">
        <v>47</v>
      </c>
      <c r="E226" s="10">
        <v>4</v>
      </c>
      <c r="F226" s="10" t="s">
        <v>662</v>
      </c>
      <c r="G226" s="10" t="s">
        <v>1235</v>
      </c>
      <c r="H226" s="13">
        <v>0</v>
      </c>
      <c r="I226" s="13">
        <v>18972</v>
      </c>
      <c r="J226" s="10" t="s">
        <v>911</v>
      </c>
      <c r="K226" s="10" t="s">
        <v>50</v>
      </c>
      <c r="L226" s="8">
        <v>38079</v>
      </c>
      <c r="M226" s="8">
        <v>49249</v>
      </c>
      <c r="N226" s="9">
        <v>8830</v>
      </c>
      <c r="O226" s="10" t="s">
        <v>74</v>
      </c>
      <c r="P226" s="7">
        <v>3</v>
      </c>
      <c r="Q226" s="7">
        <v>1</v>
      </c>
      <c r="R226" s="7">
        <v>39</v>
      </c>
      <c r="S226" s="7">
        <v>0</v>
      </c>
      <c r="T226" s="7">
        <v>0</v>
      </c>
      <c r="U226" s="7">
        <v>43</v>
      </c>
      <c r="V226" s="7">
        <v>40</v>
      </c>
      <c r="W226" s="7">
        <v>0</v>
      </c>
      <c r="X226" s="7">
        <v>0</v>
      </c>
      <c r="Y226" s="7">
        <v>0</v>
      </c>
      <c r="Z226" s="7">
        <v>5</v>
      </c>
      <c r="AA226" s="7">
        <v>0</v>
      </c>
      <c r="AB226" s="16">
        <v>0</v>
      </c>
      <c r="AC226" s="16">
        <v>0</v>
      </c>
      <c r="AD226" s="16">
        <v>0</v>
      </c>
      <c r="AE226" s="16">
        <v>0</v>
      </c>
      <c r="AF226" s="15">
        <v>60.465116279069761</v>
      </c>
      <c r="AG226" s="10" t="s">
        <v>28</v>
      </c>
      <c r="AH226" s="10" t="s">
        <v>1966</v>
      </c>
      <c r="AI226" s="9">
        <v>0</v>
      </c>
      <c r="AJ226" s="9">
        <v>0</v>
      </c>
      <c r="AK226" s="9">
        <v>0</v>
      </c>
      <c r="AL226" s="24">
        <f>Table1[[#This Row],[Company Direct Land Through FY12]]+Table1[[#This Row],[Company Direct Land FY13 and After]]</f>
        <v>0</v>
      </c>
      <c r="AM226" s="9">
        <v>0</v>
      </c>
      <c r="AN226" s="9">
        <v>0</v>
      </c>
      <c r="AO226" s="9">
        <v>0</v>
      </c>
      <c r="AP226" s="24">
        <f>Table1[[#This Row],[Company Direct Building Through FY12]]+Table1[[#This Row],[Company Direct Building FY13 and After]]</f>
        <v>0</v>
      </c>
      <c r="AQ226" s="9">
        <v>0</v>
      </c>
      <c r="AR226" s="9">
        <v>154.92240000000001</v>
      </c>
      <c r="AS226" s="9">
        <v>0</v>
      </c>
      <c r="AT226" s="24">
        <f>Table1[[#This Row],[Mortgage Recording Tax Through FY12]]+Table1[[#This Row],[Mortgage Recording Tax FY13 and After]]</f>
        <v>154.92240000000001</v>
      </c>
      <c r="AU226" s="9">
        <v>0</v>
      </c>
      <c r="AV226" s="9">
        <v>0</v>
      </c>
      <c r="AW226" s="9">
        <v>0</v>
      </c>
      <c r="AX226" s="24">
        <f>Table1[[#This Row],[Pilot Savings  Through FY12]]+Table1[[#This Row],[Pilot Savings FY13 and After]]</f>
        <v>0</v>
      </c>
      <c r="AY226" s="9">
        <v>0</v>
      </c>
      <c r="AZ226" s="9">
        <v>154.92240000000001</v>
      </c>
      <c r="BA226" s="9">
        <v>0</v>
      </c>
      <c r="BB226" s="24">
        <f>Table1[[#This Row],[Mortgage Recording Tax Exemption Through FY12]]+Table1[[#This Row],[Mortgage Recording Tax Exemption FY13 and After]]</f>
        <v>154.92240000000001</v>
      </c>
      <c r="BC226" s="9">
        <v>53.345700000000001</v>
      </c>
      <c r="BD226" s="9">
        <v>251.02879999999999</v>
      </c>
      <c r="BE226" s="9">
        <v>431.64729999999997</v>
      </c>
      <c r="BF226" s="24">
        <f>Table1[[#This Row],[Indirect and Induced Land Through FY12]]+Table1[[#This Row],[Indirect and Induced Land FY13 and After]]</f>
        <v>682.67609999999991</v>
      </c>
      <c r="BG226" s="9">
        <v>99.070599999999999</v>
      </c>
      <c r="BH226" s="9">
        <v>466.19650000000001</v>
      </c>
      <c r="BI226" s="9">
        <v>801.63120000000004</v>
      </c>
      <c r="BJ226" s="24">
        <f>Table1[[#This Row],[Indirect and Induced Building Through FY12]]+Table1[[#This Row],[Indirect and Induced Building FY13 and After]]</f>
        <v>1267.8277</v>
      </c>
      <c r="BK226" s="9">
        <v>152.41630000000001</v>
      </c>
      <c r="BL226" s="9">
        <v>717.22529999999995</v>
      </c>
      <c r="BM226" s="9">
        <v>1233.2784999999999</v>
      </c>
      <c r="BN226" s="24">
        <f>Table1[[#This Row],[TOTAL Real Property Related Taxes Through FY12]]+Table1[[#This Row],[TOTAL Real Property Related Taxes FY13 and After]]</f>
        <v>1950.5038</v>
      </c>
      <c r="BO226" s="9">
        <v>131.01900000000001</v>
      </c>
      <c r="BP226" s="9">
        <v>710.41769999999997</v>
      </c>
      <c r="BQ226" s="9">
        <v>1060.1438000000001</v>
      </c>
      <c r="BR226" s="24">
        <f>Table1[[#This Row],[Company Direct Through FY12]]+Table1[[#This Row],[Company Direct FY13 and After]]</f>
        <v>1770.5615</v>
      </c>
      <c r="BS226" s="9">
        <v>0</v>
      </c>
      <c r="BT226" s="9">
        <v>0</v>
      </c>
      <c r="BU226" s="9">
        <v>0</v>
      </c>
      <c r="BV226" s="24">
        <f>Table1[[#This Row],[Sales Tax Exemption Through FY12]]+Table1[[#This Row],[Sales Tax Exemption FY13 and After]]</f>
        <v>0</v>
      </c>
      <c r="BW226" s="9">
        <v>0</v>
      </c>
      <c r="BX226" s="9">
        <v>0</v>
      </c>
      <c r="BY226" s="9">
        <v>0</v>
      </c>
      <c r="BZ226" s="24">
        <f>Table1[[#This Row],[Energy Tax Savings Through FY12]]+Table1[[#This Row],[Energy Tax Savings FY13 and After]]</f>
        <v>0</v>
      </c>
      <c r="CA226" s="9">
        <v>8.7727000000000004</v>
      </c>
      <c r="CB226" s="9">
        <v>55.514800000000001</v>
      </c>
      <c r="CC226" s="9">
        <v>28.011700000000001</v>
      </c>
      <c r="CD226" s="24">
        <f>Table1[[#This Row],[Tax Exempt Bond Savings Through FY12]]+Table1[[#This Row],[Tax Exempt Bond Savings FY13 and After]]</f>
        <v>83.526499999999999</v>
      </c>
      <c r="CE226" s="9">
        <v>164.39599999999999</v>
      </c>
      <c r="CF226" s="9">
        <v>858.67560000000003</v>
      </c>
      <c r="CG226" s="9">
        <v>1330.2136</v>
      </c>
      <c r="CH226" s="24">
        <f>Table1[[#This Row],[Indirect and Induced Through FY12]]+Table1[[#This Row],[Indirect and Induced FY13 and After]]</f>
        <v>2188.8892000000001</v>
      </c>
      <c r="CI226" s="9">
        <v>286.64229999999998</v>
      </c>
      <c r="CJ226" s="9">
        <v>1513.5785000000001</v>
      </c>
      <c r="CK226" s="9">
        <v>2362.3456999999999</v>
      </c>
      <c r="CL226" s="24">
        <f>Table1[[#This Row],[TOTAL Income Consumption Use Taxes Through FY12]]+Table1[[#This Row],[TOTAL Income Consumption Use Taxes FY13 and After]]</f>
        <v>3875.9241999999999</v>
      </c>
      <c r="CM226" s="9">
        <v>8.7727000000000004</v>
      </c>
      <c r="CN226" s="9">
        <v>210.43719999999999</v>
      </c>
      <c r="CO226" s="9">
        <v>28.011700000000001</v>
      </c>
      <c r="CP226" s="24">
        <f>Table1[[#This Row],[Assistance Provided Through FY12]]+Table1[[#This Row],[Assistance Provided FY13 and After]]</f>
        <v>238.44889999999998</v>
      </c>
      <c r="CQ226" s="9">
        <v>0</v>
      </c>
      <c r="CR226" s="9">
        <v>0</v>
      </c>
      <c r="CS226" s="9">
        <v>0</v>
      </c>
      <c r="CT226" s="24">
        <f>Table1[[#This Row],[Recapture Cancellation Reduction Amount Through FY12]]+Table1[[#This Row],[Recapture Cancellation Reduction Amount FY13 and After]]</f>
        <v>0</v>
      </c>
      <c r="CU226" s="9">
        <v>0</v>
      </c>
      <c r="CV226" s="9">
        <v>0</v>
      </c>
      <c r="CW226" s="9">
        <v>0</v>
      </c>
      <c r="CX226" s="24">
        <f>Table1[[#This Row],[Penalty Paid Through FY12]]+Table1[[#This Row],[Penalty Paid FY13 and After]]</f>
        <v>0</v>
      </c>
      <c r="CY226" s="9">
        <v>8.7727000000000004</v>
      </c>
      <c r="CZ226" s="9">
        <v>210.43719999999999</v>
      </c>
      <c r="DA226" s="9">
        <v>28.011700000000001</v>
      </c>
      <c r="DB226" s="24">
        <f>Table1[[#This Row],[TOTAL Assistance Net of Recapture Penalties Through FY12]]+Table1[[#This Row],[TOTAL Assistance Net of Recapture Penalties FY13 and After]]</f>
        <v>238.44889999999998</v>
      </c>
      <c r="DC226" s="9">
        <v>131.01900000000001</v>
      </c>
      <c r="DD226" s="9">
        <v>865.34010000000001</v>
      </c>
      <c r="DE226" s="9">
        <v>1060.1438000000001</v>
      </c>
      <c r="DF226" s="24">
        <f>Table1[[#This Row],[Company Direct Tax Revenue Before Assistance Through FY12]]+Table1[[#This Row],[Company Direct Tax Revenue Before Assistance FY13 and After]]</f>
        <v>1925.4839000000002</v>
      </c>
      <c r="DG226" s="9">
        <v>316.81229999999999</v>
      </c>
      <c r="DH226" s="9">
        <v>1575.9009000000001</v>
      </c>
      <c r="DI226" s="9">
        <v>2563.4920999999999</v>
      </c>
      <c r="DJ226" s="24">
        <f>Table1[[#This Row],[Indirect and Induced Tax Revenues Through FY12]]+Table1[[#This Row],[Indirect and Induced Tax Revenues FY13 and After]]</f>
        <v>4139.393</v>
      </c>
      <c r="DK226" s="9">
        <v>447.8313</v>
      </c>
      <c r="DL226" s="9">
        <v>2441.241</v>
      </c>
      <c r="DM226" s="9">
        <v>3623.6359000000002</v>
      </c>
      <c r="DN226" s="24">
        <f>Table1[[#This Row],[TOTAL Tax Revenues Before Assistance Through FY12]]+Table1[[#This Row],[TOTAL Tax Revenues Before Assistance FY13 and After]]</f>
        <v>6064.8769000000002</v>
      </c>
      <c r="DO226" s="9">
        <v>439.05860000000001</v>
      </c>
      <c r="DP226" s="9">
        <v>2230.8038000000001</v>
      </c>
      <c r="DQ226" s="9">
        <v>3595.6242000000002</v>
      </c>
      <c r="DR226" s="24">
        <f>Table1[[#This Row],[TOTAL Tax Revenues Net of Assistance Recapture and Penalty Through FY12]]+Table1[[#This Row],[TOTAL Tax Revenues Net of Assistance Recapture and Penalty FY13 and After]]</f>
        <v>5826.4279999999999</v>
      </c>
      <c r="DS226" s="9">
        <v>0</v>
      </c>
      <c r="DT226" s="9">
        <v>0</v>
      </c>
      <c r="DU226" s="9">
        <v>0</v>
      </c>
      <c r="DV226" s="9">
        <v>0</v>
      </c>
    </row>
    <row r="227" spans="1:126" x14ac:dyDescent="0.25">
      <c r="A227" s="10">
        <v>92753</v>
      </c>
      <c r="B227" s="10" t="s">
        <v>1099</v>
      </c>
      <c r="C227" s="10" t="s">
        <v>1101</v>
      </c>
      <c r="D227" s="10" t="s">
        <v>17</v>
      </c>
      <c r="E227" s="10">
        <v>39</v>
      </c>
      <c r="F227" s="10" t="s">
        <v>1084</v>
      </c>
      <c r="G227" s="10" t="s">
        <v>734</v>
      </c>
      <c r="H227" s="13">
        <v>54200</v>
      </c>
      <c r="I227" s="13">
        <v>53200</v>
      </c>
      <c r="J227" s="10" t="s">
        <v>1100</v>
      </c>
      <c r="K227" s="10" t="s">
        <v>81</v>
      </c>
      <c r="L227" s="8">
        <v>37852</v>
      </c>
      <c r="M227" s="8">
        <v>47299</v>
      </c>
      <c r="N227" s="9">
        <v>897</v>
      </c>
      <c r="O227" s="10" t="s">
        <v>68</v>
      </c>
      <c r="P227" s="7">
        <v>6</v>
      </c>
      <c r="Q227" s="7">
        <v>0</v>
      </c>
      <c r="R227" s="7">
        <v>214</v>
      </c>
      <c r="S227" s="7">
        <v>0</v>
      </c>
      <c r="T227" s="7">
        <v>0</v>
      </c>
      <c r="U227" s="7">
        <v>220</v>
      </c>
      <c r="V227" s="7">
        <v>217</v>
      </c>
      <c r="W227" s="7">
        <v>0</v>
      </c>
      <c r="X227" s="7">
        <v>0</v>
      </c>
      <c r="Y227" s="7">
        <v>175</v>
      </c>
      <c r="Z227" s="7">
        <v>10</v>
      </c>
      <c r="AA227" s="7">
        <v>0</v>
      </c>
      <c r="AB227" s="16">
        <v>0</v>
      </c>
      <c r="AC227" s="16">
        <v>0</v>
      </c>
      <c r="AD227" s="16">
        <v>0</v>
      </c>
      <c r="AE227" s="16">
        <v>0</v>
      </c>
      <c r="AF227" s="15">
        <v>93.181818181818173</v>
      </c>
      <c r="AG227" s="10" t="s">
        <v>28</v>
      </c>
      <c r="AH227" s="10" t="s">
        <v>1966</v>
      </c>
      <c r="AI227" s="9">
        <v>54.335999999999999</v>
      </c>
      <c r="AJ227" s="9">
        <v>324.089</v>
      </c>
      <c r="AK227" s="9">
        <v>360.8383</v>
      </c>
      <c r="AL227" s="24">
        <f>Table1[[#This Row],[Company Direct Land Through FY12]]+Table1[[#This Row],[Company Direct Land FY13 and After]]</f>
        <v>684.92730000000006</v>
      </c>
      <c r="AM227" s="9">
        <v>81.197999999999993</v>
      </c>
      <c r="AN227" s="9">
        <v>344.30020000000002</v>
      </c>
      <c r="AO227" s="9">
        <v>539.22540000000004</v>
      </c>
      <c r="AP227" s="24">
        <f>Table1[[#This Row],[Company Direct Building Through FY12]]+Table1[[#This Row],[Company Direct Building FY13 and After]]</f>
        <v>883.52560000000005</v>
      </c>
      <c r="AQ227" s="9">
        <v>0</v>
      </c>
      <c r="AR227" s="9">
        <v>6.8006000000000002</v>
      </c>
      <c r="AS227" s="9">
        <v>0</v>
      </c>
      <c r="AT227" s="24">
        <f>Table1[[#This Row],[Mortgage Recording Tax Through FY12]]+Table1[[#This Row],[Mortgage Recording Tax FY13 and After]]</f>
        <v>6.8006000000000002</v>
      </c>
      <c r="AU227" s="9">
        <v>120.399</v>
      </c>
      <c r="AV227" s="9">
        <v>477.35320000000002</v>
      </c>
      <c r="AW227" s="9">
        <v>799.5548</v>
      </c>
      <c r="AX227" s="24">
        <f>Table1[[#This Row],[Pilot Savings  Through FY12]]+Table1[[#This Row],[Pilot Savings FY13 and After]]</f>
        <v>1276.9079999999999</v>
      </c>
      <c r="AY227" s="9">
        <v>0</v>
      </c>
      <c r="AZ227" s="9">
        <v>0</v>
      </c>
      <c r="BA227" s="9">
        <v>0</v>
      </c>
      <c r="BB227" s="24">
        <f>Table1[[#This Row],[Mortgage Recording Tax Exemption Through FY12]]+Table1[[#This Row],[Mortgage Recording Tax Exemption FY13 and After]]</f>
        <v>0</v>
      </c>
      <c r="BC227" s="9">
        <v>289.40190000000001</v>
      </c>
      <c r="BD227" s="9">
        <v>1056.0023000000001</v>
      </c>
      <c r="BE227" s="9">
        <v>1921.8818000000001</v>
      </c>
      <c r="BF227" s="24">
        <f>Table1[[#This Row],[Indirect and Induced Land Through FY12]]+Table1[[#This Row],[Indirect and Induced Land FY13 and After]]</f>
        <v>2977.8841000000002</v>
      </c>
      <c r="BG227" s="9">
        <v>537.46069999999997</v>
      </c>
      <c r="BH227" s="9">
        <v>1961.1470999999999</v>
      </c>
      <c r="BI227" s="9">
        <v>3569.2085000000002</v>
      </c>
      <c r="BJ227" s="24">
        <f>Table1[[#This Row],[Indirect and Induced Building Through FY12]]+Table1[[#This Row],[Indirect and Induced Building FY13 and After]]</f>
        <v>5530.3555999999999</v>
      </c>
      <c r="BK227" s="9">
        <v>841.99760000000003</v>
      </c>
      <c r="BL227" s="9">
        <v>3214.9859999999999</v>
      </c>
      <c r="BM227" s="9">
        <v>5591.5991999999997</v>
      </c>
      <c r="BN227" s="24">
        <f>Table1[[#This Row],[TOTAL Real Property Related Taxes Through FY12]]+Table1[[#This Row],[TOTAL Real Property Related Taxes FY13 and After]]</f>
        <v>8806.5851999999995</v>
      </c>
      <c r="BO227" s="9">
        <v>1309.4701</v>
      </c>
      <c r="BP227" s="9">
        <v>5550.2929999999997</v>
      </c>
      <c r="BQ227" s="9">
        <v>8696.0272999999997</v>
      </c>
      <c r="BR227" s="24">
        <f>Table1[[#This Row],[Company Direct Through FY12]]+Table1[[#This Row],[Company Direct FY13 and After]]</f>
        <v>14246.320299999999</v>
      </c>
      <c r="BS227" s="9">
        <v>0</v>
      </c>
      <c r="BT227" s="9">
        <v>25.761700000000001</v>
      </c>
      <c r="BU227" s="9">
        <v>0</v>
      </c>
      <c r="BV227" s="24">
        <f>Table1[[#This Row],[Sales Tax Exemption Through FY12]]+Table1[[#This Row],[Sales Tax Exemption FY13 and After]]</f>
        <v>25.761700000000001</v>
      </c>
      <c r="BW227" s="9">
        <v>0</v>
      </c>
      <c r="BX227" s="9">
        <v>2.0828000000000002</v>
      </c>
      <c r="BY227" s="9">
        <v>0</v>
      </c>
      <c r="BZ227" s="24">
        <f>Table1[[#This Row],[Energy Tax Savings Through FY12]]+Table1[[#This Row],[Energy Tax Savings FY13 and After]]</f>
        <v>2.0828000000000002</v>
      </c>
      <c r="CA227" s="9">
        <v>0</v>
      </c>
      <c r="CB227" s="9">
        <v>0</v>
      </c>
      <c r="CC227" s="9">
        <v>0</v>
      </c>
      <c r="CD227" s="24">
        <f>Table1[[#This Row],[Tax Exempt Bond Savings Through FY12]]+Table1[[#This Row],[Tax Exempt Bond Savings FY13 and After]]</f>
        <v>0</v>
      </c>
      <c r="CE227" s="9">
        <v>1073.5934</v>
      </c>
      <c r="CF227" s="9">
        <v>4379.9147000000003</v>
      </c>
      <c r="CG227" s="9">
        <v>7129.5986999999996</v>
      </c>
      <c r="CH227" s="24">
        <f>Table1[[#This Row],[Indirect and Induced Through FY12]]+Table1[[#This Row],[Indirect and Induced FY13 and After]]</f>
        <v>11509.5134</v>
      </c>
      <c r="CI227" s="9">
        <v>2383.0635000000002</v>
      </c>
      <c r="CJ227" s="9">
        <v>9902.3631999999998</v>
      </c>
      <c r="CK227" s="9">
        <v>15825.626</v>
      </c>
      <c r="CL227" s="24">
        <f>Table1[[#This Row],[TOTAL Income Consumption Use Taxes Through FY12]]+Table1[[#This Row],[TOTAL Income Consumption Use Taxes FY13 and After]]</f>
        <v>25727.9892</v>
      </c>
      <c r="CM227" s="9">
        <v>120.399</v>
      </c>
      <c r="CN227" s="9">
        <v>505.1977</v>
      </c>
      <c r="CO227" s="9">
        <v>799.5548</v>
      </c>
      <c r="CP227" s="24">
        <f>Table1[[#This Row],[Assistance Provided Through FY12]]+Table1[[#This Row],[Assistance Provided FY13 and After]]</f>
        <v>1304.7525000000001</v>
      </c>
      <c r="CQ227" s="9">
        <v>0</v>
      </c>
      <c r="CR227" s="9">
        <v>0</v>
      </c>
      <c r="CS227" s="9">
        <v>0</v>
      </c>
      <c r="CT227" s="24">
        <f>Table1[[#This Row],[Recapture Cancellation Reduction Amount Through FY12]]+Table1[[#This Row],[Recapture Cancellation Reduction Amount FY13 and After]]</f>
        <v>0</v>
      </c>
      <c r="CU227" s="9">
        <v>0</v>
      </c>
      <c r="CV227" s="9">
        <v>0</v>
      </c>
      <c r="CW227" s="9">
        <v>0</v>
      </c>
      <c r="CX227" s="24">
        <f>Table1[[#This Row],[Penalty Paid Through FY12]]+Table1[[#This Row],[Penalty Paid FY13 and After]]</f>
        <v>0</v>
      </c>
      <c r="CY227" s="9">
        <v>120.399</v>
      </c>
      <c r="CZ227" s="9">
        <v>505.1977</v>
      </c>
      <c r="DA227" s="9">
        <v>799.5548</v>
      </c>
      <c r="DB227" s="24">
        <f>Table1[[#This Row],[TOTAL Assistance Net of Recapture Penalties Through FY12]]+Table1[[#This Row],[TOTAL Assistance Net of Recapture Penalties FY13 and After]]</f>
        <v>1304.7525000000001</v>
      </c>
      <c r="DC227" s="9">
        <v>1445.0041000000001</v>
      </c>
      <c r="DD227" s="9">
        <v>6225.4827999999998</v>
      </c>
      <c r="DE227" s="9">
        <v>9596.0910000000003</v>
      </c>
      <c r="DF227" s="24">
        <f>Table1[[#This Row],[Company Direct Tax Revenue Before Assistance Through FY12]]+Table1[[#This Row],[Company Direct Tax Revenue Before Assistance FY13 and After]]</f>
        <v>15821.5738</v>
      </c>
      <c r="DG227" s="9">
        <v>1900.4559999999999</v>
      </c>
      <c r="DH227" s="9">
        <v>7397.0640999999996</v>
      </c>
      <c r="DI227" s="9">
        <v>12620.689</v>
      </c>
      <c r="DJ227" s="24">
        <f>Table1[[#This Row],[Indirect and Induced Tax Revenues Through FY12]]+Table1[[#This Row],[Indirect and Induced Tax Revenues FY13 and After]]</f>
        <v>20017.753100000002</v>
      </c>
      <c r="DK227" s="9">
        <v>3345.4600999999998</v>
      </c>
      <c r="DL227" s="9">
        <v>13622.546899999999</v>
      </c>
      <c r="DM227" s="9">
        <v>22216.78</v>
      </c>
      <c r="DN227" s="24">
        <f>Table1[[#This Row],[TOTAL Tax Revenues Before Assistance Through FY12]]+Table1[[#This Row],[TOTAL Tax Revenues Before Assistance FY13 and After]]</f>
        <v>35839.3269</v>
      </c>
      <c r="DO227" s="9">
        <v>3225.0610999999999</v>
      </c>
      <c r="DP227" s="9">
        <v>13117.349200000001</v>
      </c>
      <c r="DQ227" s="9">
        <v>21417.225200000001</v>
      </c>
      <c r="DR227" s="24">
        <f>Table1[[#This Row],[TOTAL Tax Revenues Net of Assistance Recapture and Penalty Through FY12]]+Table1[[#This Row],[TOTAL Tax Revenues Net of Assistance Recapture and Penalty FY13 and After]]</f>
        <v>34534.574399999998</v>
      </c>
      <c r="DS227" s="9">
        <v>0</v>
      </c>
      <c r="DT227" s="9">
        <v>0</v>
      </c>
      <c r="DU227" s="9">
        <v>0</v>
      </c>
      <c r="DV227" s="9">
        <v>0</v>
      </c>
    </row>
    <row r="228" spans="1:126" x14ac:dyDescent="0.25">
      <c r="A228" s="10">
        <v>92754</v>
      </c>
      <c r="B228" s="10" t="s">
        <v>1188</v>
      </c>
      <c r="C228" s="10" t="s">
        <v>1189</v>
      </c>
      <c r="D228" s="10" t="s">
        <v>10</v>
      </c>
      <c r="E228" s="10">
        <v>13</v>
      </c>
      <c r="F228" s="10" t="s">
        <v>1190</v>
      </c>
      <c r="G228" s="10" t="s">
        <v>67</v>
      </c>
      <c r="H228" s="13">
        <v>89700</v>
      </c>
      <c r="I228" s="13">
        <v>350300</v>
      </c>
      <c r="J228" s="10" t="s">
        <v>745</v>
      </c>
      <c r="K228" s="10" t="s">
        <v>50</v>
      </c>
      <c r="L228" s="8">
        <v>37978</v>
      </c>
      <c r="M228" s="8">
        <v>49263</v>
      </c>
      <c r="N228" s="9">
        <v>22600</v>
      </c>
      <c r="O228" s="10" t="s">
        <v>74</v>
      </c>
      <c r="P228" s="7">
        <v>105</v>
      </c>
      <c r="Q228" s="7">
        <v>5</v>
      </c>
      <c r="R228" s="7">
        <v>524</v>
      </c>
      <c r="S228" s="7">
        <v>6</v>
      </c>
      <c r="T228" s="7">
        <v>0</v>
      </c>
      <c r="U228" s="7">
        <v>640</v>
      </c>
      <c r="V228" s="7">
        <v>584</v>
      </c>
      <c r="W228" s="7">
        <v>0</v>
      </c>
      <c r="X228" s="7">
        <v>0</v>
      </c>
      <c r="Y228" s="7">
        <v>1404</v>
      </c>
      <c r="Z228" s="7">
        <v>19</v>
      </c>
      <c r="AA228" s="7">
        <v>19.84375</v>
      </c>
      <c r="AB228" s="16">
        <v>13.750000000000002</v>
      </c>
      <c r="AC228" s="16">
        <v>43.4375</v>
      </c>
      <c r="AD228" s="16">
        <v>10.625</v>
      </c>
      <c r="AE228" s="16">
        <v>12.34375</v>
      </c>
      <c r="AF228" s="15">
        <v>78.4375</v>
      </c>
      <c r="AG228" s="10" t="s">
        <v>28</v>
      </c>
      <c r="AH228" s="10" t="s">
        <v>1966</v>
      </c>
      <c r="AI228" s="9">
        <v>0</v>
      </c>
      <c r="AJ228" s="9">
        <v>0</v>
      </c>
      <c r="AK228" s="9">
        <v>0</v>
      </c>
      <c r="AL228" s="24">
        <f>Table1[[#This Row],[Company Direct Land Through FY12]]+Table1[[#This Row],[Company Direct Land FY13 and After]]</f>
        <v>0</v>
      </c>
      <c r="AM228" s="9">
        <v>0</v>
      </c>
      <c r="AN228" s="9">
        <v>0</v>
      </c>
      <c r="AO228" s="9">
        <v>0</v>
      </c>
      <c r="AP228" s="24">
        <f>Table1[[#This Row],[Company Direct Building Through FY12]]+Table1[[#This Row],[Company Direct Building FY13 and After]]</f>
        <v>0</v>
      </c>
      <c r="AQ228" s="9">
        <v>0</v>
      </c>
      <c r="AR228" s="9">
        <v>361.0761</v>
      </c>
      <c r="AS228" s="9">
        <v>0</v>
      </c>
      <c r="AT228" s="24">
        <f>Table1[[#This Row],[Mortgage Recording Tax Through FY12]]+Table1[[#This Row],[Mortgage Recording Tax FY13 and After]]</f>
        <v>361.0761</v>
      </c>
      <c r="AU228" s="9">
        <v>0</v>
      </c>
      <c r="AV228" s="9">
        <v>0</v>
      </c>
      <c r="AW228" s="9">
        <v>0</v>
      </c>
      <c r="AX228" s="24">
        <f>Table1[[#This Row],[Pilot Savings  Through FY12]]+Table1[[#This Row],[Pilot Savings FY13 and After]]</f>
        <v>0</v>
      </c>
      <c r="AY228" s="9">
        <v>0</v>
      </c>
      <c r="AZ228" s="9">
        <v>361.0761</v>
      </c>
      <c r="BA228" s="9">
        <v>0</v>
      </c>
      <c r="BB228" s="24">
        <f>Table1[[#This Row],[Mortgage Recording Tax Exemption Through FY12]]+Table1[[#This Row],[Mortgage Recording Tax Exemption FY13 and After]]</f>
        <v>361.0761</v>
      </c>
      <c r="BC228" s="9">
        <v>277.23579999999998</v>
      </c>
      <c r="BD228" s="9">
        <v>2922.9450999999999</v>
      </c>
      <c r="BE228" s="9">
        <v>2243.2593999999999</v>
      </c>
      <c r="BF228" s="24">
        <f>Table1[[#This Row],[Indirect and Induced Land Through FY12]]+Table1[[#This Row],[Indirect and Induced Land FY13 and After]]</f>
        <v>5166.2044999999998</v>
      </c>
      <c r="BG228" s="9">
        <v>514.86649999999997</v>
      </c>
      <c r="BH228" s="9">
        <v>5428.3266999999996</v>
      </c>
      <c r="BI228" s="9">
        <v>4166.0518000000002</v>
      </c>
      <c r="BJ228" s="24">
        <f>Table1[[#This Row],[Indirect and Induced Building Through FY12]]+Table1[[#This Row],[Indirect and Induced Building FY13 and After]]</f>
        <v>9594.3784999999989</v>
      </c>
      <c r="BK228" s="9">
        <v>792.10230000000001</v>
      </c>
      <c r="BL228" s="9">
        <v>8351.2718000000004</v>
      </c>
      <c r="BM228" s="9">
        <v>6409.3112000000001</v>
      </c>
      <c r="BN228" s="24">
        <f>Table1[[#This Row],[TOTAL Real Property Related Taxes Through FY12]]+Table1[[#This Row],[TOTAL Real Property Related Taxes FY13 and After]]</f>
        <v>14760.583000000001</v>
      </c>
      <c r="BO228" s="9">
        <v>805.55579999999998</v>
      </c>
      <c r="BP228" s="9">
        <v>9369.5221000000001</v>
      </c>
      <c r="BQ228" s="9">
        <v>6518.1713</v>
      </c>
      <c r="BR228" s="24">
        <f>Table1[[#This Row],[Company Direct Through FY12]]+Table1[[#This Row],[Company Direct FY13 and After]]</f>
        <v>15887.6934</v>
      </c>
      <c r="BS228" s="9">
        <v>0</v>
      </c>
      <c r="BT228" s="9">
        <v>0</v>
      </c>
      <c r="BU228" s="9">
        <v>0</v>
      </c>
      <c r="BV228" s="24">
        <f>Table1[[#This Row],[Sales Tax Exemption Through FY12]]+Table1[[#This Row],[Sales Tax Exemption FY13 and After]]</f>
        <v>0</v>
      </c>
      <c r="BW228" s="9">
        <v>0</v>
      </c>
      <c r="BX228" s="9">
        <v>0</v>
      </c>
      <c r="BY228" s="9">
        <v>0</v>
      </c>
      <c r="BZ228" s="24">
        <f>Table1[[#This Row],[Energy Tax Savings Through FY12]]+Table1[[#This Row],[Energy Tax Savings FY13 and After]]</f>
        <v>0</v>
      </c>
      <c r="CA228" s="9">
        <v>0.18490000000000001</v>
      </c>
      <c r="CB228" s="9">
        <v>1.4971000000000001</v>
      </c>
      <c r="CC228" s="9">
        <v>0.59040000000000004</v>
      </c>
      <c r="CD228" s="24">
        <f>Table1[[#This Row],[Tax Exempt Bond Savings Through FY12]]+Table1[[#This Row],[Tax Exempt Bond Savings FY13 and After]]</f>
        <v>2.0875000000000004</v>
      </c>
      <c r="CE228" s="9">
        <v>929.30420000000004</v>
      </c>
      <c r="CF228" s="9">
        <v>10879.048000000001</v>
      </c>
      <c r="CG228" s="9">
        <v>7519.4825000000001</v>
      </c>
      <c r="CH228" s="24">
        <f>Table1[[#This Row],[Indirect and Induced Through FY12]]+Table1[[#This Row],[Indirect and Induced FY13 and After]]</f>
        <v>18398.530500000001</v>
      </c>
      <c r="CI228" s="9">
        <v>1734.6750999999999</v>
      </c>
      <c r="CJ228" s="9">
        <v>20247.073</v>
      </c>
      <c r="CK228" s="9">
        <v>14037.063399999999</v>
      </c>
      <c r="CL228" s="24">
        <f>Table1[[#This Row],[TOTAL Income Consumption Use Taxes Through FY12]]+Table1[[#This Row],[TOTAL Income Consumption Use Taxes FY13 and After]]</f>
        <v>34284.136400000003</v>
      </c>
      <c r="CM228" s="9">
        <v>0.18490000000000001</v>
      </c>
      <c r="CN228" s="9">
        <v>362.57319999999999</v>
      </c>
      <c r="CO228" s="9">
        <v>0.59040000000000004</v>
      </c>
      <c r="CP228" s="24">
        <f>Table1[[#This Row],[Assistance Provided Through FY12]]+Table1[[#This Row],[Assistance Provided FY13 and After]]</f>
        <v>363.16359999999997</v>
      </c>
      <c r="CQ228" s="9">
        <v>0</v>
      </c>
      <c r="CR228" s="9">
        <v>0</v>
      </c>
      <c r="CS228" s="9">
        <v>0</v>
      </c>
      <c r="CT228" s="24">
        <f>Table1[[#This Row],[Recapture Cancellation Reduction Amount Through FY12]]+Table1[[#This Row],[Recapture Cancellation Reduction Amount FY13 and After]]</f>
        <v>0</v>
      </c>
      <c r="CU228" s="9">
        <v>0</v>
      </c>
      <c r="CV228" s="9">
        <v>0</v>
      </c>
      <c r="CW228" s="9">
        <v>0</v>
      </c>
      <c r="CX228" s="24">
        <f>Table1[[#This Row],[Penalty Paid Through FY12]]+Table1[[#This Row],[Penalty Paid FY13 and After]]</f>
        <v>0</v>
      </c>
      <c r="CY228" s="9">
        <v>0.18490000000000001</v>
      </c>
      <c r="CZ228" s="9">
        <v>362.57319999999999</v>
      </c>
      <c r="DA228" s="9">
        <v>0.59040000000000004</v>
      </c>
      <c r="DB228" s="24">
        <f>Table1[[#This Row],[TOTAL Assistance Net of Recapture Penalties Through FY12]]+Table1[[#This Row],[TOTAL Assistance Net of Recapture Penalties FY13 and After]]</f>
        <v>363.16359999999997</v>
      </c>
      <c r="DC228" s="9">
        <v>805.55579999999998</v>
      </c>
      <c r="DD228" s="9">
        <v>9730.5982000000004</v>
      </c>
      <c r="DE228" s="9">
        <v>6518.1713</v>
      </c>
      <c r="DF228" s="24">
        <f>Table1[[#This Row],[Company Direct Tax Revenue Before Assistance Through FY12]]+Table1[[#This Row],[Company Direct Tax Revenue Before Assistance FY13 and After]]</f>
        <v>16248.7695</v>
      </c>
      <c r="DG228" s="9">
        <v>1721.4065000000001</v>
      </c>
      <c r="DH228" s="9">
        <v>19230.319800000001</v>
      </c>
      <c r="DI228" s="9">
        <v>13928.7937</v>
      </c>
      <c r="DJ228" s="24">
        <f>Table1[[#This Row],[Indirect and Induced Tax Revenues Through FY12]]+Table1[[#This Row],[Indirect and Induced Tax Revenues FY13 and After]]</f>
        <v>33159.113499999999</v>
      </c>
      <c r="DK228" s="9">
        <v>2526.9623000000001</v>
      </c>
      <c r="DL228" s="9">
        <v>28960.918000000001</v>
      </c>
      <c r="DM228" s="9">
        <v>20446.965</v>
      </c>
      <c r="DN228" s="24">
        <f>Table1[[#This Row],[TOTAL Tax Revenues Before Assistance Through FY12]]+Table1[[#This Row],[TOTAL Tax Revenues Before Assistance FY13 and After]]</f>
        <v>49407.883000000002</v>
      </c>
      <c r="DO228" s="9">
        <v>2526.7773999999999</v>
      </c>
      <c r="DP228" s="9">
        <v>28598.344799999999</v>
      </c>
      <c r="DQ228" s="9">
        <v>20446.374599999999</v>
      </c>
      <c r="DR228" s="24">
        <f>Table1[[#This Row],[TOTAL Tax Revenues Net of Assistance Recapture and Penalty Through FY12]]+Table1[[#This Row],[TOTAL Tax Revenues Net of Assistance Recapture and Penalty FY13 and After]]</f>
        <v>49044.719400000002</v>
      </c>
      <c r="DS228" s="9">
        <v>0</v>
      </c>
      <c r="DT228" s="9">
        <v>0</v>
      </c>
      <c r="DU228" s="9">
        <v>0</v>
      </c>
      <c r="DV228" s="9">
        <v>0</v>
      </c>
    </row>
    <row r="229" spans="1:126" x14ac:dyDescent="0.25">
      <c r="A229" s="10">
        <v>92755</v>
      </c>
      <c r="B229" s="10" t="s">
        <v>1132</v>
      </c>
      <c r="C229" s="10" t="s">
        <v>1133</v>
      </c>
      <c r="D229" s="10" t="s">
        <v>17</v>
      </c>
      <c r="E229" s="10">
        <v>33</v>
      </c>
      <c r="F229" s="10" t="s">
        <v>321</v>
      </c>
      <c r="G229" s="10" t="s">
        <v>480</v>
      </c>
      <c r="H229" s="13">
        <v>10500</v>
      </c>
      <c r="I229" s="13">
        <v>40000</v>
      </c>
      <c r="J229" s="10" t="s">
        <v>205</v>
      </c>
      <c r="K229" s="10" t="s">
        <v>50</v>
      </c>
      <c r="L229" s="8">
        <v>37974</v>
      </c>
      <c r="M229" s="8">
        <v>44441</v>
      </c>
      <c r="N229" s="9">
        <v>6450</v>
      </c>
      <c r="O229" s="10" t="s">
        <v>74</v>
      </c>
      <c r="P229" s="7">
        <v>12</v>
      </c>
      <c r="Q229" s="7">
        <v>20</v>
      </c>
      <c r="R229" s="7">
        <v>48</v>
      </c>
      <c r="S229" s="7">
        <v>0</v>
      </c>
      <c r="T229" s="7">
        <v>4</v>
      </c>
      <c r="U229" s="7">
        <v>84</v>
      </c>
      <c r="V229" s="7">
        <v>64</v>
      </c>
      <c r="W229" s="7">
        <v>0</v>
      </c>
      <c r="X229" s="7">
        <v>0</v>
      </c>
      <c r="Y229" s="7">
        <v>0</v>
      </c>
      <c r="Z229" s="7">
        <v>0</v>
      </c>
      <c r="AA229" s="7">
        <v>0</v>
      </c>
      <c r="AB229" s="16">
        <v>0</v>
      </c>
      <c r="AC229" s="16">
        <v>0</v>
      </c>
      <c r="AD229" s="16">
        <v>0</v>
      </c>
      <c r="AE229" s="16">
        <v>0</v>
      </c>
      <c r="AF229" s="15">
        <v>100</v>
      </c>
      <c r="AG229" s="10" t="s">
        <v>28</v>
      </c>
      <c r="AH229" s="10" t="s">
        <v>1966</v>
      </c>
      <c r="AI229" s="9">
        <v>0</v>
      </c>
      <c r="AJ229" s="9">
        <v>0</v>
      </c>
      <c r="AK229" s="9">
        <v>0</v>
      </c>
      <c r="AL229" s="24">
        <f>Table1[[#This Row],[Company Direct Land Through FY12]]+Table1[[#This Row],[Company Direct Land FY13 and After]]</f>
        <v>0</v>
      </c>
      <c r="AM229" s="9">
        <v>0</v>
      </c>
      <c r="AN229" s="9">
        <v>0</v>
      </c>
      <c r="AO229" s="9">
        <v>0</v>
      </c>
      <c r="AP229" s="24">
        <f>Table1[[#This Row],[Company Direct Building Through FY12]]+Table1[[#This Row],[Company Direct Building FY13 and After]]</f>
        <v>0</v>
      </c>
      <c r="AQ229" s="9">
        <v>0</v>
      </c>
      <c r="AR229" s="9">
        <v>0.2084</v>
      </c>
      <c r="AS229" s="9">
        <v>0</v>
      </c>
      <c r="AT229" s="24">
        <f>Table1[[#This Row],[Mortgage Recording Tax Through FY12]]+Table1[[#This Row],[Mortgage Recording Tax FY13 and After]]</f>
        <v>0.2084</v>
      </c>
      <c r="AU229" s="9">
        <v>0</v>
      </c>
      <c r="AV229" s="9">
        <v>0</v>
      </c>
      <c r="AW229" s="9">
        <v>0</v>
      </c>
      <c r="AX229" s="24">
        <f>Table1[[#This Row],[Pilot Savings  Through FY12]]+Table1[[#This Row],[Pilot Savings FY13 and After]]</f>
        <v>0</v>
      </c>
      <c r="AY229" s="9">
        <v>0</v>
      </c>
      <c r="AZ229" s="9">
        <v>0.2084</v>
      </c>
      <c r="BA229" s="9">
        <v>0</v>
      </c>
      <c r="BB229" s="24">
        <f>Table1[[#This Row],[Mortgage Recording Tax Exemption Through FY12]]+Table1[[#This Row],[Mortgage Recording Tax Exemption FY13 and After]]</f>
        <v>0.2084</v>
      </c>
      <c r="BC229" s="9">
        <v>47.068199999999997</v>
      </c>
      <c r="BD229" s="9">
        <v>272.39769999999999</v>
      </c>
      <c r="BE229" s="9">
        <v>209.00829999999999</v>
      </c>
      <c r="BF229" s="24">
        <f>Table1[[#This Row],[Indirect and Induced Land Through FY12]]+Table1[[#This Row],[Indirect and Induced Land FY13 and After]]</f>
        <v>481.40599999999995</v>
      </c>
      <c r="BG229" s="9">
        <v>87.412400000000005</v>
      </c>
      <c r="BH229" s="9">
        <v>505.88159999999999</v>
      </c>
      <c r="BI229" s="9">
        <v>388.15769999999998</v>
      </c>
      <c r="BJ229" s="24">
        <f>Table1[[#This Row],[Indirect and Induced Building Through FY12]]+Table1[[#This Row],[Indirect and Induced Building FY13 and After]]</f>
        <v>894.03929999999991</v>
      </c>
      <c r="BK229" s="9">
        <v>134.48060000000001</v>
      </c>
      <c r="BL229" s="9">
        <v>778.27930000000003</v>
      </c>
      <c r="BM229" s="9">
        <v>597.16600000000005</v>
      </c>
      <c r="BN229" s="24">
        <f>Table1[[#This Row],[TOTAL Real Property Related Taxes Through FY12]]+Table1[[#This Row],[TOTAL Real Property Related Taxes FY13 and After]]</f>
        <v>1375.4453000000001</v>
      </c>
      <c r="BO229" s="9">
        <v>146.78989999999999</v>
      </c>
      <c r="BP229" s="9">
        <v>939.19320000000005</v>
      </c>
      <c r="BQ229" s="9">
        <v>651.82650000000001</v>
      </c>
      <c r="BR229" s="24">
        <f>Table1[[#This Row],[Company Direct Through FY12]]+Table1[[#This Row],[Company Direct FY13 and After]]</f>
        <v>1591.0197000000001</v>
      </c>
      <c r="BS229" s="9">
        <v>0</v>
      </c>
      <c r="BT229" s="9">
        <v>0</v>
      </c>
      <c r="BU229" s="9">
        <v>0</v>
      </c>
      <c r="BV229" s="24">
        <f>Table1[[#This Row],[Sales Tax Exemption Through FY12]]+Table1[[#This Row],[Sales Tax Exemption FY13 and After]]</f>
        <v>0</v>
      </c>
      <c r="BW229" s="9">
        <v>0</v>
      </c>
      <c r="BX229" s="9">
        <v>0</v>
      </c>
      <c r="BY229" s="9">
        <v>0</v>
      </c>
      <c r="BZ229" s="24">
        <f>Table1[[#This Row],[Energy Tax Savings Through FY12]]+Table1[[#This Row],[Energy Tax Savings FY13 and After]]</f>
        <v>0</v>
      </c>
      <c r="CA229" s="9">
        <v>1.9E-3</v>
      </c>
      <c r="CB229" s="9">
        <v>1.29E-2</v>
      </c>
      <c r="CC229" s="9">
        <v>6.1000000000000004E-3</v>
      </c>
      <c r="CD229" s="24">
        <f>Table1[[#This Row],[Tax Exempt Bond Savings Through FY12]]+Table1[[#This Row],[Tax Exempt Bond Savings FY13 and After]]</f>
        <v>1.9E-2</v>
      </c>
      <c r="CE229" s="9">
        <v>174.6087</v>
      </c>
      <c r="CF229" s="9">
        <v>1141.1256000000001</v>
      </c>
      <c r="CG229" s="9">
        <v>775.35720000000003</v>
      </c>
      <c r="CH229" s="24">
        <f>Table1[[#This Row],[Indirect and Induced Through FY12]]+Table1[[#This Row],[Indirect and Induced FY13 and After]]</f>
        <v>1916.4828000000002</v>
      </c>
      <c r="CI229" s="9">
        <v>321.39670000000001</v>
      </c>
      <c r="CJ229" s="9">
        <v>2080.3058999999998</v>
      </c>
      <c r="CK229" s="9">
        <v>1427.1776</v>
      </c>
      <c r="CL229" s="24">
        <f>Table1[[#This Row],[TOTAL Income Consumption Use Taxes Through FY12]]+Table1[[#This Row],[TOTAL Income Consumption Use Taxes FY13 and After]]</f>
        <v>3507.4834999999998</v>
      </c>
      <c r="CM229" s="9">
        <v>1.9E-3</v>
      </c>
      <c r="CN229" s="9">
        <v>0.2213</v>
      </c>
      <c r="CO229" s="9">
        <v>6.1000000000000004E-3</v>
      </c>
      <c r="CP229" s="24">
        <f>Table1[[#This Row],[Assistance Provided Through FY12]]+Table1[[#This Row],[Assistance Provided FY13 and After]]</f>
        <v>0.22739999999999999</v>
      </c>
      <c r="CQ229" s="9">
        <v>0</v>
      </c>
      <c r="CR229" s="9">
        <v>0</v>
      </c>
      <c r="CS229" s="9">
        <v>0</v>
      </c>
      <c r="CT229" s="24">
        <f>Table1[[#This Row],[Recapture Cancellation Reduction Amount Through FY12]]+Table1[[#This Row],[Recapture Cancellation Reduction Amount FY13 and After]]</f>
        <v>0</v>
      </c>
      <c r="CU229" s="9">
        <v>0</v>
      </c>
      <c r="CV229" s="9">
        <v>0</v>
      </c>
      <c r="CW229" s="9">
        <v>0</v>
      </c>
      <c r="CX229" s="24">
        <f>Table1[[#This Row],[Penalty Paid Through FY12]]+Table1[[#This Row],[Penalty Paid FY13 and After]]</f>
        <v>0</v>
      </c>
      <c r="CY229" s="9">
        <v>1.9E-3</v>
      </c>
      <c r="CZ229" s="9">
        <v>0.2213</v>
      </c>
      <c r="DA229" s="9">
        <v>6.1000000000000004E-3</v>
      </c>
      <c r="DB229" s="24">
        <f>Table1[[#This Row],[TOTAL Assistance Net of Recapture Penalties Through FY12]]+Table1[[#This Row],[TOTAL Assistance Net of Recapture Penalties FY13 and After]]</f>
        <v>0.22739999999999999</v>
      </c>
      <c r="DC229" s="9">
        <v>146.78989999999999</v>
      </c>
      <c r="DD229" s="9">
        <v>939.40160000000003</v>
      </c>
      <c r="DE229" s="9">
        <v>651.82650000000001</v>
      </c>
      <c r="DF229" s="24">
        <f>Table1[[#This Row],[Company Direct Tax Revenue Before Assistance Through FY12]]+Table1[[#This Row],[Company Direct Tax Revenue Before Assistance FY13 and After]]</f>
        <v>1591.2281</v>
      </c>
      <c r="DG229" s="9">
        <v>309.08929999999998</v>
      </c>
      <c r="DH229" s="9">
        <v>1919.4049</v>
      </c>
      <c r="DI229" s="9">
        <v>1372.5232000000001</v>
      </c>
      <c r="DJ229" s="24">
        <f>Table1[[#This Row],[Indirect and Induced Tax Revenues Through FY12]]+Table1[[#This Row],[Indirect and Induced Tax Revenues FY13 and After]]</f>
        <v>3291.9281000000001</v>
      </c>
      <c r="DK229" s="9">
        <v>455.87920000000003</v>
      </c>
      <c r="DL229" s="9">
        <v>2858.8065000000001</v>
      </c>
      <c r="DM229" s="9">
        <v>2024.3497</v>
      </c>
      <c r="DN229" s="24">
        <f>Table1[[#This Row],[TOTAL Tax Revenues Before Assistance Through FY12]]+Table1[[#This Row],[TOTAL Tax Revenues Before Assistance FY13 and After]]</f>
        <v>4883.1562000000004</v>
      </c>
      <c r="DO229" s="9">
        <v>455.87729999999999</v>
      </c>
      <c r="DP229" s="9">
        <v>2858.5852</v>
      </c>
      <c r="DQ229" s="9">
        <v>2024.3435999999999</v>
      </c>
      <c r="DR229" s="24">
        <f>Table1[[#This Row],[TOTAL Tax Revenues Net of Assistance Recapture and Penalty Through FY12]]+Table1[[#This Row],[TOTAL Tax Revenues Net of Assistance Recapture and Penalty FY13 and After]]</f>
        <v>4882.9287999999997</v>
      </c>
      <c r="DS229" s="9">
        <v>0</v>
      </c>
      <c r="DT229" s="9">
        <v>0</v>
      </c>
      <c r="DU229" s="9">
        <v>0</v>
      </c>
      <c r="DV229" s="9">
        <v>0</v>
      </c>
    </row>
    <row r="230" spans="1:126" x14ac:dyDescent="0.25">
      <c r="A230" s="10">
        <v>92756</v>
      </c>
      <c r="B230" s="10" t="s">
        <v>1119</v>
      </c>
      <c r="C230" s="10" t="s">
        <v>1120</v>
      </c>
      <c r="D230" s="10" t="s">
        <v>47</v>
      </c>
      <c r="E230" s="10">
        <v>6</v>
      </c>
      <c r="F230" s="10" t="s">
        <v>1121</v>
      </c>
      <c r="G230" s="10" t="s">
        <v>111</v>
      </c>
      <c r="H230" s="13">
        <v>14000</v>
      </c>
      <c r="I230" s="13">
        <v>82937</v>
      </c>
      <c r="J230" s="10" t="s">
        <v>205</v>
      </c>
      <c r="K230" s="10" t="s">
        <v>50</v>
      </c>
      <c r="L230" s="8">
        <v>37832</v>
      </c>
      <c r="M230" s="8">
        <v>49279</v>
      </c>
      <c r="N230" s="9">
        <v>33995</v>
      </c>
      <c r="O230" s="10" t="s">
        <v>108</v>
      </c>
      <c r="P230" s="7">
        <v>8</v>
      </c>
      <c r="Q230" s="7">
        <v>43</v>
      </c>
      <c r="R230" s="7">
        <v>172</v>
      </c>
      <c r="S230" s="7">
        <v>0</v>
      </c>
      <c r="T230" s="7">
        <v>0</v>
      </c>
      <c r="U230" s="7">
        <v>223</v>
      </c>
      <c r="V230" s="7">
        <v>197</v>
      </c>
      <c r="W230" s="7">
        <v>0</v>
      </c>
      <c r="X230" s="7">
        <v>0</v>
      </c>
      <c r="Y230" s="7">
        <v>188</v>
      </c>
      <c r="Z230" s="7">
        <v>0</v>
      </c>
      <c r="AA230" s="7">
        <v>0</v>
      </c>
      <c r="AB230" s="16">
        <v>0</v>
      </c>
      <c r="AC230" s="16">
        <v>0</v>
      </c>
      <c r="AD230" s="16">
        <v>0</v>
      </c>
      <c r="AE230" s="16">
        <v>0</v>
      </c>
      <c r="AF230" s="15">
        <v>83.408071748878925</v>
      </c>
      <c r="AG230" s="10" t="s">
        <v>28</v>
      </c>
      <c r="AH230" s="10" t="s">
        <v>1966</v>
      </c>
      <c r="AI230" s="9">
        <v>0</v>
      </c>
      <c r="AJ230" s="9">
        <v>0</v>
      </c>
      <c r="AK230" s="9">
        <v>0</v>
      </c>
      <c r="AL230" s="24">
        <f>Table1[[#This Row],[Company Direct Land Through FY12]]+Table1[[#This Row],[Company Direct Land FY13 and After]]</f>
        <v>0</v>
      </c>
      <c r="AM230" s="9">
        <v>0</v>
      </c>
      <c r="AN230" s="9">
        <v>0</v>
      </c>
      <c r="AO230" s="9">
        <v>0</v>
      </c>
      <c r="AP230" s="24">
        <f>Table1[[#This Row],[Company Direct Building Through FY12]]+Table1[[#This Row],[Company Direct Building FY13 and After]]</f>
        <v>0</v>
      </c>
      <c r="AQ230" s="9">
        <v>0</v>
      </c>
      <c r="AR230" s="9">
        <v>464.36</v>
      </c>
      <c r="AS230" s="9">
        <v>0</v>
      </c>
      <c r="AT230" s="24">
        <f>Table1[[#This Row],[Mortgage Recording Tax Through FY12]]+Table1[[#This Row],[Mortgage Recording Tax FY13 and After]]</f>
        <v>464.36</v>
      </c>
      <c r="AU230" s="9">
        <v>0</v>
      </c>
      <c r="AV230" s="9">
        <v>0</v>
      </c>
      <c r="AW230" s="9">
        <v>0</v>
      </c>
      <c r="AX230" s="24">
        <f>Table1[[#This Row],[Pilot Savings  Through FY12]]+Table1[[#This Row],[Pilot Savings FY13 and After]]</f>
        <v>0</v>
      </c>
      <c r="AY230" s="9">
        <v>0</v>
      </c>
      <c r="AZ230" s="9">
        <v>0</v>
      </c>
      <c r="BA230" s="9">
        <v>0</v>
      </c>
      <c r="BB230" s="24">
        <f>Table1[[#This Row],[Mortgage Recording Tax Exemption Through FY12]]+Table1[[#This Row],[Mortgage Recording Tax Exemption FY13 and After]]</f>
        <v>0</v>
      </c>
      <c r="BC230" s="9">
        <v>144.88229999999999</v>
      </c>
      <c r="BD230" s="9">
        <v>716.11019999999996</v>
      </c>
      <c r="BE230" s="9">
        <v>1172.3187</v>
      </c>
      <c r="BF230" s="24">
        <f>Table1[[#This Row],[Indirect and Induced Land Through FY12]]+Table1[[#This Row],[Indirect and Induced Land FY13 and After]]</f>
        <v>1888.4288999999999</v>
      </c>
      <c r="BG230" s="9">
        <v>269.06709999999998</v>
      </c>
      <c r="BH230" s="9">
        <v>1329.9184</v>
      </c>
      <c r="BI230" s="9">
        <v>2177.1617000000001</v>
      </c>
      <c r="BJ230" s="24">
        <f>Table1[[#This Row],[Indirect and Induced Building Through FY12]]+Table1[[#This Row],[Indirect and Induced Building FY13 and After]]</f>
        <v>3507.0801000000001</v>
      </c>
      <c r="BK230" s="9">
        <v>413.94940000000003</v>
      </c>
      <c r="BL230" s="9">
        <v>2510.3886000000002</v>
      </c>
      <c r="BM230" s="9">
        <v>3349.4803999999999</v>
      </c>
      <c r="BN230" s="24">
        <f>Table1[[#This Row],[TOTAL Real Property Related Taxes Through FY12]]+Table1[[#This Row],[TOTAL Real Property Related Taxes FY13 and After]]</f>
        <v>5859.8690000000006</v>
      </c>
      <c r="BO230" s="9">
        <v>375.34949999999998</v>
      </c>
      <c r="BP230" s="9">
        <v>1998.4390000000001</v>
      </c>
      <c r="BQ230" s="9">
        <v>3037.1473000000001</v>
      </c>
      <c r="BR230" s="24">
        <f>Table1[[#This Row],[Company Direct Through FY12]]+Table1[[#This Row],[Company Direct FY13 and After]]</f>
        <v>5035.5862999999999</v>
      </c>
      <c r="BS230" s="9">
        <v>0</v>
      </c>
      <c r="BT230" s="9">
        <v>0</v>
      </c>
      <c r="BU230" s="9">
        <v>0</v>
      </c>
      <c r="BV230" s="24">
        <f>Table1[[#This Row],[Sales Tax Exemption Through FY12]]+Table1[[#This Row],[Sales Tax Exemption FY13 and After]]</f>
        <v>0</v>
      </c>
      <c r="BW230" s="9">
        <v>0</v>
      </c>
      <c r="BX230" s="9">
        <v>0</v>
      </c>
      <c r="BY230" s="9">
        <v>0</v>
      </c>
      <c r="BZ230" s="24">
        <f>Table1[[#This Row],[Energy Tax Savings Through FY12]]+Table1[[#This Row],[Energy Tax Savings FY13 and After]]</f>
        <v>0</v>
      </c>
      <c r="CA230" s="9">
        <v>6.0210999999999997</v>
      </c>
      <c r="CB230" s="9">
        <v>35.072899999999997</v>
      </c>
      <c r="CC230" s="9">
        <v>19.2257</v>
      </c>
      <c r="CD230" s="24">
        <f>Table1[[#This Row],[Tax Exempt Bond Savings Through FY12]]+Table1[[#This Row],[Tax Exempt Bond Savings FY13 and After]]</f>
        <v>54.298599999999993</v>
      </c>
      <c r="CE230" s="9">
        <v>446.48509999999999</v>
      </c>
      <c r="CF230" s="9">
        <v>2431.8647000000001</v>
      </c>
      <c r="CG230" s="9">
        <v>3612.7420999999999</v>
      </c>
      <c r="CH230" s="24">
        <f>Table1[[#This Row],[Indirect and Induced Through FY12]]+Table1[[#This Row],[Indirect and Induced FY13 and After]]</f>
        <v>6044.6067999999996</v>
      </c>
      <c r="CI230" s="9">
        <v>815.81349999999998</v>
      </c>
      <c r="CJ230" s="9">
        <v>4395.2308000000003</v>
      </c>
      <c r="CK230" s="9">
        <v>6630.6637000000001</v>
      </c>
      <c r="CL230" s="24">
        <f>Table1[[#This Row],[TOTAL Income Consumption Use Taxes Through FY12]]+Table1[[#This Row],[TOTAL Income Consumption Use Taxes FY13 and After]]</f>
        <v>11025.8945</v>
      </c>
      <c r="CM230" s="9">
        <v>6.0210999999999997</v>
      </c>
      <c r="CN230" s="9">
        <v>35.072899999999997</v>
      </c>
      <c r="CO230" s="9">
        <v>19.2257</v>
      </c>
      <c r="CP230" s="24">
        <f>Table1[[#This Row],[Assistance Provided Through FY12]]+Table1[[#This Row],[Assistance Provided FY13 and After]]</f>
        <v>54.298599999999993</v>
      </c>
      <c r="CQ230" s="9">
        <v>0</v>
      </c>
      <c r="CR230" s="9">
        <v>0</v>
      </c>
      <c r="CS230" s="9">
        <v>0</v>
      </c>
      <c r="CT230" s="24">
        <f>Table1[[#This Row],[Recapture Cancellation Reduction Amount Through FY12]]+Table1[[#This Row],[Recapture Cancellation Reduction Amount FY13 and After]]</f>
        <v>0</v>
      </c>
      <c r="CU230" s="9">
        <v>0</v>
      </c>
      <c r="CV230" s="9">
        <v>0</v>
      </c>
      <c r="CW230" s="9">
        <v>0</v>
      </c>
      <c r="CX230" s="24">
        <f>Table1[[#This Row],[Penalty Paid Through FY12]]+Table1[[#This Row],[Penalty Paid FY13 and After]]</f>
        <v>0</v>
      </c>
      <c r="CY230" s="9">
        <v>6.0210999999999997</v>
      </c>
      <c r="CZ230" s="9">
        <v>35.072899999999997</v>
      </c>
      <c r="DA230" s="9">
        <v>19.2257</v>
      </c>
      <c r="DB230" s="24">
        <f>Table1[[#This Row],[TOTAL Assistance Net of Recapture Penalties Through FY12]]+Table1[[#This Row],[TOTAL Assistance Net of Recapture Penalties FY13 and After]]</f>
        <v>54.298599999999993</v>
      </c>
      <c r="DC230" s="9">
        <v>375.34949999999998</v>
      </c>
      <c r="DD230" s="9">
        <v>2462.799</v>
      </c>
      <c r="DE230" s="9">
        <v>3037.1473000000001</v>
      </c>
      <c r="DF230" s="24">
        <f>Table1[[#This Row],[Company Direct Tax Revenue Before Assistance Through FY12]]+Table1[[#This Row],[Company Direct Tax Revenue Before Assistance FY13 and After]]</f>
        <v>5499.9462999999996</v>
      </c>
      <c r="DG230" s="9">
        <v>860.43449999999996</v>
      </c>
      <c r="DH230" s="9">
        <v>4477.8932999999997</v>
      </c>
      <c r="DI230" s="9">
        <v>6962.2224999999999</v>
      </c>
      <c r="DJ230" s="24">
        <f>Table1[[#This Row],[Indirect and Induced Tax Revenues Through FY12]]+Table1[[#This Row],[Indirect and Induced Tax Revenues FY13 and After]]</f>
        <v>11440.1158</v>
      </c>
      <c r="DK230" s="9">
        <v>1235.7840000000001</v>
      </c>
      <c r="DL230" s="9">
        <v>6940.6922999999997</v>
      </c>
      <c r="DM230" s="9">
        <v>9999.3698000000004</v>
      </c>
      <c r="DN230" s="24">
        <f>Table1[[#This Row],[TOTAL Tax Revenues Before Assistance Through FY12]]+Table1[[#This Row],[TOTAL Tax Revenues Before Assistance FY13 and After]]</f>
        <v>16940.062099999999</v>
      </c>
      <c r="DO230" s="9">
        <v>1229.7628999999999</v>
      </c>
      <c r="DP230" s="9">
        <v>6905.6193999999996</v>
      </c>
      <c r="DQ230" s="9">
        <v>9980.1440999999995</v>
      </c>
      <c r="DR230" s="24">
        <f>Table1[[#This Row],[TOTAL Tax Revenues Net of Assistance Recapture and Penalty Through FY12]]+Table1[[#This Row],[TOTAL Tax Revenues Net of Assistance Recapture and Penalty FY13 and After]]</f>
        <v>16885.763500000001</v>
      </c>
      <c r="DS230" s="9">
        <v>0</v>
      </c>
      <c r="DT230" s="9">
        <v>0</v>
      </c>
      <c r="DU230" s="9">
        <v>0</v>
      </c>
      <c r="DV230" s="9">
        <v>0</v>
      </c>
    </row>
    <row r="231" spans="1:126" x14ac:dyDescent="0.25">
      <c r="A231" s="10">
        <v>92757</v>
      </c>
      <c r="B231" s="10" t="s">
        <v>1147</v>
      </c>
      <c r="C231" s="10" t="s">
        <v>1148</v>
      </c>
      <c r="D231" s="10" t="s">
        <v>10</v>
      </c>
      <c r="E231" s="10">
        <v>17</v>
      </c>
      <c r="F231" s="10" t="s">
        <v>1149</v>
      </c>
      <c r="G231" s="10" t="s">
        <v>1150</v>
      </c>
      <c r="H231" s="13">
        <v>2000</v>
      </c>
      <c r="I231" s="13">
        <v>3000</v>
      </c>
      <c r="J231" s="10" t="s">
        <v>511</v>
      </c>
      <c r="K231" s="10" t="s">
        <v>491</v>
      </c>
      <c r="L231" s="8">
        <v>38044</v>
      </c>
      <c r="M231" s="8">
        <v>45494</v>
      </c>
      <c r="N231" s="9">
        <v>850</v>
      </c>
      <c r="O231" s="10" t="s">
        <v>74</v>
      </c>
      <c r="P231" s="7">
        <v>4</v>
      </c>
      <c r="Q231" s="7">
        <v>0</v>
      </c>
      <c r="R231" s="7">
        <v>9</v>
      </c>
      <c r="S231" s="7">
        <v>0</v>
      </c>
      <c r="T231" s="7">
        <v>0</v>
      </c>
      <c r="U231" s="7">
        <v>13</v>
      </c>
      <c r="V231" s="7">
        <v>11</v>
      </c>
      <c r="W231" s="7">
        <v>0</v>
      </c>
      <c r="X231" s="7">
        <v>0</v>
      </c>
      <c r="Y231" s="7">
        <v>6</v>
      </c>
      <c r="Z231" s="7">
        <v>0</v>
      </c>
      <c r="AA231" s="7">
        <v>0</v>
      </c>
      <c r="AB231" s="16">
        <v>0</v>
      </c>
      <c r="AC231" s="16">
        <v>0</v>
      </c>
      <c r="AD231" s="16">
        <v>0</v>
      </c>
      <c r="AE231" s="16">
        <v>0</v>
      </c>
      <c r="AF231" s="15">
        <v>100</v>
      </c>
      <c r="AG231" s="10" t="s">
        <v>28</v>
      </c>
      <c r="AH231" s="10" t="s">
        <v>1966</v>
      </c>
      <c r="AI231" s="9">
        <v>0</v>
      </c>
      <c r="AJ231" s="9">
        <v>0</v>
      </c>
      <c r="AK231" s="9">
        <v>0</v>
      </c>
      <c r="AL231" s="24">
        <f>Table1[[#This Row],[Company Direct Land Through FY12]]+Table1[[#This Row],[Company Direct Land FY13 and After]]</f>
        <v>0</v>
      </c>
      <c r="AM231" s="9">
        <v>0</v>
      </c>
      <c r="AN231" s="9">
        <v>0</v>
      </c>
      <c r="AO231" s="9">
        <v>0</v>
      </c>
      <c r="AP231" s="24">
        <f>Table1[[#This Row],[Company Direct Building Through FY12]]+Table1[[#This Row],[Company Direct Building FY13 and After]]</f>
        <v>0</v>
      </c>
      <c r="AQ231" s="9">
        <v>0</v>
      </c>
      <c r="AR231" s="9">
        <v>15.7905</v>
      </c>
      <c r="AS231" s="9">
        <v>0</v>
      </c>
      <c r="AT231" s="24">
        <f>Table1[[#This Row],[Mortgage Recording Tax Through FY12]]+Table1[[#This Row],[Mortgage Recording Tax FY13 and After]]</f>
        <v>15.7905</v>
      </c>
      <c r="AU231" s="9">
        <v>0</v>
      </c>
      <c r="AV231" s="9">
        <v>0</v>
      </c>
      <c r="AW231" s="9">
        <v>0</v>
      </c>
      <c r="AX231" s="24">
        <f>Table1[[#This Row],[Pilot Savings  Through FY12]]+Table1[[#This Row],[Pilot Savings FY13 and After]]</f>
        <v>0</v>
      </c>
      <c r="AY231" s="9">
        <v>0</v>
      </c>
      <c r="AZ231" s="9">
        <v>15.7905</v>
      </c>
      <c r="BA231" s="9">
        <v>0</v>
      </c>
      <c r="BB231" s="24">
        <f>Table1[[#This Row],[Mortgage Recording Tax Exemption Through FY12]]+Table1[[#This Row],[Mortgage Recording Tax Exemption FY13 and After]]</f>
        <v>15.7905</v>
      </c>
      <c r="BC231" s="9">
        <v>5.2214</v>
      </c>
      <c r="BD231" s="9">
        <v>30.986000000000001</v>
      </c>
      <c r="BE231" s="9">
        <v>28.507200000000001</v>
      </c>
      <c r="BF231" s="24">
        <f>Table1[[#This Row],[Indirect and Induced Land Through FY12]]+Table1[[#This Row],[Indirect and Induced Land FY13 and After]]</f>
        <v>59.493200000000002</v>
      </c>
      <c r="BG231" s="9">
        <v>9.6969999999999992</v>
      </c>
      <c r="BH231" s="9">
        <v>57.545400000000001</v>
      </c>
      <c r="BI231" s="9">
        <v>52.944000000000003</v>
      </c>
      <c r="BJ231" s="24">
        <f>Table1[[#This Row],[Indirect and Induced Building Through FY12]]+Table1[[#This Row],[Indirect and Induced Building FY13 and After]]</f>
        <v>110.4894</v>
      </c>
      <c r="BK231" s="9">
        <v>14.9184</v>
      </c>
      <c r="BL231" s="9">
        <v>88.531400000000005</v>
      </c>
      <c r="BM231" s="9">
        <v>81.4512</v>
      </c>
      <c r="BN231" s="24">
        <f>Table1[[#This Row],[TOTAL Real Property Related Taxes Through FY12]]+Table1[[#This Row],[TOTAL Real Property Related Taxes FY13 and After]]</f>
        <v>169.98259999999999</v>
      </c>
      <c r="BO231" s="9">
        <v>15.1731</v>
      </c>
      <c r="BP231" s="9">
        <v>98.829599999999999</v>
      </c>
      <c r="BQ231" s="9">
        <v>82.842500000000001</v>
      </c>
      <c r="BR231" s="24">
        <f>Table1[[#This Row],[Company Direct Through FY12]]+Table1[[#This Row],[Company Direct FY13 and After]]</f>
        <v>181.6721</v>
      </c>
      <c r="BS231" s="9">
        <v>0</v>
      </c>
      <c r="BT231" s="9">
        <v>0</v>
      </c>
      <c r="BU231" s="9">
        <v>0</v>
      </c>
      <c r="BV231" s="24">
        <f>Table1[[#This Row],[Sales Tax Exemption Through FY12]]+Table1[[#This Row],[Sales Tax Exemption FY13 and After]]</f>
        <v>0</v>
      </c>
      <c r="BW231" s="9">
        <v>0</v>
      </c>
      <c r="BX231" s="9">
        <v>0</v>
      </c>
      <c r="BY231" s="9">
        <v>0</v>
      </c>
      <c r="BZ231" s="24">
        <f>Table1[[#This Row],[Energy Tax Savings Through FY12]]+Table1[[#This Row],[Energy Tax Savings FY13 and After]]</f>
        <v>0</v>
      </c>
      <c r="CA231" s="9">
        <v>0.37090000000000001</v>
      </c>
      <c r="CB231" s="9">
        <v>4.0591999999999997</v>
      </c>
      <c r="CC231" s="9">
        <v>1.1843999999999999</v>
      </c>
      <c r="CD231" s="24">
        <f>Table1[[#This Row],[Tax Exempt Bond Savings Through FY12]]+Table1[[#This Row],[Tax Exempt Bond Savings FY13 and After]]</f>
        <v>5.2435999999999998</v>
      </c>
      <c r="CE231" s="9">
        <v>17.502500000000001</v>
      </c>
      <c r="CF231" s="9">
        <v>114.6105</v>
      </c>
      <c r="CG231" s="9">
        <v>95.560900000000004</v>
      </c>
      <c r="CH231" s="24">
        <f>Table1[[#This Row],[Indirect and Induced Through FY12]]+Table1[[#This Row],[Indirect and Induced FY13 and After]]</f>
        <v>210.17140000000001</v>
      </c>
      <c r="CI231" s="9">
        <v>32.304699999999997</v>
      </c>
      <c r="CJ231" s="9">
        <v>209.3809</v>
      </c>
      <c r="CK231" s="9">
        <v>177.21899999999999</v>
      </c>
      <c r="CL231" s="24">
        <f>Table1[[#This Row],[TOTAL Income Consumption Use Taxes Through FY12]]+Table1[[#This Row],[TOTAL Income Consumption Use Taxes FY13 and After]]</f>
        <v>386.59989999999999</v>
      </c>
      <c r="CM231" s="9">
        <v>0.37090000000000001</v>
      </c>
      <c r="CN231" s="9">
        <v>19.849699999999999</v>
      </c>
      <c r="CO231" s="9">
        <v>1.1843999999999999</v>
      </c>
      <c r="CP231" s="24">
        <f>Table1[[#This Row],[Assistance Provided Through FY12]]+Table1[[#This Row],[Assistance Provided FY13 and After]]</f>
        <v>21.034099999999999</v>
      </c>
      <c r="CQ231" s="9">
        <v>0</v>
      </c>
      <c r="CR231" s="9">
        <v>0</v>
      </c>
      <c r="CS231" s="9">
        <v>0</v>
      </c>
      <c r="CT231" s="24">
        <f>Table1[[#This Row],[Recapture Cancellation Reduction Amount Through FY12]]+Table1[[#This Row],[Recapture Cancellation Reduction Amount FY13 and After]]</f>
        <v>0</v>
      </c>
      <c r="CU231" s="9">
        <v>0</v>
      </c>
      <c r="CV231" s="9">
        <v>0</v>
      </c>
      <c r="CW231" s="9">
        <v>0</v>
      </c>
      <c r="CX231" s="24">
        <f>Table1[[#This Row],[Penalty Paid Through FY12]]+Table1[[#This Row],[Penalty Paid FY13 and After]]</f>
        <v>0</v>
      </c>
      <c r="CY231" s="9">
        <v>0.37090000000000001</v>
      </c>
      <c r="CZ231" s="9">
        <v>19.849699999999999</v>
      </c>
      <c r="DA231" s="9">
        <v>1.1843999999999999</v>
      </c>
      <c r="DB231" s="24">
        <f>Table1[[#This Row],[TOTAL Assistance Net of Recapture Penalties Through FY12]]+Table1[[#This Row],[TOTAL Assistance Net of Recapture Penalties FY13 and After]]</f>
        <v>21.034099999999999</v>
      </c>
      <c r="DC231" s="9">
        <v>15.1731</v>
      </c>
      <c r="DD231" s="9">
        <v>114.62009999999999</v>
      </c>
      <c r="DE231" s="9">
        <v>82.842500000000001</v>
      </c>
      <c r="DF231" s="24">
        <f>Table1[[#This Row],[Company Direct Tax Revenue Before Assistance Through FY12]]+Table1[[#This Row],[Company Direct Tax Revenue Before Assistance FY13 and After]]</f>
        <v>197.46260000000001</v>
      </c>
      <c r="DG231" s="9">
        <v>32.420900000000003</v>
      </c>
      <c r="DH231" s="9">
        <v>203.14189999999999</v>
      </c>
      <c r="DI231" s="9">
        <v>177.0121</v>
      </c>
      <c r="DJ231" s="24">
        <f>Table1[[#This Row],[Indirect and Induced Tax Revenues Through FY12]]+Table1[[#This Row],[Indirect and Induced Tax Revenues FY13 and After]]</f>
        <v>380.154</v>
      </c>
      <c r="DK231" s="9">
        <v>47.594000000000001</v>
      </c>
      <c r="DL231" s="9">
        <v>317.762</v>
      </c>
      <c r="DM231" s="9">
        <v>259.8546</v>
      </c>
      <c r="DN231" s="24">
        <f>Table1[[#This Row],[TOTAL Tax Revenues Before Assistance Through FY12]]+Table1[[#This Row],[TOTAL Tax Revenues Before Assistance FY13 and After]]</f>
        <v>577.61660000000006</v>
      </c>
      <c r="DO231" s="9">
        <v>47.223100000000002</v>
      </c>
      <c r="DP231" s="9">
        <v>297.91230000000002</v>
      </c>
      <c r="DQ231" s="9">
        <v>258.67020000000002</v>
      </c>
      <c r="DR231" s="24">
        <f>Table1[[#This Row],[TOTAL Tax Revenues Net of Assistance Recapture and Penalty Through FY12]]+Table1[[#This Row],[TOTAL Tax Revenues Net of Assistance Recapture and Penalty FY13 and After]]</f>
        <v>556.58249999999998</v>
      </c>
      <c r="DS231" s="9">
        <v>0</v>
      </c>
      <c r="DT231" s="9">
        <v>0</v>
      </c>
      <c r="DU231" s="9">
        <v>0</v>
      </c>
      <c r="DV231" s="9">
        <v>0</v>
      </c>
    </row>
    <row r="232" spans="1:126" x14ac:dyDescent="0.25">
      <c r="A232" s="10">
        <v>92760</v>
      </c>
      <c r="B232" s="10" t="s">
        <v>1136</v>
      </c>
      <c r="C232" s="10" t="s">
        <v>1137</v>
      </c>
      <c r="D232" s="10" t="s">
        <v>47</v>
      </c>
      <c r="E232" s="10">
        <v>3</v>
      </c>
      <c r="F232" s="10" t="s">
        <v>1138</v>
      </c>
      <c r="G232" s="10" t="s">
        <v>968</v>
      </c>
      <c r="H232" s="13">
        <v>0</v>
      </c>
      <c r="I232" s="13">
        <v>21000</v>
      </c>
      <c r="J232" s="10" t="s">
        <v>205</v>
      </c>
      <c r="K232" s="10" t="s">
        <v>50</v>
      </c>
      <c r="L232" s="8">
        <v>37977</v>
      </c>
      <c r="M232" s="8">
        <v>47088</v>
      </c>
      <c r="N232" s="9">
        <v>8790</v>
      </c>
      <c r="O232" s="10" t="s">
        <v>74</v>
      </c>
      <c r="P232" s="7">
        <v>13</v>
      </c>
      <c r="Q232" s="7">
        <v>3</v>
      </c>
      <c r="R232" s="7">
        <v>78</v>
      </c>
      <c r="S232" s="7">
        <v>0</v>
      </c>
      <c r="T232" s="7">
        <v>0</v>
      </c>
      <c r="U232" s="7">
        <v>94</v>
      </c>
      <c r="V232" s="7">
        <v>86</v>
      </c>
      <c r="W232" s="7">
        <v>0</v>
      </c>
      <c r="X232" s="7">
        <v>0</v>
      </c>
      <c r="Y232" s="7">
        <v>57</v>
      </c>
      <c r="Z232" s="7">
        <v>3</v>
      </c>
      <c r="AA232" s="7">
        <v>0</v>
      </c>
      <c r="AB232" s="16">
        <v>0</v>
      </c>
      <c r="AC232" s="16">
        <v>0</v>
      </c>
      <c r="AD232" s="16">
        <v>0</v>
      </c>
      <c r="AE232" s="16">
        <v>0</v>
      </c>
      <c r="AF232" s="15">
        <v>0</v>
      </c>
      <c r="AG232" s="10" t="s">
        <v>28</v>
      </c>
      <c r="AH232" s="10" t="s">
        <v>28</v>
      </c>
      <c r="AI232" s="9">
        <v>0</v>
      </c>
      <c r="AJ232" s="9">
        <v>0</v>
      </c>
      <c r="AK232" s="9">
        <v>0</v>
      </c>
      <c r="AL232" s="24">
        <f>Table1[[#This Row],[Company Direct Land Through FY12]]+Table1[[#This Row],[Company Direct Land FY13 and After]]</f>
        <v>0</v>
      </c>
      <c r="AM232" s="9">
        <v>0</v>
      </c>
      <c r="AN232" s="9">
        <v>0</v>
      </c>
      <c r="AO232" s="9">
        <v>0</v>
      </c>
      <c r="AP232" s="24">
        <f>Table1[[#This Row],[Company Direct Building Through FY12]]+Table1[[#This Row],[Company Direct Building FY13 and After]]</f>
        <v>0</v>
      </c>
      <c r="AQ232" s="9">
        <v>0</v>
      </c>
      <c r="AR232" s="9">
        <v>39.577199999999998</v>
      </c>
      <c r="AS232" s="9">
        <v>0</v>
      </c>
      <c r="AT232" s="24">
        <f>Table1[[#This Row],[Mortgage Recording Tax Through FY12]]+Table1[[#This Row],[Mortgage Recording Tax FY13 and After]]</f>
        <v>39.577199999999998</v>
      </c>
      <c r="AU232" s="9">
        <v>0</v>
      </c>
      <c r="AV232" s="9">
        <v>0</v>
      </c>
      <c r="AW232" s="9">
        <v>0</v>
      </c>
      <c r="AX232" s="24">
        <f>Table1[[#This Row],[Pilot Savings  Through FY12]]+Table1[[#This Row],[Pilot Savings FY13 and After]]</f>
        <v>0</v>
      </c>
      <c r="AY232" s="9">
        <v>0</v>
      </c>
      <c r="AZ232" s="9">
        <v>39.577199999999998</v>
      </c>
      <c r="BA232" s="9">
        <v>0</v>
      </c>
      <c r="BB232" s="24">
        <f>Table1[[#This Row],[Mortgage Recording Tax Exemption Through FY12]]+Table1[[#This Row],[Mortgage Recording Tax Exemption FY13 and After]]</f>
        <v>39.577199999999998</v>
      </c>
      <c r="BC232" s="9">
        <v>63.2483</v>
      </c>
      <c r="BD232" s="9">
        <v>302.90390000000002</v>
      </c>
      <c r="BE232" s="9">
        <v>420.02440000000001</v>
      </c>
      <c r="BF232" s="24">
        <f>Table1[[#This Row],[Indirect and Induced Land Through FY12]]+Table1[[#This Row],[Indirect and Induced Land FY13 and After]]</f>
        <v>722.92830000000004</v>
      </c>
      <c r="BG232" s="9">
        <v>117.46120000000001</v>
      </c>
      <c r="BH232" s="9">
        <v>562.53589999999997</v>
      </c>
      <c r="BI232" s="9">
        <v>780.0444</v>
      </c>
      <c r="BJ232" s="24">
        <f>Table1[[#This Row],[Indirect and Induced Building Through FY12]]+Table1[[#This Row],[Indirect and Induced Building FY13 and After]]</f>
        <v>1342.5803000000001</v>
      </c>
      <c r="BK232" s="9">
        <v>180.70949999999999</v>
      </c>
      <c r="BL232" s="9">
        <v>865.43979999999999</v>
      </c>
      <c r="BM232" s="9">
        <v>1200.0688</v>
      </c>
      <c r="BN232" s="24">
        <f>Table1[[#This Row],[TOTAL Real Property Related Taxes Through FY12]]+Table1[[#This Row],[TOTAL Real Property Related Taxes FY13 and After]]</f>
        <v>2065.5086000000001</v>
      </c>
      <c r="BO232" s="9">
        <v>163.85820000000001</v>
      </c>
      <c r="BP232" s="9">
        <v>846.66729999999995</v>
      </c>
      <c r="BQ232" s="9">
        <v>1088.1611</v>
      </c>
      <c r="BR232" s="24">
        <f>Table1[[#This Row],[Company Direct Through FY12]]+Table1[[#This Row],[Company Direct FY13 and After]]</f>
        <v>1934.8283999999999</v>
      </c>
      <c r="BS232" s="9">
        <v>0</v>
      </c>
      <c r="BT232" s="9">
        <v>0</v>
      </c>
      <c r="BU232" s="9">
        <v>0</v>
      </c>
      <c r="BV232" s="24">
        <f>Table1[[#This Row],[Sales Tax Exemption Through FY12]]+Table1[[#This Row],[Sales Tax Exemption FY13 and After]]</f>
        <v>0</v>
      </c>
      <c r="BW232" s="9">
        <v>0</v>
      </c>
      <c r="BX232" s="9">
        <v>0</v>
      </c>
      <c r="BY232" s="9">
        <v>0</v>
      </c>
      <c r="BZ232" s="24">
        <f>Table1[[#This Row],[Energy Tax Savings Through FY12]]+Table1[[#This Row],[Energy Tax Savings FY13 and After]]</f>
        <v>0</v>
      </c>
      <c r="CA232" s="9">
        <v>1.7048000000000001</v>
      </c>
      <c r="CB232" s="9">
        <v>21.3355</v>
      </c>
      <c r="CC232" s="9">
        <v>5.4435000000000002</v>
      </c>
      <c r="CD232" s="24">
        <f>Table1[[#This Row],[Tax Exempt Bond Savings Through FY12]]+Table1[[#This Row],[Tax Exempt Bond Savings FY13 and After]]</f>
        <v>26.779</v>
      </c>
      <c r="CE232" s="9">
        <v>194.91300000000001</v>
      </c>
      <c r="CF232" s="9">
        <v>1029.9402</v>
      </c>
      <c r="CG232" s="9">
        <v>1294.3919000000001</v>
      </c>
      <c r="CH232" s="24">
        <f>Table1[[#This Row],[Indirect and Induced Through FY12]]+Table1[[#This Row],[Indirect and Induced FY13 and After]]</f>
        <v>2324.3321000000001</v>
      </c>
      <c r="CI232" s="9">
        <v>357.06639999999999</v>
      </c>
      <c r="CJ232" s="9">
        <v>1855.2719999999999</v>
      </c>
      <c r="CK232" s="9">
        <v>2377.1095</v>
      </c>
      <c r="CL232" s="24">
        <f>Table1[[#This Row],[TOTAL Income Consumption Use Taxes Through FY12]]+Table1[[#This Row],[TOTAL Income Consumption Use Taxes FY13 and After]]</f>
        <v>4232.3814999999995</v>
      </c>
      <c r="CM232" s="9">
        <v>1.7048000000000001</v>
      </c>
      <c r="CN232" s="9">
        <v>60.912700000000001</v>
      </c>
      <c r="CO232" s="9">
        <v>5.4435000000000002</v>
      </c>
      <c r="CP232" s="24">
        <f>Table1[[#This Row],[Assistance Provided Through FY12]]+Table1[[#This Row],[Assistance Provided FY13 and After]]</f>
        <v>66.356200000000001</v>
      </c>
      <c r="CQ232" s="9">
        <v>0</v>
      </c>
      <c r="CR232" s="9">
        <v>0</v>
      </c>
      <c r="CS232" s="9">
        <v>0</v>
      </c>
      <c r="CT232" s="24">
        <f>Table1[[#This Row],[Recapture Cancellation Reduction Amount Through FY12]]+Table1[[#This Row],[Recapture Cancellation Reduction Amount FY13 and After]]</f>
        <v>0</v>
      </c>
      <c r="CU232" s="9">
        <v>0</v>
      </c>
      <c r="CV232" s="9">
        <v>0</v>
      </c>
      <c r="CW232" s="9">
        <v>0</v>
      </c>
      <c r="CX232" s="24">
        <f>Table1[[#This Row],[Penalty Paid Through FY12]]+Table1[[#This Row],[Penalty Paid FY13 and After]]</f>
        <v>0</v>
      </c>
      <c r="CY232" s="9">
        <v>1.7048000000000001</v>
      </c>
      <c r="CZ232" s="9">
        <v>60.912700000000001</v>
      </c>
      <c r="DA232" s="9">
        <v>5.4435000000000002</v>
      </c>
      <c r="DB232" s="24">
        <f>Table1[[#This Row],[TOTAL Assistance Net of Recapture Penalties Through FY12]]+Table1[[#This Row],[TOTAL Assistance Net of Recapture Penalties FY13 and After]]</f>
        <v>66.356200000000001</v>
      </c>
      <c r="DC232" s="9">
        <v>163.85820000000001</v>
      </c>
      <c r="DD232" s="9">
        <v>886.24450000000002</v>
      </c>
      <c r="DE232" s="9">
        <v>1088.1611</v>
      </c>
      <c r="DF232" s="24">
        <f>Table1[[#This Row],[Company Direct Tax Revenue Before Assistance Through FY12]]+Table1[[#This Row],[Company Direct Tax Revenue Before Assistance FY13 and After]]</f>
        <v>1974.4056</v>
      </c>
      <c r="DG232" s="9">
        <v>375.6225</v>
      </c>
      <c r="DH232" s="9">
        <v>1895.38</v>
      </c>
      <c r="DI232" s="9">
        <v>2494.4607000000001</v>
      </c>
      <c r="DJ232" s="24">
        <f>Table1[[#This Row],[Indirect and Induced Tax Revenues Through FY12]]+Table1[[#This Row],[Indirect and Induced Tax Revenues FY13 and After]]</f>
        <v>4389.8407000000007</v>
      </c>
      <c r="DK232" s="9">
        <v>539.48069999999996</v>
      </c>
      <c r="DL232" s="9">
        <v>2781.6244999999999</v>
      </c>
      <c r="DM232" s="9">
        <v>3582.6217999999999</v>
      </c>
      <c r="DN232" s="24">
        <f>Table1[[#This Row],[TOTAL Tax Revenues Before Assistance Through FY12]]+Table1[[#This Row],[TOTAL Tax Revenues Before Assistance FY13 and After]]</f>
        <v>6364.2462999999998</v>
      </c>
      <c r="DO232" s="9">
        <v>537.77589999999998</v>
      </c>
      <c r="DP232" s="9">
        <v>2720.7118</v>
      </c>
      <c r="DQ232" s="9">
        <v>3577.1783</v>
      </c>
      <c r="DR232" s="24">
        <f>Table1[[#This Row],[TOTAL Tax Revenues Net of Assistance Recapture and Penalty Through FY12]]+Table1[[#This Row],[TOTAL Tax Revenues Net of Assistance Recapture and Penalty FY13 and After]]</f>
        <v>6297.8901000000005</v>
      </c>
      <c r="DS232" s="9">
        <v>0</v>
      </c>
      <c r="DT232" s="9">
        <v>0</v>
      </c>
      <c r="DU232" s="9">
        <v>0</v>
      </c>
      <c r="DV232" s="9">
        <v>0</v>
      </c>
    </row>
    <row r="233" spans="1:126" x14ac:dyDescent="0.25">
      <c r="A233" s="10">
        <v>92765</v>
      </c>
      <c r="B233" s="10" t="s">
        <v>1215</v>
      </c>
      <c r="C233" s="10" t="s">
        <v>1216</v>
      </c>
      <c r="D233" s="10" t="s">
        <v>17</v>
      </c>
      <c r="E233" s="10">
        <v>38</v>
      </c>
      <c r="F233" s="10" t="s">
        <v>1217</v>
      </c>
      <c r="G233" s="10" t="s">
        <v>289</v>
      </c>
      <c r="H233" s="13">
        <v>12500</v>
      </c>
      <c r="I233" s="13">
        <v>12500</v>
      </c>
      <c r="J233" s="10" t="s">
        <v>1204</v>
      </c>
      <c r="K233" s="10" t="s">
        <v>5</v>
      </c>
      <c r="L233" s="8">
        <v>38077</v>
      </c>
      <c r="M233" s="8">
        <v>47664</v>
      </c>
      <c r="N233" s="9">
        <v>2075</v>
      </c>
      <c r="O233" s="10" t="s">
        <v>11</v>
      </c>
      <c r="P233" s="7">
        <v>0</v>
      </c>
      <c r="Q233" s="7">
        <v>0</v>
      </c>
      <c r="R233" s="7">
        <v>18</v>
      </c>
      <c r="S233" s="7">
        <v>0</v>
      </c>
      <c r="T233" s="7">
        <v>0</v>
      </c>
      <c r="U233" s="7">
        <v>18</v>
      </c>
      <c r="V233" s="7">
        <v>18</v>
      </c>
      <c r="W233" s="7">
        <v>0</v>
      </c>
      <c r="X233" s="7">
        <v>0</v>
      </c>
      <c r="Y233" s="7">
        <v>0</v>
      </c>
      <c r="Z233" s="7">
        <v>4</v>
      </c>
      <c r="AA233" s="7">
        <v>0</v>
      </c>
      <c r="AB233" s="16">
        <v>0</v>
      </c>
      <c r="AC233" s="16">
        <v>0</v>
      </c>
      <c r="AD233" s="16">
        <v>0</v>
      </c>
      <c r="AE233" s="16">
        <v>0</v>
      </c>
      <c r="AF233" s="15">
        <v>83.333333333333343</v>
      </c>
      <c r="AG233" s="10" t="s">
        <v>28</v>
      </c>
      <c r="AH233" s="10" t="s">
        <v>1966</v>
      </c>
      <c r="AI233" s="9">
        <v>16.007000000000001</v>
      </c>
      <c r="AJ233" s="9">
        <v>49.6267</v>
      </c>
      <c r="AK233" s="9">
        <v>110.57</v>
      </c>
      <c r="AL233" s="24">
        <f>Table1[[#This Row],[Company Direct Land Through FY12]]+Table1[[#This Row],[Company Direct Land FY13 and After]]</f>
        <v>160.19669999999999</v>
      </c>
      <c r="AM233" s="9">
        <v>12.471</v>
      </c>
      <c r="AN233" s="9">
        <v>46.704900000000002</v>
      </c>
      <c r="AO233" s="9">
        <v>86.145399999999995</v>
      </c>
      <c r="AP233" s="24">
        <f>Table1[[#This Row],[Company Direct Building Through FY12]]+Table1[[#This Row],[Company Direct Building FY13 and After]]</f>
        <v>132.8503</v>
      </c>
      <c r="AQ233" s="9">
        <v>0</v>
      </c>
      <c r="AR233" s="9">
        <v>17.545000000000002</v>
      </c>
      <c r="AS233" s="9">
        <v>0</v>
      </c>
      <c r="AT233" s="24">
        <f>Table1[[#This Row],[Mortgage Recording Tax Through FY12]]+Table1[[#This Row],[Mortgage Recording Tax FY13 and After]]</f>
        <v>17.545000000000002</v>
      </c>
      <c r="AU233" s="9">
        <v>23.143000000000001</v>
      </c>
      <c r="AV233" s="9">
        <v>53.531100000000002</v>
      </c>
      <c r="AW233" s="9">
        <v>159.863</v>
      </c>
      <c r="AX233" s="24">
        <f>Table1[[#This Row],[Pilot Savings  Through FY12]]+Table1[[#This Row],[Pilot Savings FY13 and After]]</f>
        <v>213.39410000000001</v>
      </c>
      <c r="AY233" s="9">
        <v>0</v>
      </c>
      <c r="AZ233" s="9">
        <v>17.545000000000002</v>
      </c>
      <c r="BA233" s="9">
        <v>0</v>
      </c>
      <c r="BB233" s="24">
        <f>Table1[[#This Row],[Mortgage Recording Tax Exemption Through FY12]]+Table1[[#This Row],[Mortgage Recording Tax Exemption FY13 and After]]</f>
        <v>17.545000000000002</v>
      </c>
      <c r="BC233" s="9">
        <v>17.827200000000001</v>
      </c>
      <c r="BD233" s="9">
        <v>133.4033</v>
      </c>
      <c r="BE233" s="9">
        <v>123.1435</v>
      </c>
      <c r="BF233" s="24">
        <f>Table1[[#This Row],[Indirect and Induced Land Through FY12]]+Table1[[#This Row],[Indirect and Induced Land FY13 and After]]</f>
        <v>256.54680000000002</v>
      </c>
      <c r="BG233" s="9">
        <v>33.107700000000001</v>
      </c>
      <c r="BH233" s="9">
        <v>247.7491</v>
      </c>
      <c r="BI233" s="9">
        <v>228.6951</v>
      </c>
      <c r="BJ233" s="24">
        <f>Table1[[#This Row],[Indirect and Induced Building Through FY12]]+Table1[[#This Row],[Indirect and Induced Building FY13 and After]]</f>
        <v>476.44420000000002</v>
      </c>
      <c r="BK233" s="9">
        <v>56.2699</v>
      </c>
      <c r="BL233" s="9">
        <v>423.9529</v>
      </c>
      <c r="BM233" s="9">
        <v>388.69099999999997</v>
      </c>
      <c r="BN233" s="24">
        <f>Table1[[#This Row],[TOTAL Real Property Related Taxes Through FY12]]+Table1[[#This Row],[TOTAL Real Property Related Taxes FY13 and After]]</f>
        <v>812.64390000000003</v>
      </c>
      <c r="BO233" s="9">
        <v>128.61969999999999</v>
      </c>
      <c r="BP233" s="9">
        <v>1046.7554</v>
      </c>
      <c r="BQ233" s="9">
        <v>888.45429999999999</v>
      </c>
      <c r="BR233" s="24">
        <f>Table1[[#This Row],[Company Direct Through FY12]]+Table1[[#This Row],[Company Direct FY13 and After]]</f>
        <v>1935.2096999999999</v>
      </c>
      <c r="BS233" s="9">
        <v>0</v>
      </c>
      <c r="BT233" s="9">
        <v>2.8811</v>
      </c>
      <c r="BU233" s="9">
        <v>0</v>
      </c>
      <c r="BV233" s="24">
        <f>Table1[[#This Row],[Sales Tax Exemption Through FY12]]+Table1[[#This Row],[Sales Tax Exemption FY13 and After]]</f>
        <v>2.8811</v>
      </c>
      <c r="BW233" s="9">
        <v>0</v>
      </c>
      <c r="BX233" s="9">
        <v>0</v>
      </c>
      <c r="BY233" s="9">
        <v>0</v>
      </c>
      <c r="BZ233" s="24">
        <f>Table1[[#This Row],[Energy Tax Savings Through FY12]]+Table1[[#This Row],[Energy Tax Savings FY13 and After]]</f>
        <v>0</v>
      </c>
      <c r="CA233" s="9">
        <v>0</v>
      </c>
      <c r="CB233" s="9">
        <v>0</v>
      </c>
      <c r="CC233" s="9">
        <v>0</v>
      </c>
      <c r="CD233" s="24">
        <f>Table1[[#This Row],[Tax Exempt Bond Savings Through FY12]]+Table1[[#This Row],[Tax Exempt Bond Savings FY13 and After]]</f>
        <v>0</v>
      </c>
      <c r="CE233" s="9">
        <v>66.133600000000001</v>
      </c>
      <c r="CF233" s="9">
        <v>556.93349999999998</v>
      </c>
      <c r="CG233" s="9">
        <v>456.82479999999998</v>
      </c>
      <c r="CH233" s="24">
        <f>Table1[[#This Row],[Indirect and Induced Through FY12]]+Table1[[#This Row],[Indirect and Induced FY13 and After]]</f>
        <v>1013.7583</v>
      </c>
      <c r="CI233" s="9">
        <v>194.7533</v>
      </c>
      <c r="CJ233" s="9">
        <v>1600.8078</v>
      </c>
      <c r="CK233" s="9">
        <v>1345.2791</v>
      </c>
      <c r="CL233" s="24">
        <f>Table1[[#This Row],[TOTAL Income Consumption Use Taxes Through FY12]]+Table1[[#This Row],[TOTAL Income Consumption Use Taxes FY13 and After]]</f>
        <v>2946.0869000000002</v>
      </c>
      <c r="CM233" s="9">
        <v>23.143000000000001</v>
      </c>
      <c r="CN233" s="9">
        <v>73.9572</v>
      </c>
      <c r="CO233" s="9">
        <v>159.863</v>
      </c>
      <c r="CP233" s="24">
        <f>Table1[[#This Row],[Assistance Provided Through FY12]]+Table1[[#This Row],[Assistance Provided FY13 and After]]</f>
        <v>233.8202</v>
      </c>
      <c r="CQ233" s="9">
        <v>0</v>
      </c>
      <c r="CR233" s="9">
        <v>0</v>
      </c>
      <c r="CS233" s="9">
        <v>0</v>
      </c>
      <c r="CT233" s="24">
        <f>Table1[[#This Row],[Recapture Cancellation Reduction Amount Through FY12]]+Table1[[#This Row],[Recapture Cancellation Reduction Amount FY13 and After]]</f>
        <v>0</v>
      </c>
      <c r="CU233" s="9">
        <v>0</v>
      </c>
      <c r="CV233" s="9">
        <v>0</v>
      </c>
      <c r="CW233" s="9">
        <v>0</v>
      </c>
      <c r="CX233" s="24">
        <f>Table1[[#This Row],[Penalty Paid Through FY12]]+Table1[[#This Row],[Penalty Paid FY13 and After]]</f>
        <v>0</v>
      </c>
      <c r="CY233" s="9">
        <v>23.143000000000001</v>
      </c>
      <c r="CZ233" s="9">
        <v>73.9572</v>
      </c>
      <c r="DA233" s="9">
        <v>159.863</v>
      </c>
      <c r="DB233" s="24">
        <f>Table1[[#This Row],[TOTAL Assistance Net of Recapture Penalties Through FY12]]+Table1[[#This Row],[TOTAL Assistance Net of Recapture Penalties FY13 and After]]</f>
        <v>233.8202</v>
      </c>
      <c r="DC233" s="9">
        <v>157.0977</v>
      </c>
      <c r="DD233" s="9">
        <v>1160.6320000000001</v>
      </c>
      <c r="DE233" s="9">
        <v>1085.1696999999999</v>
      </c>
      <c r="DF233" s="24">
        <f>Table1[[#This Row],[Company Direct Tax Revenue Before Assistance Through FY12]]+Table1[[#This Row],[Company Direct Tax Revenue Before Assistance FY13 and After]]</f>
        <v>2245.8017</v>
      </c>
      <c r="DG233" s="9">
        <v>117.0685</v>
      </c>
      <c r="DH233" s="9">
        <v>938.08590000000004</v>
      </c>
      <c r="DI233" s="9">
        <v>808.66340000000002</v>
      </c>
      <c r="DJ233" s="24">
        <f>Table1[[#This Row],[Indirect and Induced Tax Revenues Through FY12]]+Table1[[#This Row],[Indirect and Induced Tax Revenues FY13 and After]]</f>
        <v>1746.7492999999999</v>
      </c>
      <c r="DK233" s="9">
        <v>274.1662</v>
      </c>
      <c r="DL233" s="9">
        <v>2098.7179000000001</v>
      </c>
      <c r="DM233" s="9">
        <v>1893.8331000000001</v>
      </c>
      <c r="DN233" s="24">
        <f>Table1[[#This Row],[TOTAL Tax Revenues Before Assistance Through FY12]]+Table1[[#This Row],[TOTAL Tax Revenues Before Assistance FY13 and After]]</f>
        <v>3992.5510000000004</v>
      </c>
      <c r="DO233" s="9">
        <v>251.0232</v>
      </c>
      <c r="DP233" s="9">
        <v>2024.7607</v>
      </c>
      <c r="DQ233" s="9">
        <v>1733.9701</v>
      </c>
      <c r="DR233" s="24">
        <f>Table1[[#This Row],[TOTAL Tax Revenues Net of Assistance Recapture and Penalty Through FY12]]+Table1[[#This Row],[TOTAL Tax Revenues Net of Assistance Recapture and Penalty FY13 and After]]</f>
        <v>3758.7308000000003</v>
      </c>
      <c r="DS233" s="9">
        <v>0</v>
      </c>
      <c r="DT233" s="9">
        <v>0</v>
      </c>
      <c r="DU233" s="9">
        <v>0</v>
      </c>
      <c r="DV233" s="9">
        <v>0</v>
      </c>
    </row>
    <row r="234" spans="1:126" x14ac:dyDescent="0.25">
      <c r="A234" s="10">
        <v>92766</v>
      </c>
      <c r="B234" s="10" t="s">
        <v>706</v>
      </c>
      <c r="C234" s="10" t="s">
        <v>708</v>
      </c>
      <c r="D234" s="10" t="s">
        <v>24</v>
      </c>
      <c r="E234" s="10">
        <v>31</v>
      </c>
      <c r="F234" s="10" t="s">
        <v>22</v>
      </c>
      <c r="G234" s="10" t="s">
        <v>23</v>
      </c>
      <c r="H234" s="13">
        <v>63600</v>
      </c>
      <c r="I234" s="13">
        <v>370260</v>
      </c>
      <c r="J234" s="10" t="s">
        <v>707</v>
      </c>
      <c r="K234" s="10" t="s">
        <v>19</v>
      </c>
      <c r="L234" s="8">
        <v>37930</v>
      </c>
      <c r="M234" s="8">
        <v>42675</v>
      </c>
      <c r="N234" s="9">
        <v>25535</v>
      </c>
      <c r="O234" s="10" t="s">
        <v>108</v>
      </c>
      <c r="P234" s="7">
        <v>5</v>
      </c>
      <c r="Q234" s="7">
        <v>0</v>
      </c>
      <c r="R234" s="7">
        <v>51</v>
      </c>
      <c r="S234" s="7">
        <v>0</v>
      </c>
      <c r="T234" s="7">
        <v>0</v>
      </c>
      <c r="U234" s="7">
        <v>56</v>
      </c>
      <c r="V234" s="7">
        <v>53</v>
      </c>
      <c r="W234" s="7">
        <v>0</v>
      </c>
      <c r="X234" s="7">
        <v>0</v>
      </c>
      <c r="Y234" s="7">
        <v>0</v>
      </c>
      <c r="Z234" s="7">
        <v>10</v>
      </c>
      <c r="AA234" s="7">
        <v>0</v>
      </c>
      <c r="AB234" s="16">
        <v>0</v>
      </c>
      <c r="AC234" s="16">
        <v>0</v>
      </c>
      <c r="AD234" s="16">
        <v>0</v>
      </c>
      <c r="AE234" s="16">
        <v>0</v>
      </c>
      <c r="AF234" s="15">
        <v>78.571428571428569</v>
      </c>
      <c r="AG234" s="10" t="s">
        <v>28</v>
      </c>
      <c r="AH234" s="10" t="s">
        <v>28</v>
      </c>
      <c r="AI234" s="9">
        <v>0</v>
      </c>
      <c r="AJ234" s="9">
        <v>0</v>
      </c>
      <c r="AK234" s="9">
        <v>0</v>
      </c>
      <c r="AL234" s="24">
        <f>Table1[[#This Row],[Company Direct Land Through FY12]]+Table1[[#This Row],[Company Direct Land FY13 and After]]</f>
        <v>0</v>
      </c>
      <c r="AM234" s="9">
        <v>0</v>
      </c>
      <c r="AN234" s="9">
        <v>0</v>
      </c>
      <c r="AO234" s="9">
        <v>0</v>
      </c>
      <c r="AP234" s="24">
        <f>Table1[[#This Row],[Company Direct Building Through FY12]]+Table1[[#This Row],[Company Direct Building FY13 and After]]</f>
        <v>0</v>
      </c>
      <c r="AQ234" s="9">
        <v>0</v>
      </c>
      <c r="AR234" s="9">
        <v>390</v>
      </c>
      <c r="AS234" s="9">
        <v>0</v>
      </c>
      <c r="AT234" s="24">
        <f>Table1[[#This Row],[Mortgage Recording Tax Through FY12]]+Table1[[#This Row],[Mortgage Recording Tax FY13 and After]]</f>
        <v>390</v>
      </c>
      <c r="AU234" s="9">
        <v>0</v>
      </c>
      <c r="AV234" s="9">
        <v>0</v>
      </c>
      <c r="AW234" s="9">
        <v>0</v>
      </c>
      <c r="AX234" s="24">
        <f>Table1[[#This Row],[Pilot Savings  Through FY12]]+Table1[[#This Row],[Pilot Savings FY13 and After]]</f>
        <v>0</v>
      </c>
      <c r="AY234" s="9">
        <v>0</v>
      </c>
      <c r="AZ234" s="9">
        <v>0</v>
      </c>
      <c r="BA234" s="9">
        <v>0</v>
      </c>
      <c r="BB234" s="24">
        <f>Table1[[#This Row],[Mortgage Recording Tax Exemption Through FY12]]+Table1[[#This Row],[Mortgage Recording Tax Exemption FY13 and After]]</f>
        <v>0</v>
      </c>
      <c r="BC234" s="9">
        <v>84.357100000000003</v>
      </c>
      <c r="BD234" s="9">
        <v>687.10680000000002</v>
      </c>
      <c r="BE234" s="9">
        <v>206.0752</v>
      </c>
      <c r="BF234" s="24">
        <f>Table1[[#This Row],[Indirect and Induced Land Through FY12]]+Table1[[#This Row],[Indirect and Induced Land FY13 and After]]</f>
        <v>893.18200000000002</v>
      </c>
      <c r="BG234" s="9">
        <v>156.66309999999999</v>
      </c>
      <c r="BH234" s="9">
        <v>1276.0555999999999</v>
      </c>
      <c r="BI234" s="9">
        <v>382.7106</v>
      </c>
      <c r="BJ234" s="24">
        <f>Table1[[#This Row],[Indirect and Induced Building Through FY12]]+Table1[[#This Row],[Indirect and Induced Building FY13 and After]]</f>
        <v>1658.7662</v>
      </c>
      <c r="BK234" s="9">
        <v>241.02019999999999</v>
      </c>
      <c r="BL234" s="9">
        <v>2353.1624000000002</v>
      </c>
      <c r="BM234" s="9">
        <v>588.78579999999999</v>
      </c>
      <c r="BN234" s="24">
        <f>Table1[[#This Row],[TOTAL Real Property Related Taxes Through FY12]]+Table1[[#This Row],[TOTAL Real Property Related Taxes FY13 and After]]</f>
        <v>2941.9482000000003</v>
      </c>
      <c r="BO234" s="9">
        <v>488.96280000000002</v>
      </c>
      <c r="BP234" s="9">
        <v>3962.6387</v>
      </c>
      <c r="BQ234" s="9">
        <v>1194.4827</v>
      </c>
      <c r="BR234" s="24">
        <f>Table1[[#This Row],[Company Direct Through FY12]]+Table1[[#This Row],[Company Direct FY13 and After]]</f>
        <v>5157.1214</v>
      </c>
      <c r="BS234" s="9">
        <v>0</v>
      </c>
      <c r="BT234" s="9">
        <v>0</v>
      </c>
      <c r="BU234" s="9">
        <v>0</v>
      </c>
      <c r="BV234" s="24">
        <f>Table1[[#This Row],[Sales Tax Exemption Through FY12]]+Table1[[#This Row],[Sales Tax Exemption FY13 and After]]</f>
        <v>0</v>
      </c>
      <c r="BW234" s="9">
        <v>0</v>
      </c>
      <c r="BX234" s="9">
        <v>0</v>
      </c>
      <c r="BY234" s="9">
        <v>0</v>
      </c>
      <c r="BZ234" s="24">
        <f>Table1[[#This Row],[Energy Tax Savings Through FY12]]+Table1[[#This Row],[Energy Tax Savings FY13 and After]]</f>
        <v>0</v>
      </c>
      <c r="CA234" s="9">
        <v>19.366299999999999</v>
      </c>
      <c r="CB234" s="9">
        <v>184.91579999999999</v>
      </c>
      <c r="CC234" s="9">
        <v>42.839399999999998</v>
      </c>
      <c r="CD234" s="24">
        <f>Table1[[#This Row],[Tax Exempt Bond Savings Through FY12]]+Table1[[#This Row],[Tax Exempt Bond Savings FY13 and After]]</f>
        <v>227.7552</v>
      </c>
      <c r="CE234" s="9">
        <v>288.03030000000001</v>
      </c>
      <c r="CF234" s="9">
        <v>2572.4837000000002</v>
      </c>
      <c r="CG234" s="9">
        <v>703.6268</v>
      </c>
      <c r="CH234" s="24">
        <f>Table1[[#This Row],[Indirect and Induced Through FY12]]+Table1[[#This Row],[Indirect and Induced FY13 and After]]</f>
        <v>3276.1105000000002</v>
      </c>
      <c r="CI234" s="9">
        <v>757.6268</v>
      </c>
      <c r="CJ234" s="9">
        <v>6350.2066000000004</v>
      </c>
      <c r="CK234" s="9">
        <v>1855.2701</v>
      </c>
      <c r="CL234" s="24">
        <f>Table1[[#This Row],[TOTAL Income Consumption Use Taxes Through FY12]]+Table1[[#This Row],[TOTAL Income Consumption Use Taxes FY13 and After]]</f>
        <v>8205.4767000000011</v>
      </c>
      <c r="CM234" s="9">
        <v>19.366299999999999</v>
      </c>
      <c r="CN234" s="9">
        <v>184.91579999999999</v>
      </c>
      <c r="CO234" s="9">
        <v>42.839399999999998</v>
      </c>
      <c r="CP234" s="24">
        <f>Table1[[#This Row],[Assistance Provided Through FY12]]+Table1[[#This Row],[Assistance Provided FY13 and After]]</f>
        <v>227.7552</v>
      </c>
      <c r="CQ234" s="9">
        <v>0</v>
      </c>
      <c r="CR234" s="9">
        <v>0</v>
      </c>
      <c r="CS234" s="9">
        <v>0</v>
      </c>
      <c r="CT234" s="24">
        <f>Table1[[#This Row],[Recapture Cancellation Reduction Amount Through FY12]]+Table1[[#This Row],[Recapture Cancellation Reduction Amount FY13 and After]]</f>
        <v>0</v>
      </c>
      <c r="CU234" s="9">
        <v>0</v>
      </c>
      <c r="CV234" s="9">
        <v>0</v>
      </c>
      <c r="CW234" s="9">
        <v>0</v>
      </c>
      <c r="CX234" s="24">
        <f>Table1[[#This Row],[Penalty Paid Through FY12]]+Table1[[#This Row],[Penalty Paid FY13 and After]]</f>
        <v>0</v>
      </c>
      <c r="CY234" s="9">
        <v>19.366299999999999</v>
      </c>
      <c r="CZ234" s="9">
        <v>184.91579999999999</v>
      </c>
      <c r="DA234" s="9">
        <v>42.839399999999998</v>
      </c>
      <c r="DB234" s="24">
        <f>Table1[[#This Row],[TOTAL Assistance Net of Recapture Penalties Through FY12]]+Table1[[#This Row],[TOTAL Assistance Net of Recapture Penalties FY13 and After]]</f>
        <v>227.7552</v>
      </c>
      <c r="DC234" s="9">
        <v>488.96280000000002</v>
      </c>
      <c r="DD234" s="9">
        <v>4352.6387000000004</v>
      </c>
      <c r="DE234" s="9">
        <v>1194.4827</v>
      </c>
      <c r="DF234" s="24">
        <f>Table1[[#This Row],[Company Direct Tax Revenue Before Assistance Through FY12]]+Table1[[#This Row],[Company Direct Tax Revenue Before Assistance FY13 and After]]</f>
        <v>5547.1214</v>
      </c>
      <c r="DG234" s="9">
        <v>529.05050000000006</v>
      </c>
      <c r="DH234" s="9">
        <v>4535.6460999999999</v>
      </c>
      <c r="DI234" s="9">
        <v>1292.4126000000001</v>
      </c>
      <c r="DJ234" s="24">
        <f>Table1[[#This Row],[Indirect and Induced Tax Revenues Through FY12]]+Table1[[#This Row],[Indirect and Induced Tax Revenues FY13 and After]]</f>
        <v>5828.0586999999996</v>
      </c>
      <c r="DK234" s="9">
        <v>1018.0133</v>
      </c>
      <c r="DL234" s="9">
        <v>8888.2847999999994</v>
      </c>
      <c r="DM234" s="9">
        <v>2486.8953000000001</v>
      </c>
      <c r="DN234" s="24">
        <f>Table1[[#This Row],[TOTAL Tax Revenues Before Assistance Through FY12]]+Table1[[#This Row],[TOTAL Tax Revenues Before Assistance FY13 and After]]</f>
        <v>11375.1801</v>
      </c>
      <c r="DO234" s="9">
        <v>998.64700000000005</v>
      </c>
      <c r="DP234" s="9">
        <v>8703.3690000000006</v>
      </c>
      <c r="DQ234" s="9">
        <v>2444.0558999999998</v>
      </c>
      <c r="DR234" s="24">
        <f>Table1[[#This Row],[TOTAL Tax Revenues Net of Assistance Recapture and Penalty Through FY12]]+Table1[[#This Row],[TOTAL Tax Revenues Net of Assistance Recapture and Penalty FY13 and After]]</f>
        <v>11147.4249</v>
      </c>
      <c r="DS234" s="9">
        <v>0</v>
      </c>
      <c r="DT234" s="9">
        <v>0</v>
      </c>
      <c r="DU234" s="9">
        <v>0</v>
      </c>
      <c r="DV234" s="9">
        <v>0</v>
      </c>
    </row>
    <row r="235" spans="1:126" x14ac:dyDescent="0.25">
      <c r="A235" s="10">
        <v>92767</v>
      </c>
      <c r="B235" s="10" t="s">
        <v>970</v>
      </c>
      <c r="C235" s="10" t="s">
        <v>971</v>
      </c>
      <c r="D235" s="10" t="s">
        <v>24</v>
      </c>
      <c r="E235" s="10">
        <v>20</v>
      </c>
      <c r="F235" s="10" t="s">
        <v>972</v>
      </c>
      <c r="G235" s="10" t="s">
        <v>203</v>
      </c>
      <c r="H235" s="13">
        <v>45000</v>
      </c>
      <c r="I235" s="13">
        <v>26000</v>
      </c>
      <c r="J235" s="10" t="s">
        <v>544</v>
      </c>
      <c r="K235" s="10" t="s">
        <v>81</v>
      </c>
      <c r="L235" s="8">
        <v>37985</v>
      </c>
      <c r="M235" s="8">
        <v>47299</v>
      </c>
      <c r="N235" s="9">
        <v>750</v>
      </c>
      <c r="O235" s="10" t="s">
        <v>272</v>
      </c>
      <c r="P235" s="7">
        <v>0</v>
      </c>
      <c r="Q235" s="7">
        <v>0</v>
      </c>
      <c r="R235" s="7">
        <v>0</v>
      </c>
      <c r="S235" s="7">
        <v>0</v>
      </c>
      <c r="T235" s="7">
        <v>0</v>
      </c>
      <c r="U235" s="7">
        <v>0</v>
      </c>
      <c r="V235" s="7">
        <v>47</v>
      </c>
      <c r="W235" s="7">
        <v>0</v>
      </c>
      <c r="X235" s="7">
        <v>0</v>
      </c>
      <c r="Y235" s="7">
        <v>84</v>
      </c>
      <c r="Z235" s="7">
        <v>3</v>
      </c>
      <c r="AA235" s="7">
        <v>0</v>
      </c>
      <c r="AB235" s="16">
        <v>0</v>
      </c>
      <c r="AC235" s="16">
        <v>0</v>
      </c>
      <c r="AD235" s="16">
        <v>0</v>
      </c>
      <c r="AE235" s="16">
        <v>0</v>
      </c>
      <c r="AF235" s="15">
        <v>0</v>
      </c>
      <c r="AG235" s="10" t="s">
        <v>28</v>
      </c>
      <c r="AH235" s="10" t="s">
        <v>1966</v>
      </c>
      <c r="AI235" s="9">
        <v>36.546999999999997</v>
      </c>
      <c r="AJ235" s="9">
        <v>316.28820000000002</v>
      </c>
      <c r="AK235" s="9">
        <v>19.321300000000001</v>
      </c>
      <c r="AL235" s="24">
        <f>Table1[[#This Row],[Company Direct Land Through FY12]]+Table1[[#This Row],[Company Direct Land FY13 and After]]</f>
        <v>335.60950000000003</v>
      </c>
      <c r="AM235" s="9">
        <v>34.417999999999999</v>
      </c>
      <c r="AN235" s="9">
        <v>188.7097</v>
      </c>
      <c r="AO235" s="9">
        <v>18.195799999999998</v>
      </c>
      <c r="AP235" s="24">
        <f>Table1[[#This Row],[Company Direct Building Through FY12]]+Table1[[#This Row],[Company Direct Building FY13 and After]]</f>
        <v>206.90549999999999</v>
      </c>
      <c r="AQ235" s="9">
        <v>0</v>
      </c>
      <c r="AR235" s="9">
        <v>12.1938</v>
      </c>
      <c r="AS235" s="9">
        <v>0</v>
      </c>
      <c r="AT235" s="24">
        <f>Table1[[#This Row],[Mortgage Recording Tax Through FY12]]+Table1[[#This Row],[Mortgage Recording Tax FY13 and After]]</f>
        <v>12.1938</v>
      </c>
      <c r="AU235" s="9">
        <v>60.042999999999999</v>
      </c>
      <c r="AV235" s="9">
        <v>304.82260000000002</v>
      </c>
      <c r="AW235" s="9">
        <v>31.742899999999999</v>
      </c>
      <c r="AX235" s="24">
        <f>Table1[[#This Row],[Pilot Savings  Through FY12]]+Table1[[#This Row],[Pilot Savings FY13 and After]]</f>
        <v>336.56550000000004</v>
      </c>
      <c r="AY235" s="9">
        <v>0</v>
      </c>
      <c r="AZ235" s="9">
        <v>12.1938</v>
      </c>
      <c r="BA235" s="9">
        <v>0</v>
      </c>
      <c r="BB235" s="24">
        <f>Table1[[#This Row],[Mortgage Recording Tax Exemption Through FY12]]+Table1[[#This Row],[Mortgage Recording Tax Exemption FY13 and After]]</f>
        <v>12.1938</v>
      </c>
      <c r="BC235" s="9">
        <v>57.640700000000002</v>
      </c>
      <c r="BD235" s="9">
        <v>551.71259999999995</v>
      </c>
      <c r="BE235" s="9">
        <v>30.472899999999999</v>
      </c>
      <c r="BF235" s="24">
        <f>Table1[[#This Row],[Indirect and Induced Land Through FY12]]+Table1[[#This Row],[Indirect and Induced Land FY13 and After]]</f>
        <v>582.18549999999993</v>
      </c>
      <c r="BG235" s="9">
        <v>107.047</v>
      </c>
      <c r="BH235" s="9">
        <v>1024.6092000000001</v>
      </c>
      <c r="BI235" s="9">
        <v>56.592500000000001</v>
      </c>
      <c r="BJ235" s="24">
        <f>Table1[[#This Row],[Indirect and Induced Building Through FY12]]+Table1[[#This Row],[Indirect and Induced Building FY13 and After]]</f>
        <v>1081.2017000000001</v>
      </c>
      <c r="BK235" s="9">
        <v>175.6097</v>
      </c>
      <c r="BL235" s="9">
        <v>1776.4971</v>
      </c>
      <c r="BM235" s="9">
        <v>92.839600000000004</v>
      </c>
      <c r="BN235" s="24">
        <f>Table1[[#This Row],[TOTAL Real Property Related Taxes Through FY12]]+Table1[[#This Row],[TOTAL Real Property Related Taxes FY13 and After]]</f>
        <v>1869.3367000000001</v>
      </c>
      <c r="BO235" s="9">
        <v>640.72860000000003</v>
      </c>
      <c r="BP235" s="9">
        <v>5395.9439000000002</v>
      </c>
      <c r="BQ235" s="9">
        <v>338.73410000000001</v>
      </c>
      <c r="BR235" s="24">
        <f>Table1[[#This Row],[Company Direct Through FY12]]+Table1[[#This Row],[Company Direct FY13 and After]]</f>
        <v>5734.6779999999999</v>
      </c>
      <c r="BS235" s="9">
        <v>0</v>
      </c>
      <c r="BT235" s="9">
        <v>0</v>
      </c>
      <c r="BU235" s="9">
        <v>0</v>
      </c>
      <c r="BV235" s="24">
        <f>Table1[[#This Row],[Sales Tax Exemption Through FY12]]+Table1[[#This Row],[Sales Tax Exemption FY13 and After]]</f>
        <v>0</v>
      </c>
      <c r="BW235" s="9">
        <v>0.54210000000000003</v>
      </c>
      <c r="BX235" s="9">
        <v>6.0223000000000004</v>
      </c>
      <c r="BY235" s="9">
        <v>0.28660000000000002</v>
      </c>
      <c r="BZ235" s="24">
        <f>Table1[[#This Row],[Energy Tax Savings Through FY12]]+Table1[[#This Row],[Energy Tax Savings FY13 and After]]</f>
        <v>6.3089000000000004</v>
      </c>
      <c r="CA235" s="9">
        <v>0</v>
      </c>
      <c r="CB235" s="9">
        <v>0</v>
      </c>
      <c r="CC235" s="9">
        <v>0</v>
      </c>
      <c r="CD235" s="24">
        <f>Table1[[#This Row],[Tax Exempt Bond Savings Through FY12]]+Table1[[#This Row],[Tax Exempt Bond Savings FY13 and After]]</f>
        <v>0</v>
      </c>
      <c r="CE235" s="9">
        <v>196.80950000000001</v>
      </c>
      <c r="CF235" s="9">
        <v>2061.2011000000002</v>
      </c>
      <c r="CG235" s="9">
        <v>104.04730000000001</v>
      </c>
      <c r="CH235" s="24">
        <f>Table1[[#This Row],[Indirect and Induced Through FY12]]+Table1[[#This Row],[Indirect and Induced FY13 and After]]</f>
        <v>2165.2484000000004</v>
      </c>
      <c r="CI235" s="9">
        <v>836.99599999999998</v>
      </c>
      <c r="CJ235" s="9">
        <v>7451.1226999999999</v>
      </c>
      <c r="CK235" s="9">
        <v>442.4948</v>
      </c>
      <c r="CL235" s="24">
        <f>Table1[[#This Row],[TOTAL Income Consumption Use Taxes Through FY12]]+Table1[[#This Row],[TOTAL Income Consumption Use Taxes FY13 and After]]</f>
        <v>7893.6175000000003</v>
      </c>
      <c r="CM235" s="9">
        <v>60.585099999999997</v>
      </c>
      <c r="CN235" s="9">
        <v>323.03870000000001</v>
      </c>
      <c r="CO235" s="9">
        <v>32.029499999999999</v>
      </c>
      <c r="CP235" s="24">
        <f>Table1[[#This Row],[Assistance Provided Through FY12]]+Table1[[#This Row],[Assistance Provided FY13 and After]]</f>
        <v>355.06819999999999</v>
      </c>
      <c r="CQ235" s="9">
        <v>0</v>
      </c>
      <c r="CR235" s="9">
        <v>0</v>
      </c>
      <c r="CS235" s="9">
        <v>0</v>
      </c>
      <c r="CT235" s="24">
        <f>Table1[[#This Row],[Recapture Cancellation Reduction Amount Through FY12]]+Table1[[#This Row],[Recapture Cancellation Reduction Amount FY13 and After]]</f>
        <v>0</v>
      </c>
      <c r="CU235" s="9">
        <v>0</v>
      </c>
      <c r="CV235" s="9">
        <v>0</v>
      </c>
      <c r="CW235" s="9">
        <v>0</v>
      </c>
      <c r="CX235" s="24">
        <f>Table1[[#This Row],[Penalty Paid Through FY12]]+Table1[[#This Row],[Penalty Paid FY13 and After]]</f>
        <v>0</v>
      </c>
      <c r="CY235" s="9">
        <v>60.585099999999997</v>
      </c>
      <c r="CZ235" s="9">
        <v>323.03870000000001</v>
      </c>
      <c r="DA235" s="9">
        <v>32.029499999999999</v>
      </c>
      <c r="DB235" s="24">
        <f>Table1[[#This Row],[TOTAL Assistance Net of Recapture Penalties Through FY12]]+Table1[[#This Row],[TOTAL Assistance Net of Recapture Penalties FY13 and After]]</f>
        <v>355.06819999999999</v>
      </c>
      <c r="DC235" s="9">
        <v>711.69359999999995</v>
      </c>
      <c r="DD235" s="9">
        <v>5913.1355999999996</v>
      </c>
      <c r="DE235" s="9">
        <v>376.25119999999998</v>
      </c>
      <c r="DF235" s="24">
        <f>Table1[[#This Row],[Company Direct Tax Revenue Before Assistance Through FY12]]+Table1[[#This Row],[Company Direct Tax Revenue Before Assistance FY13 and After]]</f>
        <v>6289.3867999999993</v>
      </c>
      <c r="DG235" s="9">
        <v>361.49720000000002</v>
      </c>
      <c r="DH235" s="9">
        <v>3637.5228999999999</v>
      </c>
      <c r="DI235" s="9">
        <v>191.11269999999999</v>
      </c>
      <c r="DJ235" s="24">
        <f>Table1[[#This Row],[Indirect and Induced Tax Revenues Through FY12]]+Table1[[#This Row],[Indirect and Induced Tax Revenues FY13 and After]]</f>
        <v>3828.6356000000001</v>
      </c>
      <c r="DK235" s="9">
        <v>1073.1908000000001</v>
      </c>
      <c r="DL235" s="9">
        <v>9550.6584999999995</v>
      </c>
      <c r="DM235" s="9">
        <v>567.36389999999994</v>
      </c>
      <c r="DN235" s="24">
        <f>Table1[[#This Row],[TOTAL Tax Revenues Before Assistance Through FY12]]+Table1[[#This Row],[TOTAL Tax Revenues Before Assistance FY13 and After]]</f>
        <v>10118.0224</v>
      </c>
      <c r="DO235" s="9">
        <v>1012.6057</v>
      </c>
      <c r="DP235" s="9">
        <v>9227.6198000000004</v>
      </c>
      <c r="DQ235" s="9">
        <v>535.33439999999996</v>
      </c>
      <c r="DR235" s="24">
        <f>Table1[[#This Row],[TOTAL Tax Revenues Net of Assistance Recapture and Penalty Through FY12]]+Table1[[#This Row],[TOTAL Tax Revenues Net of Assistance Recapture and Penalty FY13 and After]]</f>
        <v>9762.9542000000001</v>
      </c>
      <c r="DS235" s="9">
        <v>0</v>
      </c>
      <c r="DT235" s="9">
        <v>7.8086000000000002</v>
      </c>
      <c r="DU235" s="9">
        <v>0</v>
      </c>
      <c r="DV235" s="9">
        <v>0</v>
      </c>
    </row>
    <row r="236" spans="1:126" x14ac:dyDescent="0.25">
      <c r="A236" s="10">
        <v>92768</v>
      </c>
      <c r="B236" s="10" t="s">
        <v>1151</v>
      </c>
      <c r="C236" s="10" t="s">
        <v>1152</v>
      </c>
      <c r="D236" s="10" t="s">
        <v>10</v>
      </c>
      <c r="E236" s="10">
        <v>17</v>
      </c>
      <c r="F236" s="10" t="s">
        <v>1153</v>
      </c>
      <c r="G236" s="10" t="s">
        <v>672</v>
      </c>
      <c r="H236" s="13">
        <v>15000</v>
      </c>
      <c r="I236" s="13">
        <v>12600</v>
      </c>
      <c r="J236" s="10" t="s">
        <v>511</v>
      </c>
      <c r="K236" s="10" t="s">
        <v>491</v>
      </c>
      <c r="L236" s="8">
        <v>38044</v>
      </c>
      <c r="M236" s="8">
        <v>45474</v>
      </c>
      <c r="N236" s="9">
        <v>780</v>
      </c>
      <c r="O236" s="10" t="s">
        <v>74</v>
      </c>
      <c r="P236" s="7">
        <v>25</v>
      </c>
      <c r="Q236" s="7">
        <v>12</v>
      </c>
      <c r="R236" s="7">
        <v>120</v>
      </c>
      <c r="S236" s="7">
        <v>2</v>
      </c>
      <c r="T236" s="7">
        <v>3</v>
      </c>
      <c r="U236" s="7">
        <v>162</v>
      </c>
      <c r="V236" s="7">
        <v>140</v>
      </c>
      <c r="W236" s="7">
        <v>0</v>
      </c>
      <c r="X236" s="7">
        <v>0</v>
      </c>
      <c r="Y236" s="7">
        <v>101</v>
      </c>
      <c r="Z236" s="7">
        <v>0</v>
      </c>
      <c r="AA236" s="7">
        <v>0</v>
      </c>
      <c r="AB236" s="16">
        <v>0</v>
      </c>
      <c r="AC236" s="16">
        <v>0</v>
      </c>
      <c r="AD236" s="16">
        <v>0</v>
      </c>
      <c r="AE236" s="16">
        <v>0</v>
      </c>
      <c r="AF236" s="15">
        <v>92.452830188679243</v>
      </c>
      <c r="AG236" s="10" t="s">
        <v>28</v>
      </c>
      <c r="AH236" s="10" t="s">
        <v>1966</v>
      </c>
      <c r="AI236" s="9">
        <v>0</v>
      </c>
      <c r="AJ236" s="9">
        <v>0</v>
      </c>
      <c r="AK236" s="9">
        <v>0</v>
      </c>
      <c r="AL236" s="24">
        <f>Table1[[#This Row],[Company Direct Land Through FY12]]+Table1[[#This Row],[Company Direct Land FY13 and After]]</f>
        <v>0</v>
      </c>
      <c r="AM236" s="9">
        <v>0</v>
      </c>
      <c r="AN236" s="9">
        <v>0</v>
      </c>
      <c r="AO236" s="9">
        <v>0</v>
      </c>
      <c r="AP236" s="24">
        <f>Table1[[#This Row],[Company Direct Building Through FY12]]+Table1[[#This Row],[Company Direct Building FY13 and After]]</f>
        <v>0</v>
      </c>
      <c r="AQ236" s="9">
        <v>0</v>
      </c>
      <c r="AR236" s="9">
        <v>20.7941</v>
      </c>
      <c r="AS236" s="9">
        <v>0</v>
      </c>
      <c r="AT236" s="24">
        <f>Table1[[#This Row],[Mortgage Recording Tax Through FY12]]+Table1[[#This Row],[Mortgage Recording Tax FY13 and After]]</f>
        <v>20.7941</v>
      </c>
      <c r="AU236" s="9">
        <v>0</v>
      </c>
      <c r="AV236" s="9">
        <v>0</v>
      </c>
      <c r="AW236" s="9">
        <v>0</v>
      </c>
      <c r="AX236" s="24">
        <f>Table1[[#This Row],[Pilot Savings  Through FY12]]+Table1[[#This Row],[Pilot Savings FY13 and After]]</f>
        <v>0</v>
      </c>
      <c r="AY236" s="9">
        <v>0</v>
      </c>
      <c r="AZ236" s="9">
        <v>20.7941</v>
      </c>
      <c r="BA236" s="9">
        <v>0</v>
      </c>
      <c r="BB236" s="24">
        <f>Table1[[#This Row],[Mortgage Recording Tax Exemption Through FY12]]+Table1[[#This Row],[Mortgage Recording Tax Exemption FY13 and After]]</f>
        <v>20.7941</v>
      </c>
      <c r="BC236" s="9">
        <v>66.460999999999999</v>
      </c>
      <c r="BD236" s="9">
        <v>443.19400000000002</v>
      </c>
      <c r="BE236" s="9">
        <v>362.86450000000002</v>
      </c>
      <c r="BF236" s="24">
        <f>Table1[[#This Row],[Indirect and Induced Land Through FY12]]+Table1[[#This Row],[Indirect and Induced Land FY13 and After]]</f>
        <v>806.05850000000009</v>
      </c>
      <c r="BG236" s="9">
        <v>123.42749999999999</v>
      </c>
      <c r="BH236" s="9">
        <v>823.07479999999998</v>
      </c>
      <c r="BI236" s="9">
        <v>673.89279999999997</v>
      </c>
      <c r="BJ236" s="24">
        <f>Table1[[#This Row],[Indirect and Induced Building Through FY12]]+Table1[[#This Row],[Indirect and Induced Building FY13 and After]]</f>
        <v>1496.9675999999999</v>
      </c>
      <c r="BK236" s="9">
        <v>189.88849999999999</v>
      </c>
      <c r="BL236" s="9">
        <v>1266.2688000000001</v>
      </c>
      <c r="BM236" s="9">
        <v>1036.7573</v>
      </c>
      <c r="BN236" s="24">
        <f>Table1[[#This Row],[TOTAL Real Property Related Taxes Through FY12]]+Table1[[#This Row],[TOTAL Real Property Related Taxes FY13 and After]]</f>
        <v>2303.0261</v>
      </c>
      <c r="BO236" s="9">
        <v>193.11269999999999</v>
      </c>
      <c r="BP236" s="9">
        <v>1416.9150999999999</v>
      </c>
      <c r="BQ236" s="9">
        <v>1054.3606</v>
      </c>
      <c r="BR236" s="24">
        <f>Table1[[#This Row],[Company Direct Through FY12]]+Table1[[#This Row],[Company Direct FY13 and After]]</f>
        <v>2471.2757000000001</v>
      </c>
      <c r="BS236" s="9">
        <v>0</v>
      </c>
      <c r="BT236" s="9">
        <v>0</v>
      </c>
      <c r="BU236" s="9">
        <v>0</v>
      </c>
      <c r="BV236" s="24">
        <f>Table1[[#This Row],[Sales Tax Exemption Through FY12]]+Table1[[#This Row],[Sales Tax Exemption FY13 and After]]</f>
        <v>0</v>
      </c>
      <c r="BW236" s="9">
        <v>0</v>
      </c>
      <c r="BX236" s="9">
        <v>0</v>
      </c>
      <c r="BY236" s="9">
        <v>0</v>
      </c>
      <c r="BZ236" s="24">
        <f>Table1[[#This Row],[Energy Tax Savings Through FY12]]+Table1[[#This Row],[Energy Tax Savings FY13 and After]]</f>
        <v>0</v>
      </c>
      <c r="CA236" s="9">
        <v>0.31369999999999998</v>
      </c>
      <c r="CB236" s="9">
        <v>3.7875000000000001</v>
      </c>
      <c r="CC236" s="9">
        <v>1.0016</v>
      </c>
      <c r="CD236" s="24">
        <f>Table1[[#This Row],[Tax Exempt Bond Savings Through FY12]]+Table1[[#This Row],[Tax Exempt Bond Savings FY13 and After]]</f>
        <v>4.7891000000000004</v>
      </c>
      <c r="CE236" s="9">
        <v>222.77950000000001</v>
      </c>
      <c r="CF236" s="9">
        <v>1641.8496</v>
      </c>
      <c r="CG236" s="9">
        <v>1216.3366000000001</v>
      </c>
      <c r="CH236" s="24">
        <f>Table1[[#This Row],[Indirect and Induced Through FY12]]+Table1[[#This Row],[Indirect and Induced FY13 and After]]</f>
        <v>2858.1862000000001</v>
      </c>
      <c r="CI236" s="9">
        <v>415.57850000000002</v>
      </c>
      <c r="CJ236" s="9">
        <v>3054.9771999999998</v>
      </c>
      <c r="CK236" s="9">
        <v>2269.6956</v>
      </c>
      <c r="CL236" s="24">
        <f>Table1[[#This Row],[TOTAL Income Consumption Use Taxes Through FY12]]+Table1[[#This Row],[TOTAL Income Consumption Use Taxes FY13 and After]]</f>
        <v>5324.6728000000003</v>
      </c>
      <c r="CM236" s="9">
        <v>0.31369999999999998</v>
      </c>
      <c r="CN236" s="9">
        <v>24.581600000000002</v>
      </c>
      <c r="CO236" s="9">
        <v>1.0016</v>
      </c>
      <c r="CP236" s="24">
        <f>Table1[[#This Row],[Assistance Provided Through FY12]]+Table1[[#This Row],[Assistance Provided FY13 and After]]</f>
        <v>25.583200000000001</v>
      </c>
      <c r="CQ236" s="9">
        <v>0</v>
      </c>
      <c r="CR236" s="9">
        <v>0</v>
      </c>
      <c r="CS236" s="9">
        <v>0</v>
      </c>
      <c r="CT236" s="24">
        <f>Table1[[#This Row],[Recapture Cancellation Reduction Amount Through FY12]]+Table1[[#This Row],[Recapture Cancellation Reduction Amount FY13 and After]]</f>
        <v>0</v>
      </c>
      <c r="CU236" s="9">
        <v>0</v>
      </c>
      <c r="CV236" s="9">
        <v>0</v>
      </c>
      <c r="CW236" s="9">
        <v>0</v>
      </c>
      <c r="CX236" s="24">
        <f>Table1[[#This Row],[Penalty Paid Through FY12]]+Table1[[#This Row],[Penalty Paid FY13 and After]]</f>
        <v>0</v>
      </c>
      <c r="CY236" s="9">
        <v>0.31369999999999998</v>
      </c>
      <c r="CZ236" s="9">
        <v>24.581600000000002</v>
      </c>
      <c r="DA236" s="9">
        <v>1.0016</v>
      </c>
      <c r="DB236" s="24">
        <f>Table1[[#This Row],[TOTAL Assistance Net of Recapture Penalties Through FY12]]+Table1[[#This Row],[TOTAL Assistance Net of Recapture Penalties FY13 and After]]</f>
        <v>25.583200000000001</v>
      </c>
      <c r="DC236" s="9">
        <v>193.11269999999999</v>
      </c>
      <c r="DD236" s="9">
        <v>1437.7092</v>
      </c>
      <c r="DE236" s="9">
        <v>1054.3606</v>
      </c>
      <c r="DF236" s="24">
        <f>Table1[[#This Row],[Company Direct Tax Revenue Before Assistance Through FY12]]+Table1[[#This Row],[Company Direct Tax Revenue Before Assistance FY13 and After]]</f>
        <v>2492.0698000000002</v>
      </c>
      <c r="DG236" s="9">
        <v>412.66800000000001</v>
      </c>
      <c r="DH236" s="9">
        <v>2908.1183999999998</v>
      </c>
      <c r="DI236" s="9">
        <v>2253.0938999999998</v>
      </c>
      <c r="DJ236" s="24">
        <f>Table1[[#This Row],[Indirect and Induced Tax Revenues Through FY12]]+Table1[[#This Row],[Indirect and Induced Tax Revenues FY13 and After]]</f>
        <v>5161.2122999999992</v>
      </c>
      <c r="DK236" s="9">
        <v>605.78070000000002</v>
      </c>
      <c r="DL236" s="9">
        <v>4345.8275999999996</v>
      </c>
      <c r="DM236" s="9">
        <v>3307.4544999999998</v>
      </c>
      <c r="DN236" s="24">
        <f>Table1[[#This Row],[TOTAL Tax Revenues Before Assistance Through FY12]]+Table1[[#This Row],[TOTAL Tax Revenues Before Assistance FY13 and After]]</f>
        <v>7653.2820999999994</v>
      </c>
      <c r="DO236" s="9">
        <v>605.46699999999998</v>
      </c>
      <c r="DP236" s="9">
        <v>4321.2460000000001</v>
      </c>
      <c r="DQ236" s="9">
        <v>3306.4529000000002</v>
      </c>
      <c r="DR236" s="24">
        <f>Table1[[#This Row],[TOTAL Tax Revenues Net of Assistance Recapture and Penalty Through FY12]]+Table1[[#This Row],[TOTAL Tax Revenues Net of Assistance Recapture and Penalty FY13 and After]]</f>
        <v>7627.6989000000003</v>
      </c>
      <c r="DS236" s="9">
        <v>0</v>
      </c>
      <c r="DT236" s="9">
        <v>0</v>
      </c>
      <c r="DU236" s="9">
        <v>0</v>
      </c>
      <c r="DV236" s="9">
        <v>0</v>
      </c>
    </row>
    <row r="237" spans="1:126" x14ac:dyDescent="0.25">
      <c r="A237" s="10">
        <v>92769</v>
      </c>
      <c r="B237" s="10" t="s">
        <v>1110</v>
      </c>
      <c r="C237" s="10" t="s">
        <v>1112</v>
      </c>
      <c r="D237" s="10" t="s">
        <v>47</v>
      </c>
      <c r="E237" s="10">
        <v>3</v>
      </c>
      <c r="F237" s="10" t="s">
        <v>1113</v>
      </c>
      <c r="G237" s="10" t="s">
        <v>354</v>
      </c>
      <c r="H237" s="13">
        <v>25200</v>
      </c>
      <c r="I237" s="13">
        <v>25200</v>
      </c>
      <c r="J237" s="10" t="s">
        <v>1111</v>
      </c>
      <c r="K237" s="10" t="s">
        <v>50</v>
      </c>
      <c r="L237" s="8">
        <v>38042</v>
      </c>
      <c r="M237" s="8">
        <v>48976</v>
      </c>
      <c r="N237" s="9">
        <v>4800</v>
      </c>
      <c r="O237" s="10" t="s">
        <v>74</v>
      </c>
      <c r="P237" s="7">
        <v>32</v>
      </c>
      <c r="Q237" s="7">
        <v>0</v>
      </c>
      <c r="R237" s="7">
        <v>39</v>
      </c>
      <c r="S237" s="7">
        <v>0</v>
      </c>
      <c r="T237" s="7">
        <v>0</v>
      </c>
      <c r="U237" s="7">
        <v>71</v>
      </c>
      <c r="V237" s="7">
        <v>55</v>
      </c>
      <c r="W237" s="7">
        <v>0</v>
      </c>
      <c r="X237" s="7">
        <v>0</v>
      </c>
      <c r="Y237" s="7">
        <v>30</v>
      </c>
      <c r="Z237" s="7">
        <v>3</v>
      </c>
      <c r="AA237" s="7">
        <v>0</v>
      </c>
      <c r="AB237" s="16">
        <v>0</v>
      </c>
      <c r="AC237" s="16">
        <v>0</v>
      </c>
      <c r="AD237" s="16">
        <v>0</v>
      </c>
      <c r="AE237" s="16">
        <v>0</v>
      </c>
      <c r="AF237" s="15">
        <v>98.591549295774655</v>
      </c>
      <c r="AG237" s="10" t="s">
        <v>28</v>
      </c>
      <c r="AH237" s="10" t="s">
        <v>1966</v>
      </c>
      <c r="AI237" s="9">
        <v>0</v>
      </c>
      <c r="AJ237" s="9">
        <v>0</v>
      </c>
      <c r="AK237" s="9">
        <v>0</v>
      </c>
      <c r="AL237" s="24">
        <f>Table1[[#This Row],[Company Direct Land Through FY12]]+Table1[[#This Row],[Company Direct Land FY13 and After]]</f>
        <v>0</v>
      </c>
      <c r="AM237" s="9">
        <v>0</v>
      </c>
      <c r="AN237" s="9">
        <v>0</v>
      </c>
      <c r="AO237" s="9">
        <v>0</v>
      </c>
      <c r="AP237" s="24">
        <f>Table1[[#This Row],[Company Direct Building Through FY12]]+Table1[[#This Row],[Company Direct Building FY13 and After]]</f>
        <v>0</v>
      </c>
      <c r="AQ237" s="9">
        <v>0</v>
      </c>
      <c r="AR237" s="9">
        <v>61.407499999999999</v>
      </c>
      <c r="AS237" s="9">
        <v>0</v>
      </c>
      <c r="AT237" s="24">
        <f>Table1[[#This Row],[Mortgage Recording Tax Through FY12]]+Table1[[#This Row],[Mortgage Recording Tax FY13 and After]]</f>
        <v>61.407499999999999</v>
      </c>
      <c r="AU237" s="9">
        <v>0</v>
      </c>
      <c r="AV237" s="9">
        <v>0</v>
      </c>
      <c r="AW237" s="9">
        <v>0</v>
      </c>
      <c r="AX237" s="24">
        <f>Table1[[#This Row],[Pilot Savings  Through FY12]]+Table1[[#This Row],[Pilot Savings FY13 and After]]</f>
        <v>0</v>
      </c>
      <c r="AY237" s="9">
        <v>0</v>
      </c>
      <c r="AZ237" s="9">
        <v>61.407499999999999</v>
      </c>
      <c r="BA237" s="9">
        <v>0</v>
      </c>
      <c r="BB237" s="24">
        <f>Table1[[#This Row],[Mortgage Recording Tax Exemption Through FY12]]+Table1[[#This Row],[Mortgage Recording Tax Exemption FY13 and After]]</f>
        <v>61.407499999999999</v>
      </c>
      <c r="BC237" s="9">
        <v>49.094200000000001</v>
      </c>
      <c r="BD237" s="9">
        <v>163.33240000000001</v>
      </c>
      <c r="BE237" s="9">
        <v>386.53870000000001</v>
      </c>
      <c r="BF237" s="24">
        <f>Table1[[#This Row],[Indirect and Induced Land Through FY12]]+Table1[[#This Row],[Indirect and Induced Land FY13 and After]]</f>
        <v>549.87110000000007</v>
      </c>
      <c r="BG237" s="9">
        <v>91.174999999999997</v>
      </c>
      <c r="BH237" s="9">
        <v>303.33179999999999</v>
      </c>
      <c r="BI237" s="9">
        <v>717.85760000000005</v>
      </c>
      <c r="BJ237" s="24">
        <f>Table1[[#This Row],[Indirect and Induced Building Through FY12]]+Table1[[#This Row],[Indirect and Induced Building FY13 and After]]</f>
        <v>1021.1894</v>
      </c>
      <c r="BK237" s="9">
        <v>140.26920000000001</v>
      </c>
      <c r="BL237" s="9">
        <v>466.66419999999999</v>
      </c>
      <c r="BM237" s="9">
        <v>1104.3963000000001</v>
      </c>
      <c r="BN237" s="24">
        <f>Table1[[#This Row],[TOTAL Real Property Related Taxes Through FY12]]+Table1[[#This Row],[TOTAL Real Property Related Taxes FY13 and After]]</f>
        <v>1571.0605</v>
      </c>
      <c r="BO237" s="9">
        <v>108.1583</v>
      </c>
      <c r="BP237" s="9">
        <v>378.8349</v>
      </c>
      <c r="BQ237" s="9">
        <v>851.57320000000004</v>
      </c>
      <c r="BR237" s="24">
        <f>Table1[[#This Row],[Company Direct Through FY12]]+Table1[[#This Row],[Company Direct FY13 and After]]</f>
        <v>1230.4081000000001</v>
      </c>
      <c r="BS237" s="9">
        <v>0</v>
      </c>
      <c r="BT237" s="9">
        <v>0</v>
      </c>
      <c r="BU237" s="9">
        <v>0</v>
      </c>
      <c r="BV237" s="24">
        <f>Table1[[#This Row],[Sales Tax Exemption Through FY12]]+Table1[[#This Row],[Sales Tax Exemption FY13 and After]]</f>
        <v>0</v>
      </c>
      <c r="BW237" s="9">
        <v>0</v>
      </c>
      <c r="BX237" s="9">
        <v>0</v>
      </c>
      <c r="BY237" s="9">
        <v>0</v>
      </c>
      <c r="BZ237" s="24">
        <f>Table1[[#This Row],[Energy Tax Savings Through FY12]]+Table1[[#This Row],[Energy Tax Savings FY13 and After]]</f>
        <v>0</v>
      </c>
      <c r="CA237" s="9">
        <v>0.61009999999999998</v>
      </c>
      <c r="CB237" s="9">
        <v>25.6831</v>
      </c>
      <c r="CC237" s="9">
        <v>1.948</v>
      </c>
      <c r="CD237" s="24">
        <f>Table1[[#This Row],[Tax Exempt Bond Savings Through FY12]]+Table1[[#This Row],[Tax Exempt Bond Savings FY13 and After]]</f>
        <v>27.6311</v>
      </c>
      <c r="CE237" s="9">
        <v>151.29419999999999</v>
      </c>
      <c r="CF237" s="9">
        <v>550.61019999999996</v>
      </c>
      <c r="CG237" s="9">
        <v>1191.2004999999999</v>
      </c>
      <c r="CH237" s="24">
        <f>Table1[[#This Row],[Indirect and Induced Through FY12]]+Table1[[#This Row],[Indirect and Induced FY13 and After]]</f>
        <v>1741.8107</v>
      </c>
      <c r="CI237" s="9">
        <v>258.8424</v>
      </c>
      <c r="CJ237" s="9">
        <v>903.76199999999994</v>
      </c>
      <c r="CK237" s="9">
        <v>2040.8257000000001</v>
      </c>
      <c r="CL237" s="24">
        <f>Table1[[#This Row],[TOTAL Income Consumption Use Taxes Through FY12]]+Table1[[#This Row],[TOTAL Income Consumption Use Taxes FY13 and After]]</f>
        <v>2944.5877</v>
      </c>
      <c r="CM237" s="9">
        <v>0.61009999999999998</v>
      </c>
      <c r="CN237" s="9">
        <v>87.090599999999995</v>
      </c>
      <c r="CO237" s="9">
        <v>1.948</v>
      </c>
      <c r="CP237" s="24">
        <f>Table1[[#This Row],[Assistance Provided Through FY12]]+Table1[[#This Row],[Assistance Provided FY13 and After]]</f>
        <v>89.038599999999988</v>
      </c>
      <c r="CQ237" s="9">
        <v>0</v>
      </c>
      <c r="CR237" s="9">
        <v>0</v>
      </c>
      <c r="CS237" s="9">
        <v>0</v>
      </c>
      <c r="CT237" s="24">
        <f>Table1[[#This Row],[Recapture Cancellation Reduction Amount Through FY12]]+Table1[[#This Row],[Recapture Cancellation Reduction Amount FY13 and After]]</f>
        <v>0</v>
      </c>
      <c r="CU237" s="9">
        <v>0</v>
      </c>
      <c r="CV237" s="9">
        <v>0</v>
      </c>
      <c r="CW237" s="9">
        <v>0</v>
      </c>
      <c r="CX237" s="24">
        <f>Table1[[#This Row],[Penalty Paid Through FY12]]+Table1[[#This Row],[Penalty Paid FY13 and After]]</f>
        <v>0</v>
      </c>
      <c r="CY237" s="9">
        <v>0.61009999999999998</v>
      </c>
      <c r="CZ237" s="9">
        <v>87.090599999999995</v>
      </c>
      <c r="DA237" s="9">
        <v>1.948</v>
      </c>
      <c r="DB237" s="24">
        <f>Table1[[#This Row],[TOTAL Assistance Net of Recapture Penalties Through FY12]]+Table1[[#This Row],[TOTAL Assistance Net of Recapture Penalties FY13 and After]]</f>
        <v>89.038599999999988</v>
      </c>
      <c r="DC237" s="9">
        <v>108.1583</v>
      </c>
      <c r="DD237" s="9">
        <v>440.24239999999998</v>
      </c>
      <c r="DE237" s="9">
        <v>851.57320000000004</v>
      </c>
      <c r="DF237" s="24">
        <f>Table1[[#This Row],[Company Direct Tax Revenue Before Assistance Through FY12]]+Table1[[#This Row],[Company Direct Tax Revenue Before Assistance FY13 and After]]</f>
        <v>1291.8155999999999</v>
      </c>
      <c r="DG237" s="9">
        <v>291.5634</v>
      </c>
      <c r="DH237" s="9">
        <v>1017.2744</v>
      </c>
      <c r="DI237" s="9">
        <v>2295.5967999999998</v>
      </c>
      <c r="DJ237" s="24">
        <f>Table1[[#This Row],[Indirect and Induced Tax Revenues Through FY12]]+Table1[[#This Row],[Indirect and Induced Tax Revenues FY13 and After]]</f>
        <v>3312.8711999999996</v>
      </c>
      <c r="DK237" s="9">
        <v>399.7217</v>
      </c>
      <c r="DL237" s="9">
        <v>1457.5168000000001</v>
      </c>
      <c r="DM237" s="9">
        <v>3147.17</v>
      </c>
      <c r="DN237" s="24">
        <f>Table1[[#This Row],[TOTAL Tax Revenues Before Assistance Through FY12]]+Table1[[#This Row],[TOTAL Tax Revenues Before Assistance FY13 and After]]</f>
        <v>4604.6868000000004</v>
      </c>
      <c r="DO237" s="9">
        <v>399.11160000000001</v>
      </c>
      <c r="DP237" s="9">
        <v>1370.4262000000001</v>
      </c>
      <c r="DQ237" s="9">
        <v>3145.2220000000002</v>
      </c>
      <c r="DR237" s="24">
        <f>Table1[[#This Row],[TOTAL Tax Revenues Net of Assistance Recapture and Penalty Through FY12]]+Table1[[#This Row],[TOTAL Tax Revenues Net of Assistance Recapture and Penalty FY13 and After]]</f>
        <v>4515.6482000000005</v>
      </c>
      <c r="DS237" s="9">
        <v>0</v>
      </c>
      <c r="DT237" s="9">
        <v>0</v>
      </c>
      <c r="DU237" s="9">
        <v>0</v>
      </c>
      <c r="DV237" s="9">
        <v>0</v>
      </c>
    </row>
    <row r="238" spans="1:126" x14ac:dyDescent="0.25">
      <c r="A238" s="10">
        <v>92771</v>
      </c>
      <c r="B238" s="10" t="s">
        <v>1114</v>
      </c>
      <c r="C238" s="10" t="s">
        <v>1116</v>
      </c>
      <c r="D238" s="10" t="s">
        <v>24</v>
      </c>
      <c r="E238" s="10">
        <v>26</v>
      </c>
      <c r="F238" s="10" t="s">
        <v>1117</v>
      </c>
      <c r="G238" s="10" t="s">
        <v>1118</v>
      </c>
      <c r="H238" s="13">
        <v>5000</v>
      </c>
      <c r="I238" s="13">
        <v>6250</v>
      </c>
      <c r="J238" s="10" t="s">
        <v>1115</v>
      </c>
      <c r="K238" s="10" t="s">
        <v>81</v>
      </c>
      <c r="L238" s="8">
        <v>37840</v>
      </c>
      <c r="M238" s="8">
        <v>47299</v>
      </c>
      <c r="N238" s="9">
        <v>840</v>
      </c>
      <c r="O238" s="10" t="s">
        <v>11</v>
      </c>
      <c r="P238" s="7">
        <v>0</v>
      </c>
      <c r="Q238" s="7">
        <v>0</v>
      </c>
      <c r="R238" s="7">
        <v>8</v>
      </c>
      <c r="S238" s="7">
        <v>0</v>
      </c>
      <c r="T238" s="7">
        <v>0</v>
      </c>
      <c r="U238" s="7">
        <v>8</v>
      </c>
      <c r="V238" s="7">
        <v>8</v>
      </c>
      <c r="W238" s="7">
        <v>0</v>
      </c>
      <c r="X238" s="7">
        <v>0</v>
      </c>
      <c r="Y238" s="7">
        <v>0</v>
      </c>
      <c r="Z238" s="7">
        <v>4</v>
      </c>
      <c r="AA238" s="7">
        <v>0</v>
      </c>
      <c r="AB238" s="16">
        <v>0</v>
      </c>
      <c r="AC238" s="16">
        <v>0</v>
      </c>
      <c r="AD238" s="16">
        <v>0</v>
      </c>
      <c r="AE238" s="16">
        <v>0</v>
      </c>
      <c r="AF238" s="15">
        <v>75</v>
      </c>
      <c r="AG238" s="10" t="s">
        <v>28</v>
      </c>
      <c r="AH238" s="10" t="s">
        <v>1966</v>
      </c>
      <c r="AI238" s="9">
        <v>7.1719999999999997</v>
      </c>
      <c r="AJ238" s="9">
        <v>46.011099999999999</v>
      </c>
      <c r="AK238" s="9">
        <v>47.628599999999999</v>
      </c>
      <c r="AL238" s="24">
        <f>Table1[[#This Row],[Company Direct Land Through FY12]]+Table1[[#This Row],[Company Direct Land FY13 and After]]</f>
        <v>93.639700000000005</v>
      </c>
      <c r="AM238" s="9">
        <v>24.934000000000001</v>
      </c>
      <c r="AN238" s="9">
        <v>63.718800000000002</v>
      </c>
      <c r="AO238" s="9">
        <v>165.58359999999999</v>
      </c>
      <c r="AP238" s="24">
        <f>Table1[[#This Row],[Company Direct Building Through FY12]]+Table1[[#This Row],[Company Direct Building FY13 and After]]</f>
        <v>229.30239999999998</v>
      </c>
      <c r="AQ238" s="9">
        <v>0</v>
      </c>
      <c r="AR238" s="9">
        <v>5.8951000000000002</v>
      </c>
      <c r="AS238" s="9">
        <v>0</v>
      </c>
      <c r="AT238" s="24">
        <f>Table1[[#This Row],[Mortgage Recording Tax Through FY12]]+Table1[[#This Row],[Mortgage Recording Tax FY13 and After]]</f>
        <v>5.8951000000000002</v>
      </c>
      <c r="AU238" s="9">
        <v>26.388999999999999</v>
      </c>
      <c r="AV238" s="9">
        <v>58.827100000000002</v>
      </c>
      <c r="AW238" s="9">
        <v>175.2465</v>
      </c>
      <c r="AX238" s="24">
        <f>Table1[[#This Row],[Pilot Savings  Through FY12]]+Table1[[#This Row],[Pilot Savings FY13 and After]]</f>
        <v>234.0736</v>
      </c>
      <c r="AY238" s="9">
        <v>0</v>
      </c>
      <c r="AZ238" s="9">
        <v>5.8951000000000002</v>
      </c>
      <c r="BA238" s="9">
        <v>0</v>
      </c>
      <c r="BB238" s="24">
        <f>Table1[[#This Row],[Mortgage Recording Tax Exemption Through FY12]]+Table1[[#This Row],[Mortgage Recording Tax Exemption FY13 and After]]</f>
        <v>5.8951000000000002</v>
      </c>
      <c r="BC238" s="9">
        <v>16.054099999999998</v>
      </c>
      <c r="BD238" s="9">
        <v>95.138000000000005</v>
      </c>
      <c r="BE238" s="9">
        <v>106.61369999999999</v>
      </c>
      <c r="BF238" s="24">
        <f>Table1[[#This Row],[Indirect and Induced Land Through FY12]]+Table1[[#This Row],[Indirect and Induced Land FY13 and After]]</f>
        <v>201.7517</v>
      </c>
      <c r="BG238" s="9">
        <v>29.814800000000002</v>
      </c>
      <c r="BH238" s="9">
        <v>176.6849</v>
      </c>
      <c r="BI238" s="9">
        <v>197.99619999999999</v>
      </c>
      <c r="BJ238" s="24">
        <f>Table1[[#This Row],[Indirect and Induced Building Through FY12]]+Table1[[#This Row],[Indirect and Induced Building FY13 and After]]</f>
        <v>374.68110000000001</v>
      </c>
      <c r="BK238" s="9">
        <v>51.585900000000002</v>
      </c>
      <c r="BL238" s="9">
        <v>322.72570000000002</v>
      </c>
      <c r="BM238" s="9">
        <v>342.57560000000001</v>
      </c>
      <c r="BN238" s="24">
        <f>Table1[[#This Row],[TOTAL Real Property Related Taxes Through FY12]]+Table1[[#This Row],[TOTAL Real Property Related Taxes FY13 and After]]</f>
        <v>665.30130000000008</v>
      </c>
      <c r="BO238" s="9">
        <v>116.63249999999999</v>
      </c>
      <c r="BP238" s="9">
        <v>772.29920000000004</v>
      </c>
      <c r="BQ238" s="9">
        <v>774.54110000000003</v>
      </c>
      <c r="BR238" s="24">
        <f>Table1[[#This Row],[Company Direct Through FY12]]+Table1[[#This Row],[Company Direct FY13 and After]]</f>
        <v>1546.8403000000001</v>
      </c>
      <c r="BS238" s="9">
        <v>0</v>
      </c>
      <c r="BT238" s="9">
        <v>0</v>
      </c>
      <c r="BU238" s="9">
        <v>0</v>
      </c>
      <c r="BV238" s="24">
        <f>Table1[[#This Row],[Sales Tax Exemption Through FY12]]+Table1[[#This Row],[Sales Tax Exemption FY13 and After]]</f>
        <v>0</v>
      </c>
      <c r="BW238" s="9">
        <v>0</v>
      </c>
      <c r="BX238" s="9">
        <v>0</v>
      </c>
      <c r="BY238" s="9">
        <v>0</v>
      </c>
      <c r="BZ238" s="24">
        <f>Table1[[#This Row],[Energy Tax Savings Through FY12]]+Table1[[#This Row],[Energy Tax Savings FY13 and After]]</f>
        <v>0</v>
      </c>
      <c r="CA238" s="9">
        <v>0</v>
      </c>
      <c r="CB238" s="9">
        <v>0</v>
      </c>
      <c r="CC238" s="9">
        <v>0</v>
      </c>
      <c r="CD238" s="24">
        <f>Table1[[#This Row],[Tax Exempt Bond Savings Through FY12]]+Table1[[#This Row],[Tax Exempt Bond Savings FY13 and After]]</f>
        <v>0</v>
      </c>
      <c r="CE238" s="9">
        <v>54.8155</v>
      </c>
      <c r="CF238" s="9">
        <v>355.346</v>
      </c>
      <c r="CG238" s="9">
        <v>364.02269999999999</v>
      </c>
      <c r="CH238" s="24">
        <f>Table1[[#This Row],[Indirect and Induced Through FY12]]+Table1[[#This Row],[Indirect and Induced FY13 and After]]</f>
        <v>719.36869999999999</v>
      </c>
      <c r="CI238" s="9">
        <v>171.44800000000001</v>
      </c>
      <c r="CJ238" s="9">
        <v>1127.6451999999999</v>
      </c>
      <c r="CK238" s="9">
        <v>1138.5637999999999</v>
      </c>
      <c r="CL238" s="24">
        <f>Table1[[#This Row],[TOTAL Income Consumption Use Taxes Through FY12]]+Table1[[#This Row],[TOTAL Income Consumption Use Taxes FY13 and After]]</f>
        <v>2266.2089999999998</v>
      </c>
      <c r="CM238" s="9">
        <v>26.388999999999999</v>
      </c>
      <c r="CN238" s="9">
        <v>64.722200000000001</v>
      </c>
      <c r="CO238" s="9">
        <v>175.2465</v>
      </c>
      <c r="CP238" s="24">
        <f>Table1[[#This Row],[Assistance Provided Through FY12]]+Table1[[#This Row],[Assistance Provided FY13 and After]]</f>
        <v>239.96870000000001</v>
      </c>
      <c r="CQ238" s="9">
        <v>0</v>
      </c>
      <c r="CR238" s="9">
        <v>0</v>
      </c>
      <c r="CS238" s="9">
        <v>0</v>
      </c>
      <c r="CT238" s="24">
        <f>Table1[[#This Row],[Recapture Cancellation Reduction Amount Through FY12]]+Table1[[#This Row],[Recapture Cancellation Reduction Amount FY13 and After]]</f>
        <v>0</v>
      </c>
      <c r="CU238" s="9">
        <v>0</v>
      </c>
      <c r="CV238" s="9">
        <v>0</v>
      </c>
      <c r="CW238" s="9">
        <v>0</v>
      </c>
      <c r="CX238" s="24">
        <f>Table1[[#This Row],[Penalty Paid Through FY12]]+Table1[[#This Row],[Penalty Paid FY13 and After]]</f>
        <v>0</v>
      </c>
      <c r="CY238" s="9">
        <v>26.388999999999999</v>
      </c>
      <c r="CZ238" s="9">
        <v>64.722200000000001</v>
      </c>
      <c r="DA238" s="9">
        <v>175.2465</v>
      </c>
      <c r="DB238" s="24">
        <f>Table1[[#This Row],[TOTAL Assistance Net of Recapture Penalties Through FY12]]+Table1[[#This Row],[TOTAL Assistance Net of Recapture Penalties FY13 and After]]</f>
        <v>239.96870000000001</v>
      </c>
      <c r="DC238" s="9">
        <v>148.73849999999999</v>
      </c>
      <c r="DD238" s="9">
        <v>887.92420000000004</v>
      </c>
      <c r="DE238" s="9">
        <v>987.75329999999997</v>
      </c>
      <c r="DF238" s="24">
        <f>Table1[[#This Row],[Company Direct Tax Revenue Before Assistance Through FY12]]+Table1[[#This Row],[Company Direct Tax Revenue Before Assistance FY13 and After]]</f>
        <v>1875.6775</v>
      </c>
      <c r="DG238" s="9">
        <v>100.6844</v>
      </c>
      <c r="DH238" s="9">
        <v>627.16890000000001</v>
      </c>
      <c r="DI238" s="9">
        <v>668.63260000000002</v>
      </c>
      <c r="DJ238" s="24">
        <f>Table1[[#This Row],[Indirect and Induced Tax Revenues Through FY12]]+Table1[[#This Row],[Indirect and Induced Tax Revenues FY13 and After]]</f>
        <v>1295.8015</v>
      </c>
      <c r="DK238" s="9">
        <v>249.4229</v>
      </c>
      <c r="DL238" s="9">
        <v>1515.0931</v>
      </c>
      <c r="DM238" s="9">
        <v>1656.3859</v>
      </c>
      <c r="DN238" s="24">
        <f>Table1[[#This Row],[TOTAL Tax Revenues Before Assistance Through FY12]]+Table1[[#This Row],[TOTAL Tax Revenues Before Assistance FY13 and After]]</f>
        <v>3171.4790000000003</v>
      </c>
      <c r="DO238" s="9">
        <v>223.03389999999999</v>
      </c>
      <c r="DP238" s="9">
        <v>1450.3708999999999</v>
      </c>
      <c r="DQ238" s="9">
        <v>1481.1394</v>
      </c>
      <c r="DR238" s="24">
        <f>Table1[[#This Row],[TOTAL Tax Revenues Net of Assistance Recapture and Penalty Through FY12]]+Table1[[#This Row],[TOTAL Tax Revenues Net of Assistance Recapture and Penalty FY13 and After]]</f>
        <v>2931.5102999999999</v>
      </c>
      <c r="DS238" s="9">
        <v>0</v>
      </c>
      <c r="DT238" s="9">
        <v>0</v>
      </c>
      <c r="DU238" s="9">
        <v>0</v>
      </c>
      <c r="DV238" s="9">
        <v>0</v>
      </c>
    </row>
    <row r="239" spans="1:126" x14ac:dyDescent="0.25">
      <c r="A239" s="10">
        <v>92778</v>
      </c>
      <c r="B239" s="10" t="s">
        <v>1166</v>
      </c>
      <c r="C239" s="10" t="s">
        <v>1168</v>
      </c>
      <c r="D239" s="10" t="s">
        <v>24</v>
      </c>
      <c r="E239" s="10">
        <v>19</v>
      </c>
      <c r="F239" s="10" t="s">
        <v>1169</v>
      </c>
      <c r="G239" s="10" t="s">
        <v>23</v>
      </c>
      <c r="H239" s="13">
        <v>309275</v>
      </c>
      <c r="I239" s="13">
        <v>90000</v>
      </c>
      <c r="J239" s="10" t="s">
        <v>1167</v>
      </c>
      <c r="K239" s="10" t="s">
        <v>81</v>
      </c>
      <c r="L239" s="8">
        <v>37978</v>
      </c>
      <c r="M239" s="8">
        <v>47299</v>
      </c>
      <c r="N239" s="9">
        <v>24696</v>
      </c>
      <c r="O239" s="10" t="s">
        <v>1170</v>
      </c>
      <c r="P239" s="7">
        <v>1</v>
      </c>
      <c r="Q239" s="7">
        <v>2</v>
      </c>
      <c r="R239" s="7">
        <v>67</v>
      </c>
      <c r="S239" s="7">
        <v>0</v>
      </c>
      <c r="T239" s="7">
        <v>7</v>
      </c>
      <c r="U239" s="7">
        <v>77</v>
      </c>
      <c r="V239" s="7">
        <v>68</v>
      </c>
      <c r="W239" s="7">
        <v>0</v>
      </c>
      <c r="X239" s="7">
        <v>0</v>
      </c>
      <c r="Y239" s="7">
        <v>0</v>
      </c>
      <c r="Z239" s="7">
        <v>32</v>
      </c>
      <c r="AA239" s="7">
        <v>0</v>
      </c>
      <c r="AB239" s="16">
        <v>0</v>
      </c>
      <c r="AC239" s="16">
        <v>0</v>
      </c>
      <c r="AD239" s="16">
        <v>0</v>
      </c>
      <c r="AE239" s="16">
        <v>0</v>
      </c>
      <c r="AF239" s="15">
        <v>66.666666666666657</v>
      </c>
      <c r="AG239" s="10" t="s">
        <v>28</v>
      </c>
      <c r="AH239" s="10" t="s">
        <v>1966</v>
      </c>
      <c r="AI239" s="9">
        <v>253.50899999999999</v>
      </c>
      <c r="AJ239" s="9">
        <v>532.6848</v>
      </c>
      <c r="AK239" s="9">
        <v>1683.5218</v>
      </c>
      <c r="AL239" s="24">
        <f>Table1[[#This Row],[Company Direct Land Through FY12]]+Table1[[#This Row],[Company Direct Land FY13 and After]]</f>
        <v>2216.2066</v>
      </c>
      <c r="AM239" s="9">
        <v>470.80250000000001</v>
      </c>
      <c r="AN239" s="9">
        <v>989.27170000000001</v>
      </c>
      <c r="AO239" s="9">
        <v>3126.5398</v>
      </c>
      <c r="AP239" s="24">
        <f>Table1[[#This Row],[Company Direct Building Through FY12]]+Table1[[#This Row],[Company Direct Building FY13 and After]]</f>
        <v>4115.8114999999998</v>
      </c>
      <c r="AQ239" s="9">
        <v>0</v>
      </c>
      <c r="AR239" s="9">
        <v>210.54</v>
      </c>
      <c r="AS239" s="9">
        <v>0</v>
      </c>
      <c r="AT239" s="24">
        <f>Table1[[#This Row],[Mortgage Recording Tax Through FY12]]+Table1[[#This Row],[Mortgage Recording Tax FY13 and After]]</f>
        <v>210.54</v>
      </c>
      <c r="AU239" s="9">
        <v>0</v>
      </c>
      <c r="AV239" s="9">
        <v>0</v>
      </c>
      <c r="AW239" s="9">
        <v>0</v>
      </c>
      <c r="AX239" s="24">
        <f>Table1[[#This Row],[Pilot Savings  Through FY12]]+Table1[[#This Row],[Pilot Savings FY13 and After]]</f>
        <v>0</v>
      </c>
      <c r="AY239" s="9">
        <v>0</v>
      </c>
      <c r="AZ239" s="9">
        <v>210.54</v>
      </c>
      <c r="BA239" s="9">
        <v>0</v>
      </c>
      <c r="BB239" s="24">
        <f>Table1[[#This Row],[Mortgage Recording Tax Exemption Through FY12]]+Table1[[#This Row],[Mortgage Recording Tax Exemption FY13 and After]]</f>
        <v>210.54</v>
      </c>
      <c r="BC239" s="9">
        <v>90.688100000000006</v>
      </c>
      <c r="BD239" s="9">
        <v>309.14710000000002</v>
      </c>
      <c r="BE239" s="9">
        <v>602.24879999999996</v>
      </c>
      <c r="BF239" s="24">
        <f>Table1[[#This Row],[Indirect and Induced Land Through FY12]]+Table1[[#This Row],[Indirect and Induced Land FY13 and After]]</f>
        <v>911.39589999999998</v>
      </c>
      <c r="BG239" s="9">
        <v>168.42070000000001</v>
      </c>
      <c r="BH239" s="9">
        <v>574.13049999999998</v>
      </c>
      <c r="BI239" s="9">
        <v>1118.4604999999999</v>
      </c>
      <c r="BJ239" s="24">
        <f>Table1[[#This Row],[Indirect and Induced Building Through FY12]]+Table1[[#This Row],[Indirect and Induced Building FY13 and After]]</f>
        <v>1692.5909999999999</v>
      </c>
      <c r="BK239" s="9">
        <v>983.4203</v>
      </c>
      <c r="BL239" s="9">
        <v>2405.2341000000001</v>
      </c>
      <c r="BM239" s="9">
        <v>6530.7709000000004</v>
      </c>
      <c r="BN239" s="24">
        <f>Table1[[#This Row],[TOTAL Real Property Related Taxes Through FY12]]+Table1[[#This Row],[TOTAL Real Property Related Taxes FY13 and After]]</f>
        <v>8936.005000000001</v>
      </c>
      <c r="BO239" s="9">
        <v>377.67919999999998</v>
      </c>
      <c r="BP239" s="9">
        <v>1431.0953999999999</v>
      </c>
      <c r="BQ239" s="9">
        <v>2508.1201000000001</v>
      </c>
      <c r="BR239" s="24">
        <f>Table1[[#This Row],[Company Direct Through FY12]]+Table1[[#This Row],[Company Direct FY13 and After]]</f>
        <v>3939.2155000000002</v>
      </c>
      <c r="BS239" s="9">
        <v>0</v>
      </c>
      <c r="BT239" s="9">
        <v>341.81389999999999</v>
      </c>
      <c r="BU239" s="9">
        <v>0</v>
      </c>
      <c r="BV239" s="24">
        <f>Table1[[#This Row],[Sales Tax Exemption Through FY12]]+Table1[[#This Row],[Sales Tax Exemption FY13 and After]]</f>
        <v>341.81389999999999</v>
      </c>
      <c r="BW239" s="9">
        <v>0</v>
      </c>
      <c r="BX239" s="9">
        <v>0</v>
      </c>
      <c r="BY239" s="9">
        <v>0</v>
      </c>
      <c r="BZ239" s="24">
        <f>Table1[[#This Row],[Energy Tax Savings Through FY12]]+Table1[[#This Row],[Energy Tax Savings FY13 and After]]</f>
        <v>0</v>
      </c>
      <c r="CA239" s="9">
        <v>0</v>
      </c>
      <c r="CB239" s="9">
        <v>0</v>
      </c>
      <c r="CC239" s="9">
        <v>0</v>
      </c>
      <c r="CD239" s="24">
        <f>Table1[[#This Row],[Tax Exempt Bond Savings Through FY12]]+Table1[[#This Row],[Tax Exempt Bond Savings FY13 and After]]</f>
        <v>0</v>
      </c>
      <c r="CE239" s="9">
        <v>309.64699999999999</v>
      </c>
      <c r="CF239" s="9">
        <v>1173.5459000000001</v>
      </c>
      <c r="CG239" s="9">
        <v>2056.3265999999999</v>
      </c>
      <c r="CH239" s="24">
        <f>Table1[[#This Row],[Indirect and Induced Through FY12]]+Table1[[#This Row],[Indirect and Induced FY13 and After]]</f>
        <v>3229.8724999999999</v>
      </c>
      <c r="CI239" s="9">
        <v>687.32619999999997</v>
      </c>
      <c r="CJ239" s="9">
        <v>2262.8274000000001</v>
      </c>
      <c r="CK239" s="9">
        <v>4564.4467000000004</v>
      </c>
      <c r="CL239" s="24">
        <f>Table1[[#This Row],[TOTAL Income Consumption Use Taxes Through FY12]]+Table1[[#This Row],[TOTAL Income Consumption Use Taxes FY13 and After]]</f>
        <v>6827.2741000000005</v>
      </c>
      <c r="CM239" s="9">
        <v>0</v>
      </c>
      <c r="CN239" s="9">
        <v>552.35389999999995</v>
      </c>
      <c r="CO239" s="9">
        <v>0</v>
      </c>
      <c r="CP239" s="24">
        <f>Table1[[#This Row],[Assistance Provided Through FY12]]+Table1[[#This Row],[Assistance Provided FY13 and After]]</f>
        <v>552.35389999999995</v>
      </c>
      <c r="CQ239" s="9">
        <v>0</v>
      </c>
      <c r="CR239" s="9">
        <v>0</v>
      </c>
      <c r="CS239" s="9">
        <v>0</v>
      </c>
      <c r="CT239" s="24">
        <f>Table1[[#This Row],[Recapture Cancellation Reduction Amount Through FY12]]+Table1[[#This Row],[Recapture Cancellation Reduction Amount FY13 and After]]</f>
        <v>0</v>
      </c>
      <c r="CU239" s="9">
        <v>0</v>
      </c>
      <c r="CV239" s="9">
        <v>0</v>
      </c>
      <c r="CW239" s="9">
        <v>0</v>
      </c>
      <c r="CX239" s="24">
        <f>Table1[[#This Row],[Penalty Paid Through FY12]]+Table1[[#This Row],[Penalty Paid FY13 and After]]</f>
        <v>0</v>
      </c>
      <c r="CY239" s="9">
        <v>0</v>
      </c>
      <c r="CZ239" s="9">
        <v>552.35389999999995</v>
      </c>
      <c r="DA239" s="9">
        <v>0</v>
      </c>
      <c r="DB239" s="24">
        <f>Table1[[#This Row],[TOTAL Assistance Net of Recapture Penalties Through FY12]]+Table1[[#This Row],[TOTAL Assistance Net of Recapture Penalties FY13 and After]]</f>
        <v>552.35389999999995</v>
      </c>
      <c r="DC239" s="9">
        <v>1101.9907000000001</v>
      </c>
      <c r="DD239" s="9">
        <v>3163.5918999999999</v>
      </c>
      <c r="DE239" s="9">
        <v>7318.1817000000001</v>
      </c>
      <c r="DF239" s="24">
        <f>Table1[[#This Row],[Company Direct Tax Revenue Before Assistance Through FY12]]+Table1[[#This Row],[Company Direct Tax Revenue Before Assistance FY13 and After]]</f>
        <v>10481.7736</v>
      </c>
      <c r="DG239" s="9">
        <v>568.75580000000002</v>
      </c>
      <c r="DH239" s="9">
        <v>2056.8235</v>
      </c>
      <c r="DI239" s="9">
        <v>3777.0358999999999</v>
      </c>
      <c r="DJ239" s="24">
        <f>Table1[[#This Row],[Indirect and Induced Tax Revenues Through FY12]]+Table1[[#This Row],[Indirect and Induced Tax Revenues FY13 and After]]</f>
        <v>5833.8593999999994</v>
      </c>
      <c r="DK239" s="9">
        <v>1670.7465</v>
      </c>
      <c r="DL239" s="9">
        <v>5220.4153999999999</v>
      </c>
      <c r="DM239" s="9">
        <v>11095.2176</v>
      </c>
      <c r="DN239" s="24">
        <f>Table1[[#This Row],[TOTAL Tax Revenues Before Assistance Through FY12]]+Table1[[#This Row],[TOTAL Tax Revenues Before Assistance FY13 and After]]</f>
        <v>16315.633</v>
      </c>
      <c r="DO239" s="9">
        <v>1670.7465</v>
      </c>
      <c r="DP239" s="9">
        <v>4668.0614999999998</v>
      </c>
      <c r="DQ239" s="9">
        <v>11095.2176</v>
      </c>
      <c r="DR239" s="24">
        <f>Table1[[#This Row],[TOTAL Tax Revenues Net of Assistance Recapture and Penalty Through FY12]]+Table1[[#This Row],[TOTAL Tax Revenues Net of Assistance Recapture and Penalty FY13 and After]]</f>
        <v>15763.2791</v>
      </c>
      <c r="DS239" s="9">
        <v>0</v>
      </c>
      <c r="DT239" s="9">
        <v>0</v>
      </c>
      <c r="DU239" s="9">
        <v>0</v>
      </c>
      <c r="DV239" s="9">
        <v>0</v>
      </c>
    </row>
    <row r="240" spans="1:126" x14ac:dyDescent="0.25">
      <c r="A240" s="10">
        <v>92779</v>
      </c>
      <c r="B240" s="10" t="s">
        <v>1154</v>
      </c>
      <c r="C240" s="10" t="s">
        <v>1155</v>
      </c>
      <c r="D240" s="10" t="s">
        <v>17</v>
      </c>
      <c r="E240" s="10">
        <v>48</v>
      </c>
      <c r="F240" s="10" t="s">
        <v>1156</v>
      </c>
      <c r="G240" s="10" t="s">
        <v>552</v>
      </c>
      <c r="H240" s="13">
        <v>2483</v>
      </c>
      <c r="I240" s="13">
        <v>2077</v>
      </c>
      <c r="J240" s="10" t="s">
        <v>511</v>
      </c>
      <c r="K240" s="10" t="s">
        <v>491</v>
      </c>
      <c r="L240" s="8">
        <v>38044</v>
      </c>
      <c r="M240" s="8">
        <v>45474</v>
      </c>
      <c r="N240" s="9">
        <v>1440</v>
      </c>
      <c r="O240" s="10" t="s">
        <v>74</v>
      </c>
      <c r="P240" s="7">
        <v>17</v>
      </c>
      <c r="Q240" s="7">
        <v>0</v>
      </c>
      <c r="R240" s="7">
        <v>13</v>
      </c>
      <c r="S240" s="7">
        <v>0</v>
      </c>
      <c r="T240" s="7">
        <v>0</v>
      </c>
      <c r="U240" s="7">
        <v>30</v>
      </c>
      <c r="V240" s="7">
        <v>21</v>
      </c>
      <c r="W240" s="7">
        <v>0</v>
      </c>
      <c r="X240" s="7">
        <v>0</v>
      </c>
      <c r="Y240" s="7">
        <v>0</v>
      </c>
      <c r="Z240" s="7">
        <v>0</v>
      </c>
      <c r="AA240" s="7">
        <v>0</v>
      </c>
      <c r="AB240" s="16">
        <v>0</v>
      </c>
      <c r="AC240" s="16">
        <v>0</v>
      </c>
      <c r="AD240" s="16">
        <v>0</v>
      </c>
      <c r="AE240" s="16">
        <v>0</v>
      </c>
      <c r="AF240" s="15">
        <v>86.666666666666671</v>
      </c>
      <c r="AG240" s="10" t="s">
        <v>28</v>
      </c>
      <c r="AH240" s="10" t="s">
        <v>1966</v>
      </c>
      <c r="AI240" s="9">
        <v>0</v>
      </c>
      <c r="AJ240" s="9">
        <v>0</v>
      </c>
      <c r="AK240" s="9">
        <v>0</v>
      </c>
      <c r="AL240" s="24">
        <f>Table1[[#This Row],[Company Direct Land Through FY12]]+Table1[[#This Row],[Company Direct Land FY13 and After]]</f>
        <v>0</v>
      </c>
      <c r="AM240" s="9">
        <v>0</v>
      </c>
      <c r="AN240" s="9">
        <v>0</v>
      </c>
      <c r="AO240" s="9">
        <v>0</v>
      </c>
      <c r="AP240" s="24">
        <f>Table1[[#This Row],[Company Direct Building Through FY12]]+Table1[[#This Row],[Company Direct Building FY13 and After]]</f>
        <v>0</v>
      </c>
      <c r="AQ240" s="9">
        <v>0</v>
      </c>
      <c r="AR240" s="9">
        <v>25.264800000000001</v>
      </c>
      <c r="AS240" s="9">
        <v>0</v>
      </c>
      <c r="AT240" s="24">
        <f>Table1[[#This Row],[Mortgage Recording Tax Through FY12]]+Table1[[#This Row],[Mortgage Recording Tax FY13 and After]]</f>
        <v>25.264800000000001</v>
      </c>
      <c r="AU240" s="9">
        <v>0</v>
      </c>
      <c r="AV240" s="9">
        <v>0</v>
      </c>
      <c r="AW240" s="9">
        <v>0</v>
      </c>
      <c r="AX240" s="24">
        <f>Table1[[#This Row],[Pilot Savings  Through FY12]]+Table1[[#This Row],[Pilot Savings FY13 and After]]</f>
        <v>0</v>
      </c>
      <c r="AY240" s="9">
        <v>0</v>
      </c>
      <c r="AZ240" s="9">
        <v>25.264800000000001</v>
      </c>
      <c r="BA240" s="9">
        <v>0</v>
      </c>
      <c r="BB240" s="24">
        <f>Table1[[#This Row],[Mortgage Recording Tax Exemption Through FY12]]+Table1[[#This Row],[Mortgage Recording Tax Exemption FY13 and After]]</f>
        <v>25.264800000000001</v>
      </c>
      <c r="BC240" s="9">
        <v>9.9687999999999999</v>
      </c>
      <c r="BD240" s="9">
        <v>84.467299999999994</v>
      </c>
      <c r="BE240" s="9">
        <v>54.427799999999998</v>
      </c>
      <c r="BF240" s="24">
        <f>Table1[[#This Row],[Indirect and Induced Land Through FY12]]+Table1[[#This Row],[Indirect and Induced Land FY13 and After]]</f>
        <v>138.89509999999999</v>
      </c>
      <c r="BG240" s="9">
        <v>18.513400000000001</v>
      </c>
      <c r="BH240" s="9">
        <v>156.86799999999999</v>
      </c>
      <c r="BI240" s="9">
        <v>101.07980000000001</v>
      </c>
      <c r="BJ240" s="24">
        <f>Table1[[#This Row],[Indirect and Induced Building Through FY12]]+Table1[[#This Row],[Indirect and Induced Building FY13 and After]]</f>
        <v>257.94780000000003</v>
      </c>
      <c r="BK240" s="9">
        <v>28.482199999999999</v>
      </c>
      <c r="BL240" s="9">
        <v>241.33529999999999</v>
      </c>
      <c r="BM240" s="9">
        <v>155.5076</v>
      </c>
      <c r="BN240" s="24">
        <f>Table1[[#This Row],[TOTAL Real Property Related Taxes Through FY12]]+Table1[[#This Row],[TOTAL Real Property Related Taxes FY13 and After]]</f>
        <v>396.84289999999999</v>
      </c>
      <c r="BO240" s="9">
        <v>32.057699999999997</v>
      </c>
      <c r="BP240" s="9">
        <v>299.63319999999999</v>
      </c>
      <c r="BQ240" s="9">
        <v>175.02879999999999</v>
      </c>
      <c r="BR240" s="24">
        <f>Table1[[#This Row],[Company Direct Through FY12]]+Table1[[#This Row],[Company Direct FY13 and After]]</f>
        <v>474.66199999999998</v>
      </c>
      <c r="BS240" s="9">
        <v>0</v>
      </c>
      <c r="BT240" s="9">
        <v>0</v>
      </c>
      <c r="BU240" s="9">
        <v>0</v>
      </c>
      <c r="BV240" s="24">
        <f>Table1[[#This Row],[Sales Tax Exemption Through FY12]]+Table1[[#This Row],[Sales Tax Exemption FY13 and After]]</f>
        <v>0</v>
      </c>
      <c r="BW240" s="9">
        <v>0</v>
      </c>
      <c r="BX240" s="9">
        <v>0</v>
      </c>
      <c r="BY240" s="9">
        <v>0</v>
      </c>
      <c r="BZ240" s="24">
        <f>Table1[[#This Row],[Energy Tax Savings Through FY12]]+Table1[[#This Row],[Energy Tax Savings FY13 and After]]</f>
        <v>0</v>
      </c>
      <c r="CA240" s="9">
        <v>0.50209999999999999</v>
      </c>
      <c r="CB240" s="9">
        <v>5.7348999999999997</v>
      </c>
      <c r="CC240" s="9">
        <v>1.6032999999999999</v>
      </c>
      <c r="CD240" s="24">
        <f>Table1[[#This Row],[Tax Exempt Bond Savings Through FY12]]+Table1[[#This Row],[Tax Exempt Bond Savings FY13 and After]]</f>
        <v>7.3381999999999996</v>
      </c>
      <c r="CE240" s="9">
        <v>36.981200000000001</v>
      </c>
      <c r="CF240" s="9">
        <v>347.7919</v>
      </c>
      <c r="CG240" s="9">
        <v>201.91069999999999</v>
      </c>
      <c r="CH240" s="24">
        <f>Table1[[#This Row],[Indirect and Induced Through FY12]]+Table1[[#This Row],[Indirect and Induced FY13 and After]]</f>
        <v>549.70259999999996</v>
      </c>
      <c r="CI240" s="9">
        <v>68.536799999999999</v>
      </c>
      <c r="CJ240" s="9">
        <v>641.6902</v>
      </c>
      <c r="CK240" s="9">
        <v>375.33620000000002</v>
      </c>
      <c r="CL240" s="24">
        <f>Table1[[#This Row],[TOTAL Income Consumption Use Taxes Through FY12]]+Table1[[#This Row],[TOTAL Income Consumption Use Taxes FY13 and After]]</f>
        <v>1017.0264</v>
      </c>
      <c r="CM240" s="9">
        <v>0.50209999999999999</v>
      </c>
      <c r="CN240" s="9">
        <v>30.999700000000001</v>
      </c>
      <c r="CO240" s="9">
        <v>1.6032999999999999</v>
      </c>
      <c r="CP240" s="24">
        <f>Table1[[#This Row],[Assistance Provided Through FY12]]+Table1[[#This Row],[Assistance Provided FY13 and After]]</f>
        <v>32.603000000000002</v>
      </c>
      <c r="CQ240" s="9">
        <v>0</v>
      </c>
      <c r="CR240" s="9">
        <v>0</v>
      </c>
      <c r="CS240" s="9">
        <v>0</v>
      </c>
      <c r="CT240" s="24">
        <f>Table1[[#This Row],[Recapture Cancellation Reduction Amount Through FY12]]+Table1[[#This Row],[Recapture Cancellation Reduction Amount FY13 and After]]</f>
        <v>0</v>
      </c>
      <c r="CU240" s="9">
        <v>0</v>
      </c>
      <c r="CV240" s="9">
        <v>0</v>
      </c>
      <c r="CW240" s="9">
        <v>0</v>
      </c>
      <c r="CX240" s="24">
        <f>Table1[[#This Row],[Penalty Paid Through FY12]]+Table1[[#This Row],[Penalty Paid FY13 and After]]</f>
        <v>0</v>
      </c>
      <c r="CY240" s="9">
        <v>0.50209999999999999</v>
      </c>
      <c r="CZ240" s="9">
        <v>30.999700000000001</v>
      </c>
      <c r="DA240" s="9">
        <v>1.6032999999999999</v>
      </c>
      <c r="DB240" s="24">
        <f>Table1[[#This Row],[TOTAL Assistance Net of Recapture Penalties Through FY12]]+Table1[[#This Row],[TOTAL Assistance Net of Recapture Penalties FY13 and After]]</f>
        <v>32.603000000000002</v>
      </c>
      <c r="DC240" s="9">
        <v>32.057699999999997</v>
      </c>
      <c r="DD240" s="9">
        <v>324.89800000000002</v>
      </c>
      <c r="DE240" s="9">
        <v>175.02879999999999</v>
      </c>
      <c r="DF240" s="24">
        <f>Table1[[#This Row],[Company Direct Tax Revenue Before Assistance Through FY12]]+Table1[[#This Row],[Company Direct Tax Revenue Before Assistance FY13 and After]]</f>
        <v>499.92680000000001</v>
      </c>
      <c r="DG240" s="9">
        <v>65.463399999999993</v>
      </c>
      <c r="DH240" s="9">
        <v>589.12720000000002</v>
      </c>
      <c r="DI240" s="9">
        <v>357.41829999999999</v>
      </c>
      <c r="DJ240" s="24">
        <f>Table1[[#This Row],[Indirect and Induced Tax Revenues Through FY12]]+Table1[[#This Row],[Indirect and Induced Tax Revenues FY13 and After]]</f>
        <v>946.54549999999995</v>
      </c>
      <c r="DK240" s="9">
        <v>97.521100000000004</v>
      </c>
      <c r="DL240" s="9">
        <v>914.02520000000004</v>
      </c>
      <c r="DM240" s="9">
        <v>532.44709999999998</v>
      </c>
      <c r="DN240" s="24">
        <f>Table1[[#This Row],[TOTAL Tax Revenues Before Assistance Through FY12]]+Table1[[#This Row],[TOTAL Tax Revenues Before Assistance FY13 and After]]</f>
        <v>1446.4722999999999</v>
      </c>
      <c r="DO240" s="9">
        <v>97.019000000000005</v>
      </c>
      <c r="DP240" s="9">
        <v>883.02549999999997</v>
      </c>
      <c r="DQ240" s="9">
        <v>530.84379999999999</v>
      </c>
      <c r="DR240" s="24">
        <f>Table1[[#This Row],[TOTAL Tax Revenues Net of Assistance Recapture and Penalty Through FY12]]+Table1[[#This Row],[TOTAL Tax Revenues Net of Assistance Recapture and Penalty FY13 and After]]</f>
        <v>1413.8692999999998</v>
      </c>
      <c r="DS240" s="9">
        <v>0</v>
      </c>
      <c r="DT240" s="9">
        <v>0</v>
      </c>
      <c r="DU240" s="9">
        <v>0</v>
      </c>
      <c r="DV240" s="9">
        <v>0</v>
      </c>
    </row>
    <row r="241" spans="1:126" x14ac:dyDescent="0.25">
      <c r="A241" s="10">
        <v>92780</v>
      </c>
      <c r="B241" s="10" t="s">
        <v>1209</v>
      </c>
      <c r="C241" s="10" t="s">
        <v>1210</v>
      </c>
      <c r="D241" s="10" t="s">
        <v>17</v>
      </c>
      <c r="E241" s="10">
        <v>38</v>
      </c>
      <c r="F241" s="10" t="s">
        <v>1211</v>
      </c>
      <c r="G241" s="10" t="s">
        <v>337</v>
      </c>
      <c r="H241" s="13">
        <v>189000</v>
      </c>
      <c r="I241" s="13">
        <v>167000</v>
      </c>
      <c r="J241" s="10" t="s">
        <v>171</v>
      </c>
      <c r="K241" s="10" t="s">
        <v>81</v>
      </c>
      <c r="L241" s="8">
        <v>37985</v>
      </c>
      <c r="M241" s="8">
        <v>47299</v>
      </c>
      <c r="N241" s="9">
        <v>9200</v>
      </c>
      <c r="O241" s="10" t="s">
        <v>11</v>
      </c>
      <c r="P241" s="7">
        <v>0</v>
      </c>
      <c r="Q241" s="7">
        <v>0</v>
      </c>
      <c r="R241" s="7">
        <v>61</v>
      </c>
      <c r="S241" s="7">
        <v>0</v>
      </c>
      <c r="T241" s="7">
        <v>0</v>
      </c>
      <c r="U241" s="7">
        <v>61</v>
      </c>
      <c r="V241" s="7">
        <v>61</v>
      </c>
      <c r="W241" s="7">
        <v>0</v>
      </c>
      <c r="X241" s="7">
        <v>0</v>
      </c>
      <c r="Y241" s="7">
        <v>0</v>
      </c>
      <c r="Z241" s="7">
        <v>19</v>
      </c>
      <c r="AA241" s="7">
        <v>0</v>
      </c>
      <c r="AB241" s="16">
        <v>0</v>
      </c>
      <c r="AC241" s="16">
        <v>0</v>
      </c>
      <c r="AD241" s="16">
        <v>0</v>
      </c>
      <c r="AE241" s="16">
        <v>0</v>
      </c>
      <c r="AF241" s="15">
        <v>90.163934426229503</v>
      </c>
      <c r="AG241" s="10" t="s">
        <v>28</v>
      </c>
      <c r="AH241" s="10" t="s">
        <v>1966</v>
      </c>
      <c r="AI241" s="9">
        <v>55.655999999999999</v>
      </c>
      <c r="AJ241" s="9">
        <v>358.02850000000001</v>
      </c>
      <c r="AK241" s="9">
        <v>369.60430000000002</v>
      </c>
      <c r="AL241" s="24">
        <f>Table1[[#This Row],[Company Direct Land Through FY12]]+Table1[[#This Row],[Company Direct Land FY13 and After]]</f>
        <v>727.63280000000009</v>
      </c>
      <c r="AM241" s="9">
        <v>330.15800000000002</v>
      </c>
      <c r="AN241" s="9">
        <v>1292.9843000000001</v>
      </c>
      <c r="AO241" s="9">
        <v>2192.5374999999999</v>
      </c>
      <c r="AP241" s="24">
        <f>Table1[[#This Row],[Company Direct Building Through FY12]]+Table1[[#This Row],[Company Direct Building FY13 and After]]</f>
        <v>3485.5218</v>
      </c>
      <c r="AQ241" s="9">
        <v>0</v>
      </c>
      <c r="AR241" s="9">
        <v>94.742999999999995</v>
      </c>
      <c r="AS241" s="9">
        <v>0</v>
      </c>
      <c r="AT241" s="24">
        <f>Table1[[#This Row],[Mortgage Recording Tax Through FY12]]+Table1[[#This Row],[Mortgage Recording Tax FY13 and After]]</f>
        <v>94.742999999999995</v>
      </c>
      <c r="AU241" s="9">
        <v>243.96899999999999</v>
      </c>
      <c r="AV241" s="9">
        <v>721.89570000000003</v>
      </c>
      <c r="AW241" s="9">
        <v>1620.1674</v>
      </c>
      <c r="AX241" s="24">
        <f>Table1[[#This Row],[Pilot Savings  Through FY12]]+Table1[[#This Row],[Pilot Savings FY13 and After]]</f>
        <v>2342.0631000000003</v>
      </c>
      <c r="AY241" s="9">
        <v>0</v>
      </c>
      <c r="AZ241" s="9">
        <v>94.742999999999995</v>
      </c>
      <c r="BA241" s="9">
        <v>0</v>
      </c>
      <c r="BB241" s="24">
        <f>Table1[[#This Row],[Mortgage Recording Tax Exemption Through FY12]]+Table1[[#This Row],[Mortgage Recording Tax Exemption FY13 and After]]</f>
        <v>94.742999999999995</v>
      </c>
      <c r="BC241" s="9">
        <v>106.2871</v>
      </c>
      <c r="BD241" s="9">
        <v>509.69130000000001</v>
      </c>
      <c r="BE241" s="9">
        <v>705.83820000000003</v>
      </c>
      <c r="BF241" s="24">
        <f>Table1[[#This Row],[Indirect and Induced Land Through FY12]]+Table1[[#This Row],[Indirect and Induced Land FY13 and After]]</f>
        <v>1215.5295000000001</v>
      </c>
      <c r="BG241" s="9">
        <v>197.3904</v>
      </c>
      <c r="BH241" s="9">
        <v>946.57</v>
      </c>
      <c r="BI241" s="9">
        <v>1310.8453999999999</v>
      </c>
      <c r="BJ241" s="24">
        <f>Table1[[#This Row],[Indirect and Induced Building Through FY12]]+Table1[[#This Row],[Indirect and Induced Building FY13 and After]]</f>
        <v>2257.4153999999999</v>
      </c>
      <c r="BK241" s="9">
        <v>445.52249999999998</v>
      </c>
      <c r="BL241" s="9">
        <v>2385.3784000000001</v>
      </c>
      <c r="BM241" s="9">
        <v>2958.6579999999999</v>
      </c>
      <c r="BN241" s="24">
        <f>Table1[[#This Row],[TOTAL Real Property Related Taxes Through FY12]]+Table1[[#This Row],[TOTAL Real Property Related Taxes FY13 and After]]</f>
        <v>5344.0364</v>
      </c>
      <c r="BO241" s="9">
        <v>729.44010000000003</v>
      </c>
      <c r="BP241" s="9">
        <v>3815.9596000000001</v>
      </c>
      <c r="BQ241" s="9">
        <v>4844.1201000000001</v>
      </c>
      <c r="BR241" s="24">
        <f>Table1[[#This Row],[Company Direct Through FY12]]+Table1[[#This Row],[Company Direct FY13 and After]]</f>
        <v>8660.0797000000002</v>
      </c>
      <c r="BS241" s="9">
        <v>0</v>
      </c>
      <c r="BT241" s="9">
        <v>0</v>
      </c>
      <c r="BU241" s="9">
        <v>0</v>
      </c>
      <c r="BV241" s="24">
        <f>Table1[[#This Row],[Sales Tax Exemption Through FY12]]+Table1[[#This Row],[Sales Tax Exemption FY13 and After]]</f>
        <v>0</v>
      </c>
      <c r="BW241" s="9">
        <v>0</v>
      </c>
      <c r="BX241" s="9">
        <v>0</v>
      </c>
      <c r="BY241" s="9">
        <v>0</v>
      </c>
      <c r="BZ241" s="24">
        <f>Table1[[#This Row],[Energy Tax Savings Through FY12]]+Table1[[#This Row],[Energy Tax Savings FY13 and After]]</f>
        <v>0</v>
      </c>
      <c r="CA241" s="9">
        <v>0</v>
      </c>
      <c r="CB241" s="9">
        <v>0</v>
      </c>
      <c r="CC241" s="9">
        <v>0</v>
      </c>
      <c r="CD241" s="24">
        <f>Table1[[#This Row],[Tax Exempt Bond Savings Through FY12]]+Table1[[#This Row],[Tax Exempt Bond Savings FY13 and After]]</f>
        <v>0</v>
      </c>
      <c r="CE241" s="9">
        <v>394.29300000000001</v>
      </c>
      <c r="CF241" s="9">
        <v>2123.7575000000002</v>
      </c>
      <c r="CG241" s="9">
        <v>2618.4506999999999</v>
      </c>
      <c r="CH241" s="24">
        <f>Table1[[#This Row],[Indirect and Induced Through FY12]]+Table1[[#This Row],[Indirect and Induced FY13 and After]]</f>
        <v>4742.2082</v>
      </c>
      <c r="CI241" s="9">
        <v>1123.7330999999999</v>
      </c>
      <c r="CJ241" s="9">
        <v>5939.7170999999998</v>
      </c>
      <c r="CK241" s="9">
        <v>7462.5708000000004</v>
      </c>
      <c r="CL241" s="24">
        <f>Table1[[#This Row],[TOTAL Income Consumption Use Taxes Through FY12]]+Table1[[#This Row],[TOTAL Income Consumption Use Taxes FY13 and After]]</f>
        <v>13402.287899999999</v>
      </c>
      <c r="CM241" s="9">
        <v>243.96899999999999</v>
      </c>
      <c r="CN241" s="9">
        <v>816.63869999999997</v>
      </c>
      <c r="CO241" s="9">
        <v>1620.1674</v>
      </c>
      <c r="CP241" s="24">
        <f>Table1[[#This Row],[Assistance Provided Through FY12]]+Table1[[#This Row],[Assistance Provided FY13 and After]]</f>
        <v>2436.8060999999998</v>
      </c>
      <c r="CQ241" s="9">
        <v>0</v>
      </c>
      <c r="CR241" s="9">
        <v>0</v>
      </c>
      <c r="CS241" s="9">
        <v>0</v>
      </c>
      <c r="CT241" s="24">
        <f>Table1[[#This Row],[Recapture Cancellation Reduction Amount Through FY12]]+Table1[[#This Row],[Recapture Cancellation Reduction Amount FY13 and After]]</f>
        <v>0</v>
      </c>
      <c r="CU241" s="9">
        <v>0</v>
      </c>
      <c r="CV241" s="9">
        <v>0</v>
      </c>
      <c r="CW241" s="9">
        <v>0</v>
      </c>
      <c r="CX241" s="24">
        <f>Table1[[#This Row],[Penalty Paid Through FY12]]+Table1[[#This Row],[Penalty Paid FY13 and After]]</f>
        <v>0</v>
      </c>
      <c r="CY241" s="9">
        <v>243.96899999999999</v>
      </c>
      <c r="CZ241" s="9">
        <v>816.63869999999997</v>
      </c>
      <c r="DA241" s="9">
        <v>1620.1674</v>
      </c>
      <c r="DB241" s="24">
        <f>Table1[[#This Row],[TOTAL Assistance Net of Recapture Penalties Through FY12]]+Table1[[#This Row],[TOTAL Assistance Net of Recapture Penalties FY13 and After]]</f>
        <v>2436.8060999999998</v>
      </c>
      <c r="DC241" s="9">
        <v>1115.2541000000001</v>
      </c>
      <c r="DD241" s="9">
        <v>5561.7154</v>
      </c>
      <c r="DE241" s="9">
        <v>7406.2619000000004</v>
      </c>
      <c r="DF241" s="24">
        <f>Table1[[#This Row],[Company Direct Tax Revenue Before Assistance Through FY12]]+Table1[[#This Row],[Company Direct Tax Revenue Before Assistance FY13 and After]]</f>
        <v>12967.9773</v>
      </c>
      <c r="DG241" s="9">
        <v>697.97050000000002</v>
      </c>
      <c r="DH241" s="9">
        <v>3580.0187999999998</v>
      </c>
      <c r="DI241" s="9">
        <v>4635.1342999999997</v>
      </c>
      <c r="DJ241" s="24">
        <f>Table1[[#This Row],[Indirect and Induced Tax Revenues Through FY12]]+Table1[[#This Row],[Indirect and Induced Tax Revenues FY13 and After]]</f>
        <v>8215.1530999999995</v>
      </c>
      <c r="DK241" s="9">
        <v>1813.2246</v>
      </c>
      <c r="DL241" s="9">
        <v>9141.7342000000008</v>
      </c>
      <c r="DM241" s="9">
        <v>12041.396199999999</v>
      </c>
      <c r="DN241" s="24">
        <f>Table1[[#This Row],[TOTAL Tax Revenues Before Assistance Through FY12]]+Table1[[#This Row],[TOTAL Tax Revenues Before Assistance FY13 and After]]</f>
        <v>21183.130400000002</v>
      </c>
      <c r="DO241" s="9">
        <v>1569.2556</v>
      </c>
      <c r="DP241" s="9">
        <v>8325.0954999999994</v>
      </c>
      <c r="DQ241" s="9">
        <v>10421.228800000001</v>
      </c>
      <c r="DR241" s="24">
        <f>Table1[[#This Row],[TOTAL Tax Revenues Net of Assistance Recapture and Penalty Through FY12]]+Table1[[#This Row],[TOTAL Tax Revenues Net of Assistance Recapture and Penalty FY13 and After]]</f>
        <v>18746.3243</v>
      </c>
      <c r="DS241" s="9">
        <v>0</v>
      </c>
      <c r="DT241" s="9">
        <v>0</v>
      </c>
      <c r="DU241" s="9">
        <v>0</v>
      </c>
      <c r="DV241" s="9">
        <v>0</v>
      </c>
    </row>
    <row r="242" spans="1:126" x14ac:dyDescent="0.25">
      <c r="A242" s="10">
        <v>92783</v>
      </c>
      <c r="B242" s="10" t="s">
        <v>1171</v>
      </c>
      <c r="C242" s="10" t="s">
        <v>1172</v>
      </c>
      <c r="D242" s="10" t="s">
        <v>24</v>
      </c>
      <c r="E242" s="10">
        <v>24</v>
      </c>
      <c r="F242" s="10" t="s">
        <v>1173</v>
      </c>
      <c r="G242" s="10" t="s">
        <v>383</v>
      </c>
      <c r="H242" s="13">
        <v>117248</v>
      </c>
      <c r="I242" s="13">
        <v>339319</v>
      </c>
      <c r="J242" s="10" t="s">
        <v>572</v>
      </c>
      <c r="K242" s="10" t="s">
        <v>50</v>
      </c>
      <c r="L242" s="8">
        <v>38069</v>
      </c>
      <c r="M242" s="8">
        <v>49004</v>
      </c>
      <c r="N242" s="9">
        <v>9525</v>
      </c>
      <c r="O242" s="10" t="s">
        <v>74</v>
      </c>
      <c r="P242" s="7">
        <v>1</v>
      </c>
      <c r="Q242" s="7">
        <v>0</v>
      </c>
      <c r="R242" s="7">
        <v>18</v>
      </c>
      <c r="S242" s="7">
        <v>0</v>
      </c>
      <c r="T242" s="7">
        <v>13</v>
      </c>
      <c r="U242" s="7">
        <v>32</v>
      </c>
      <c r="V242" s="7">
        <v>18</v>
      </c>
      <c r="W242" s="7">
        <v>0</v>
      </c>
      <c r="X242" s="7">
        <v>0</v>
      </c>
      <c r="Y242" s="7">
        <v>0</v>
      </c>
      <c r="Z242" s="7">
        <v>7</v>
      </c>
      <c r="AA242" s="7">
        <v>0</v>
      </c>
      <c r="AB242" s="16">
        <v>0</v>
      </c>
      <c r="AC242" s="16">
        <v>0</v>
      </c>
      <c r="AD242" s="16">
        <v>0</v>
      </c>
      <c r="AE242" s="16">
        <v>0</v>
      </c>
      <c r="AF242" s="15">
        <v>100</v>
      </c>
      <c r="AG242" s="10" t="s">
        <v>28</v>
      </c>
      <c r="AH242" s="10" t="s">
        <v>1966</v>
      </c>
      <c r="AI242" s="9">
        <v>0</v>
      </c>
      <c r="AJ242" s="9">
        <v>0</v>
      </c>
      <c r="AK242" s="9">
        <v>0</v>
      </c>
      <c r="AL242" s="24">
        <f>Table1[[#This Row],[Company Direct Land Through FY12]]+Table1[[#This Row],[Company Direct Land FY13 and After]]</f>
        <v>0</v>
      </c>
      <c r="AM242" s="9">
        <v>0</v>
      </c>
      <c r="AN242" s="9">
        <v>0</v>
      </c>
      <c r="AO242" s="9">
        <v>0</v>
      </c>
      <c r="AP242" s="24">
        <f>Table1[[#This Row],[Company Direct Building Through FY12]]+Table1[[#This Row],[Company Direct Building FY13 and After]]</f>
        <v>0</v>
      </c>
      <c r="AQ242" s="9">
        <v>0</v>
      </c>
      <c r="AR242" s="9">
        <v>167.99340000000001</v>
      </c>
      <c r="AS242" s="9">
        <v>0</v>
      </c>
      <c r="AT242" s="24">
        <f>Table1[[#This Row],[Mortgage Recording Tax Through FY12]]+Table1[[#This Row],[Mortgage Recording Tax FY13 and After]]</f>
        <v>167.99340000000001</v>
      </c>
      <c r="AU242" s="9">
        <v>0</v>
      </c>
      <c r="AV242" s="9">
        <v>0</v>
      </c>
      <c r="AW242" s="9">
        <v>0</v>
      </c>
      <c r="AX242" s="24">
        <f>Table1[[#This Row],[Pilot Savings  Through FY12]]+Table1[[#This Row],[Pilot Savings FY13 and After]]</f>
        <v>0</v>
      </c>
      <c r="AY242" s="9">
        <v>0</v>
      </c>
      <c r="AZ242" s="9">
        <v>167.99340000000001</v>
      </c>
      <c r="BA242" s="9">
        <v>0</v>
      </c>
      <c r="BB242" s="24">
        <f>Table1[[#This Row],[Mortgage Recording Tax Exemption Through FY12]]+Table1[[#This Row],[Mortgage Recording Tax Exemption FY13 and After]]</f>
        <v>167.99340000000001</v>
      </c>
      <c r="BC242" s="9">
        <v>24.0059</v>
      </c>
      <c r="BD242" s="9">
        <v>123.0309</v>
      </c>
      <c r="BE242" s="9">
        <v>189.00819999999999</v>
      </c>
      <c r="BF242" s="24">
        <f>Table1[[#This Row],[Indirect and Induced Land Through FY12]]+Table1[[#This Row],[Indirect and Induced Land FY13 and After]]</f>
        <v>312.03909999999996</v>
      </c>
      <c r="BG242" s="9">
        <v>44.5824</v>
      </c>
      <c r="BH242" s="9">
        <v>228.48589999999999</v>
      </c>
      <c r="BI242" s="9">
        <v>351.01459999999997</v>
      </c>
      <c r="BJ242" s="24">
        <f>Table1[[#This Row],[Indirect and Induced Building Through FY12]]+Table1[[#This Row],[Indirect and Induced Building FY13 and After]]</f>
        <v>579.50049999999999</v>
      </c>
      <c r="BK242" s="9">
        <v>68.588300000000004</v>
      </c>
      <c r="BL242" s="9">
        <v>351.51679999999999</v>
      </c>
      <c r="BM242" s="9">
        <v>540.02279999999996</v>
      </c>
      <c r="BN242" s="24">
        <f>Table1[[#This Row],[TOTAL Real Property Related Taxes Through FY12]]+Table1[[#This Row],[TOTAL Real Property Related Taxes FY13 and After]]</f>
        <v>891.53959999999995</v>
      </c>
      <c r="BO242" s="9">
        <v>65.323899999999995</v>
      </c>
      <c r="BP242" s="9">
        <v>380.70280000000002</v>
      </c>
      <c r="BQ242" s="9">
        <v>514.32129999999995</v>
      </c>
      <c r="BR242" s="24">
        <f>Table1[[#This Row],[Company Direct Through FY12]]+Table1[[#This Row],[Company Direct FY13 and After]]</f>
        <v>895.02409999999998</v>
      </c>
      <c r="BS242" s="9">
        <v>0</v>
      </c>
      <c r="BT242" s="9">
        <v>0</v>
      </c>
      <c r="BU242" s="9">
        <v>0</v>
      </c>
      <c r="BV242" s="24">
        <f>Table1[[#This Row],[Sales Tax Exemption Through FY12]]+Table1[[#This Row],[Sales Tax Exemption FY13 and After]]</f>
        <v>0</v>
      </c>
      <c r="BW242" s="9">
        <v>0</v>
      </c>
      <c r="BX242" s="9">
        <v>0</v>
      </c>
      <c r="BY242" s="9">
        <v>0</v>
      </c>
      <c r="BZ242" s="24">
        <f>Table1[[#This Row],[Energy Tax Savings Through FY12]]+Table1[[#This Row],[Energy Tax Savings FY13 and After]]</f>
        <v>0</v>
      </c>
      <c r="CA242" s="9">
        <v>3.3999999999999998E-3</v>
      </c>
      <c r="CB242" s="9">
        <v>2.1499999999999998E-2</v>
      </c>
      <c r="CC242" s="9">
        <v>1.0800000000000001E-2</v>
      </c>
      <c r="CD242" s="24">
        <f>Table1[[#This Row],[Tax Exempt Bond Savings Through FY12]]+Table1[[#This Row],[Tax Exempt Bond Savings FY13 and After]]</f>
        <v>3.2299999999999995E-2</v>
      </c>
      <c r="CE242" s="9">
        <v>81.966300000000004</v>
      </c>
      <c r="CF242" s="9">
        <v>470.3415</v>
      </c>
      <c r="CG242" s="9">
        <v>645.35320000000002</v>
      </c>
      <c r="CH242" s="24">
        <f>Table1[[#This Row],[Indirect and Induced Through FY12]]+Table1[[#This Row],[Indirect and Induced FY13 and After]]</f>
        <v>1115.6947</v>
      </c>
      <c r="CI242" s="9">
        <v>147.2868</v>
      </c>
      <c r="CJ242" s="9">
        <v>851.02279999999996</v>
      </c>
      <c r="CK242" s="9">
        <v>1159.6637000000001</v>
      </c>
      <c r="CL242" s="24">
        <f>Table1[[#This Row],[TOTAL Income Consumption Use Taxes Through FY12]]+Table1[[#This Row],[TOTAL Income Consumption Use Taxes FY13 and After]]</f>
        <v>2010.6865</v>
      </c>
      <c r="CM242" s="9">
        <v>3.3999999999999998E-3</v>
      </c>
      <c r="CN242" s="9">
        <v>168.01490000000001</v>
      </c>
      <c r="CO242" s="9">
        <v>1.0800000000000001E-2</v>
      </c>
      <c r="CP242" s="24">
        <f>Table1[[#This Row],[Assistance Provided Through FY12]]+Table1[[#This Row],[Assistance Provided FY13 and After]]</f>
        <v>168.0257</v>
      </c>
      <c r="CQ242" s="9">
        <v>0</v>
      </c>
      <c r="CR242" s="9">
        <v>0</v>
      </c>
      <c r="CS242" s="9">
        <v>0</v>
      </c>
      <c r="CT242" s="24">
        <f>Table1[[#This Row],[Recapture Cancellation Reduction Amount Through FY12]]+Table1[[#This Row],[Recapture Cancellation Reduction Amount FY13 and After]]</f>
        <v>0</v>
      </c>
      <c r="CU242" s="9">
        <v>0</v>
      </c>
      <c r="CV242" s="9">
        <v>0</v>
      </c>
      <c r="CW242" s="9">
        <v>0</v>
      </c>
      <c r="CX242" s="24">
        <f>Table1[[#This Row],[Penalty Paid Through FY12]]+Table1[[#This Row],[Penalty Paid FY13 and After]]</f>
        <v>0</v>
      </c>
      <c r="CY242" s="9">
        <v>3.3999999999999998E-3</v>
      </c>
      <c r="CZ242" s="9">
        <v>168.01490000000001</v>
      </c>
      <c r="DA242" s="9">
        <v>1.0800000000000001E-2</v>
      </c>
      <c r="DB242" s="24">
        <f>Table1[[#This Row],[TOTAL Assistance Net of Recapture Penalties Through FY12]]+Table1[[#This Row],[TOTAL Assistance Net of Recapture Penalties FY13 and After]]</f>
        <v>168.0257</v>
      </c>
      <c r="DC242" s="9">
        <v>65.323899999999995</v>
      </c>
      <c r="DD242" s="9">
        <v>548.69619999999998</v>
      </c>
      <c r="DE242" s="9">
        <v>514.32129999999995</v>
      </c>
      <c r="DF242" s="24">
        <f>Table1[[#This Row],[Company Direct Tax Revenue Before Assistance Through FY12]]+Table1[[#This Row],[Company Direct Tax Revenue Before Assistance FY13 and After]]</f>
        <v>1063.0174999999999</v>
      </c>
      <c r="DG242" s="9">
        <v>150.55459999999999</v>
      </c>
      <c r="DH242" s="9">
        <v>821.85829999999999</v>
      </c>
      <c r="DI242" s="9">
        <v>1185.376</v>
      </c>
      <c r="DJ242" s="24">
        <f>Table1[[#This Row],[Indirect and Induced Tax Revenues Through FY12]]+Table1[[#This Row],[Indirect and Induced Tax Revenues FY13 and After]]</f>
        <v>2007.2343000000001</v>
      </c>
      <c r="DK242" s="9">
        <v>215.8785</v>
      </c>
      <c r="DL242" s="9">
        <v>1370.5545</v>
      </c>
      <c r="DM242" s="9">
        <v>1699.6973</v>
      </c>
      <c r="DN242" s="24">
        <f>Table1[[#This Row],[TOTAL Tax Revenues Before Assistance Through FY12]]+Table1[[#This Row],[TOTAL Tax Revenues Before Assistance FY13 and After]]</f>
        <v>3070.2518</v>
      </c>
      <c r="DO242" s="9">
        <v>215.8751</v>
      </c>
      <c r="DP242" s="9">
        <v>1202.5396000000001</v>
      </c>
      <c r="DQ242" s="9">
        <v>1699.6865</v>
      </c>
      <c r="DR242" s="24">
        <f>Table1[[#This Row],[TOTAL Tax Revenues Net of Assistance Recapture and Penalty Through FY12]]+Table1[[#This Row],[TOTAL Tax Revenues Net of Assistance Recapture and Penalty FY13 and After]]</f>
        <v>2902.2260999999999</v>
      </c>
      <c r="DS242" s="9">
        <v>0</v>
      </c>
      <c r="DT242" s="9">
        <v>0</v>
      </c>
      <c r="DU242" s="9">
        <v>0</v>
      </c>
      <c r="DV242" s="9">
        <v>0</v>
      </c>
    </row>
    <row r="243" spans="1:126" x14ac:dyDescent="0.25">
      <c r="A243" s="10">
        <v>92784</v>
      </c>
      <c r="B243" s="10" t="s">
        <v>1174</v>
      </c>
      <c r="C243" s="10" t="s">
        <v>1175</v>
      </c>
      <c r="D243" s="10" t="s">
        <v>47</v>
      </c>
      <c r="E243" s="10">
        <v>1</v>
      </c>
      <c r="F243" s="10" t="s">
        <v>1176</v>
      </c>
      <c r="G243" s="10" t="s">
        <v>1177</v>
      </c>
      <c r="H243" s="13">
        <v>0</v>
      </c>
      <c r="I243" s="13">
        <v>5200</v>
      </c>
      <c r="J243" s="10" t="s">
        <v>334</v>
      </c>
      <c r="K243" s="10" t="s">
        <v>5</v>
      </c>
      <c r="L243" s="8">
        <v>37991</v>
      </c>
      <c r="M243" s="8">
        <v>47299</v>
      </c>
      <c r="N243" s="9">
        <v>1700</v>
      </c>
      <c r="O243" s="10" t="s">
        <v>11</v>
      </c>
      <c r="P243" s="7">
        <v>0</v>
      </c>
      <c r="Q243" s="7">
        <v>0</v>
      </c>
      <c r="R243" s="7">
        <v>12</v>
      </c>
      <c r="S243" s="7">
        <v>0</v>
      </c>
      <c r="T243" s="7">
        <v>0</v>
      </c>
      <c r="U243" s="7">
        <v>12</v>
      </c>
      <c r="V243" s="7">
        <v>12</v>
      </c>
      <c r="W243" s="7">
        <v>0</v>
      </c>
      <c r="X243" s="7">
        <v>0</v>
      </c>
      <c r="Y243" s="7">
        <v>0</v>
      </c>
      <c r="Z243" s="7">
        <v>4</v>
      </c>
      <c r="AA243" s="7">
        <v>0</v>
      </c>
      <c r="AB243" s="16">
        <v>0</v>
      </c>
      <c r="AC243" s="16">
        <v>0</v>
      </c>
      <c r="AD243" s="16">
        <v>0</v>
      </c>
      <c r="AE243" s="16">
        <v>0</v>
      </c>
      <c r="AF243" s="15">
        <v>100</v>
      </c>
      <c r="AG243" s="10" t="s">
        <v>28</v>
      </c>
      <c r="AH243" s="10" t="s">
        <v>1966</v>
      </c>
      <c r="AI243" s="9">
        <v>4.2270000000000003</v>
      </c>
      <c r="AJ243" s="9">
        <v>28.6081</v>
      </c>
      <c r="AK243" s="9">
        <v>28.071000000000002</v>
      </c>
      <c r="AL243" s="24">
        <f>Table1[[#This Row],[Company Direct Land Through FY12]]+Table1[[#This Row],[Company Direct Land FY13 and After]]</f>
        <v>56.679100000000005</v>
      </c>
      <c r="AM243" s="9">
        <v>29.616</v>
      </c>
      <c r="AN243" s="9">
        <v>129.09540000000001</v>
      </c>
      <c r="AO243" s="9">
        <v>196.6765</v>
      </c>
      <c r="AP243" s="24">
        <f>Table1[[#This Row],[Company Direct Building Through FY12]]+Table1[[#This Row],[Company Direct Building FY13 and After]]</f>
        <v>325.77190000000002</v>
      </c>
      <c r="AQ243" s="9">
        <v>0</v>
      </c>
      <c r="AR243" s="9">
        <v>12.281499999999999</v>
      </c>
      <c r="AS243" s="9">
        <v>0</v>
      </c>
      <c r="AT243" s="24">
        <f>Table1[[#This Row],[Mortgage Recording Tax Through FY12]]+Table1[[#This Row],[Mortgage Recording Tax FY13 and After]]</f>
        <v>12.281499999999999</v>
      </c>
      <c r="AU243" s="9">
        <v>17.413</v>
      </c>
      <c r="AV243" s="9">
        <v>61.947499999999998</v>
      </c>
      <c r="AW243" s="9">
        <v>115.63809999999999</v>
      </c>
      <c r="AX243" s="24">
        <f>Table1[[#This Row],[Pilot Savings  Through FY12]]+Table1[[#This Row],[Pilot Savings FY13 and After]]</f>
        <v>177.5856</v>
      </c>
      <c r="AY243" s="9">
        <v>0</v>
      </c>
      <c r="AZ243" s="9">
        <v>12.281499999999999</v>
      </c>
      <c r="BA243" s="9">
        <v>0</v>
      </c>
      <c r="BB243" s="24">
        <f>Table1[[#This Row],[Mortgage Recording Tax Exemption Through FY12]]+Table1[[#This Row],[Mortgage Recording Tax Exemption FY13 and After]]</f>
        <v>12.281499999999999</v>
      </c>
      <c r="BC243" s="9">
        <v>11.3276</v>
      </c>
      <c r="BD243" s="9">
        <v>61.410200000000003</v>
      </c>
      <c r="BE243" s="9">
        <v>75.225700000000003</v>
      </c>
      <c r="BF243" s="24">
        <f>Table1[[#This Row],[Indirect and Induced Land Through FY12]]+Table1[[#This Row],[Indirect and Induced Land FY13 and After]]</f>
        <v>136.63589999999999</v>
      </c>
      <c r="BG243" s="9">
        <v>21.036999999999999</v>
      </c>
      <c r="BH243" s="9">
        <v>114.0474</v>
      </c>
      <c r="BI243" s="9">
        <v>139.70400000000001</v>
      </c>
      <c r="BJ243" s="24">
        <f>Table1[[#This Row],[Indirect and Induced Building Through FY12]]+Table1[[#This Row],[Indirect and Induced Building FY13 and After]]</f>
        <v>253.75139999999999</v>
      </c>
      <c r="BK243" s="9">
        <v>48.794600000000003</v>
      </c>
      <c r="BL243" s="9">
        <v>271.21359999999999</v>
      </c>
      <c r="BM243" s="9">
        <v>324.03910000000002</v>
      </c>
      <c r="BN243" s="24">
        <f>Table1[[#This Row],[TOTAL Real Property Related Taxes Through FY12]]+Table1[[#This Row],[TOTAL Real Property Related Taxes FY13 and After]]</f>
        <v>595.2527</v>
      </c>
      <c r="BO243" s="9">
        <v>68.570800000000006</v>
      </c>
      <c r="BP243" s="9">
        <v>411.66730000000001</v>
      </c>
      <c r="BQ243" s="9">
        <v>455.36989999999997</v>
      </c>
      <c r="BR243" s="24">
        <f>Table1[[#This Row],[Company Direct Through FY12]]+Table1[[#This Row],[Company Direct FY13 and After]]</f>
        <v>867.03719999999998</v>
      </c>
      <c r="BS243" s="9">
        <v>0</v>
      </c>
      <c r="BT243" s="9">
        <v>0.89090000000000003</v>
      </c>
      <c r="BU243" s="9">
        <v>0</v>
      </c>
      <c r="BV243" s="24">
        <f>Table1[[#This Row],[Sales Tax Exemption Through FY12]]+Table1[[#This Row],[Sales Tax Exemption FY13 and After]]</f>
        <v>0.89090000000000003</v>
      </c>
      <c r="BW243" s="9">
        <v>0</v>
      </c>
      <c r="BX243" s="9">
        <v>0</v>
      </c>
      <c r="BY243" s="9">
        <v>0</v>
      </c>
      <c r="BZ243" s="24">
        <f>Table1[[#This Row],[Energy Tax Savings Through FY12]]+Table1[[#This Row],[Energy Tax Savings FY13 and After]]</f>
        <v>0</v>
      </c>
      <c r="CA243" s="9">
        <v>0</v>
      </c>
      <c r="CB243" s="9">
        <v>0</v>
      </c>
      <c r="CC243" s="9">
        <v>0</v>
      </c>
      <c r="CD243" s="24">
        <f>Table1[[#This Row],[Tax Exempt Bond Savings Through FY12]]+Table1[[#This Row],[Tax Exempt Bond Savings FY13 and After]]</f>
        <v>0</v>
      </c>
      <c r="CE243" s="9">
        <v>34.908499999999997</v>
      </c>
      <c r="CF243" s="9">
        <v>208.71559999999999</v>
      </c>
      <c r="CG243" s="9">
        <v>231.8228</v>
      </c>
      <c r="CH243" s="24">
        <f>Table1[[#This Row],[Indirect and Induced Through FY12]]+Table1[[#This Row],[Indirect and Induced FY13 and After]]</f>
        <v>440.53840000000002</v>
      </c>
      <c r="CI243" s="9">
        <v>103.47929999999999</v>
      </c>
      <c r="CJ243" s="9">
        <v>619.49199999999996</v>
      </c>
      <c r="CK243" s="9">
        <v>687.19269999999995</v>
      </c>
      <c r="CL243" s="24">
        <f>Table1[[#This Row],[TOTAL Income Consumption Use Taxes Through FY12]]+Table1[[#This Row],[TOTAL Income Consumption Use Taxes FY13 and After]]</f>
        <v>1306.6846999999998</v>
      </c>
      <c r="CM243" s="9">
        <v>17.413</v>
      </c>
      <c r="CN243" s="9">
        <v>75.119900000000001</v>
      </c>
      <c r="CO243" s="9">
        <v>115.63809999999999</v>
      </c>
      <c r="CP243" s="24">
        <f>Table1[[#This Row],[Assistance Provided Through FY12]]+Table1[[#This Row],[Assistance Provided FY13 and After]]</f>
        <v>190.75799999999998</v>
      </c>
      <c r="CQ243" s="9">
        <v>0</v>
      </c>
      <c r="CR243" s="9">
        <v>0</v>
      </c>
      <c r="CS243" s="9">
        <v>0</v>
      </c>
      <c r="CT243" s="24">
        <f>Table1[[#This Row],[Recapture Cancellation Reduction Amount Through FY12]]+Table1[[#This Row],[Recapture Cancellation Reduction Amount FY13 and After]]</f>
        <v>0</v>
      </c>
      <c r="CU243" s="9">
        <v>0</v>
      </c>
      <c r="CV243" s="9">
        <v>0</v>
      </c>
      <c r="CW243" s="9">
        <v>0</v>
      </c>
      <c r="CX243" s="24">
        <f>Table1[[#This Row],[Penalty Paid Through FY12]]+Table1[[#This Row],[Penalty Paid FY13 and After]]</f>
        <v>0</v>
      </c>
      <c r="CY243" s="9">
        <v>17.413</v>
      </c>
      <c r="CZ243" s="9">
        <v>75.119900000000001</v>
      </c>
      <c r="DA243" s="9">
        <v>115.63809999999999</v>
      </c>
      <c r="DB243" s="24">
        <f>Table1[[#This Row],[TOTAL Assistance Net of Recapture Penalties Through FY12]]+Table1[[#This Row],[TOTAL Assistance Net of Recapture Penalties FY13 and After]]</f>
        <v>190.75799999999998</v>
      </c>
      <c r="DC243" s="9">
        <v>102.41379999999999</v>
      </c>
      <c r="DD243" s="9">
        <v>581.65229999999997</v>
      </c>
      <c r="DE243" s="9">
        <v>680.11739999999998</v>
      </c>
      <c r="DF243" s="24">
        <f>Table1[[#This Row],[Company Direct Tax Revenue Before Assistance Through FY12]]+Table1[[#This Row],[Company Direct Tax Revenue Before Assistance FY13 and After]]</f>
        <v>1261.7696999999998</v>
      </c>
      <c r="DG243" s="9">
        <v>67.273099999999999</v>
      </c>
      <c r="DH243" s="9">
        <v>384.17320000000001</v>
      </c>
      <c r="DI243" s="9">
        <v>446.7525</v>
      </c>
      <c r="DJ243" s="24">
        <f>Table1[[#This Row],[Indirect and Induced Tax Revenues Through FY12]]+Table1[[#This Row],[Indirect and Induced Tax Revenues FY13 and After]]</f>
        <v>830.92570000000001</v>
      </c>
      <c r="DK243" s="9">
        <v>169.68690000000001</v>
      </c>
      <c r="DL243" s="9">
        <v>965.82550000000003</v>
      </c>
      <c r="DM243" s="9">
        <v>1126.8698999999999</v>
      </c>
      <c r="DN243" s="24">
        <f>Table1[[#This Row],[TOTAL Tax Revenues Before Assistance Through FY12]]+Table1[[#This Row],[TOTAL Tax Revenues Before Assistance FY13 and After]]</f>
        <v>2092.6954000000001</v>
      </c>
      <c r="DO243" s="9">
        <v>152.2739</v>
      </c>
      <c r="DP243" s="9">
        <v>890.7056</v>
      </c>
      <c r="DQ243" s="9">
        <v>1011.2318</v>
      </c>
      <c r="DR243" s="24">
        <f>Table1[[#This Row],[TOTAL Tax Revenues Net of Assistance Recapture and Penalty Through FY12]]+Table1[[#This Row],[TOTAL Tax Revenues Net of Assistance Recapture and Penalty FY13 and After]]</f>
        <v>1901.9374</v>
      </c>
      <c r="DS243" s="9">
        <v>0</v>
      </c>
      <c r="DT243" s="9">
        <v>0</v>
      </c>
      <c r="DU243" s="9">
        <v>0</v>
      </c>
      <c r="DV243" s="9">
        <v>0</v>
      </c>
    </row>
    <row r="244" spans="1:126" x14ac:dyDescent="0.25">
      <c r="A244" s="10">
        <v>92786</v>
      </c>
      <c r="B244" s="10" t="s">
        <v>1157</v>
      </c>
      <c r="C244" s="10" t="s">
        <v>1158</v>
      </c>
      <c r="D244" s="10" t="s">
        <v>47</v>
      </c>
      <c r="E244" s="10">
        <v>8</v>
      </c>
      <c r="F244" s="10" t="s">
        <v>1159</v>
      </c>
      <c r="G244" s="10" t="s">
        <v>312</v>
      </c>
      <c r="H244" s="13">
        <v>5992</v>
      </c>
      <c r="I244" s="13">
        <v>22341</v>
      </c>
      <c r="J244" s="10" t="s">
        <v>511</v>
      </c>
      <c r="K244" s="10" t="s">
        <v>491</v>
      </c>
      <c r="L244" s="8">
        <v>38044</v>
      </c>
      <c r="M244" s="8">
        <v>45474</v>
      </c>
      <c r="N244" s="9">
        <v>5785</v>
      </c>
      <c r="O244" s="10" t="s">
        <v>74</v>
      </c>
      <c r="P244" s="7">
        <v>24</v>
      </c>
      <c r="Q244" s="7">
        <v>0</v>
      </c>
      <c r="R244" s="7">
        <v>104</v>
      </c>
      <c r="S244" s="7">
        <v>0</v>
      </c>
      <c r="T244" s="7">
        <v>0</v>
      </c>
      <c r="U244" s="7">
        <v>128</v>
      </c>
      <c r="V244" s="7">
        <v>116</v>
      </c>
      <c r="W244" s="7">
        <v>0</v>
      </c>
      <c r="X244" s="7">
        <v>0</v>
      </c>
      <c r="Y244" s="7">
        <v>68</v>
      </c>
      <c r="Z244" s="7">
        <v>0</v>
      </c>
      <c r="AA244" s="7">
        <v>0</v>
      </c>
      <c r="AB244" s="16">
        <v>0</v>
      </c>
      <c r="AC244" s="16">
        <v>0</v>
      </c>
      <c r="AD244" s="16">
        <v>0</v>
      </c>
      <c r="AE244" s="16">
        <v>0</v>
      </c>
      <c r="AF244" s="15">
        <v>89.84375</v>
      </c>
      <c r="AG244" s="10" t="s">
        <v>28</v>
      </c>
      <c r="AH244" s="10" t="s">
        <v>28</v>
      </c>
      <c r="AI244" s="9">
        <v>0</v>
      </c>
      <c r="AJ244" s="9">
        <v>0</v>
      </c>
      <c r="AK244" s="9">
        <v>0</v>
      </c>
      <c r="AL244" s="24">
        <f>Table1[[#This Row],[Company Direct Land Through FY12]]+Table1[[#This Row],[Company Direct Land FY13 and After]]</f>
        <v>0</v>
      </c>
      <c r="AM244" s="9">
        <v>0</v>
      </c>
      <c r="AN244" s="9">
        <v>0</v>
      </c>
      <c r="AO244" s="9">
        <v>0</v>
      </c>
      <c r="AP244" s="24">
        <f>Table1[[#This Row],[Company Direct Building Through FY12]]+Table1[[#This Row],[Company Direct Building FY13 and After]]</f>
        <v>0</v>
      </c>
      <c r="AQ244" s="9">
        <v>0</v>
      </c>
      <c r="AR244" s="9">
        <v>24.2121</v>
      </c>
      <c r="AS244" s="9">
        <v>0</v>
      </c>
      <c r="AT244" s="24">
        <f>Table1[[#This Row],[Mortgage Recording Tax Through FY12]]+Table1[[#This Row],[Mortgage Recording Tax FY13 and After]]</f>
        <v>24.2121</v>
      </c>
      <c r="AU244" s="9">
        <v>0</v>
      </c>
      <c r="AV244" s="9">
        <v>0</v>
      </c>
      <c r="AW244" s="9">
        <v>0</v>
      </c>
      <c r="AX244" s="24">
        <f>Table1[[#This Row],[Pilot Savings  Through FY12]]+Table1[[#This Row],[Pilot Savings FY13 and After]]</f>
        <v>0</v>
      </c>
      <c r="AY244" s="9">
        <v>0</v>
      </c>
      <c r="AZ244" s="9">
        <v>24.2121</v>
      </c>
      <c r="BA244" s="9">
        <v>0</v>
      </c>
      <c r="BB244" s="24">
        <f>Table1[[#This Row],[Mortgage Recording Tax Exemption Through FY12]]+Table1[[#This Row],[Mortgage Recording Tax Exemption FY13 and After]]</f>
        <v>24.2121</v>
      </c>
      <c r="BC244" s="9">
        <v>55.068100000000001</v>
      </c>
      <c r="BD244" s="9">
        <v>360.21370000000002</v>
      </c>
      <c r="BE244" s="9">
        <v>300.66180000000003</v>
      </c>
      <c r="BF244" s="24">
        <f>Table1[[#This Row],[Indirect and Induced Land Through FY12]]+Table1[[#This Row],[Indirect and Induced Land FY13 and After]]</f>
        <v>660.8755000000001</v>
      </c>
      <c r="BG244" s="9">
        <v>102.2693</v>
      </c>
      <c r="BH244" s="9">
        <v>668.96860000000004</v>
      </c>
      <c r="BI244" s="9">
        <v>558.37220000000002</v>
      </c>
      <c r="BJ244" s="24">
        <f>Table1[[#This Row],[Indirect and Induced Building Through FY12]]+Table1[[#This Row],[Indirect and Induced Building FY13 and After]]</f>
        <v>1227.3407999999999</v>
      </c>
      <c r="BK244" s="9">
        <v>157.3374</v>
      </c>
      <c r="BL244" s="9">
        <v>1029.1822999999999</v>
      </c>
      <c r="BM244" s="9">
        <v>859.03399999999999</v>
      </c>
      <c r="BN244" s="24">
        <f>Table1[[#This Row],[TOTAL Real Property Related Taxes Through FY12]]+Table1[[#This Row],[TOTAL Real Property Related Taxes FY13 and After]]</f>
        <v>1888.2163</v>
      </c>
      <c r="BO244" s="9">
        <v>147.10380000000001</v>
      </c>
      <c r="BP244" s="9">
        <v>1050.4896000000001</v>
      </c>
      <c r="BQ244" s="9">
        <v>803.16049999999996</v>
      </c>
      <c r="BR244" s="24">
        <f>Table1[[#This Row],[Company Direct Through FY12]]+Table1[[#This Row],[Company Direct FY13 and After]]</f>
        <v>1853.6501000000001</v>
      </c>
      <c r="BS244" s="9">
        <v>0</v>
      </c>
      <c r="BT244" s="9">
        <v>0</v>
      </c>
      <c r="BU244" s="9">
        <v>0</v>
      </c>
      <c r="BV244" s="24">
        <f>Table1[[#This Row],[Sales Tax Exemption Through FY12]]+Table1[[#This Row],[Sales Tax Exemption FY13 and After]]</f>
        <v>0</v>
      </c>
      <c r="BW244" s="9">
        <v>0</v>
      </c>
      <c r="BX244" s="9">
        <v>0</v>
      </c>
      <c r="BY244" s="9">
        <v>0</v>
      </c>
      <c r="BZ244" s="24">
        <f>Table1[[#This Row],[Energy Tax Savings Through FY12]]+Table1[[#This Row],[Energy Tax Savings FY13 and After]]</f>
        <v>0</v>
      </c>
      <c r="CA244" s="9">
        <v>2.2115</v>
      </c>
      <c r="CB244" s="9">
        <v>30.235800000000001</v>
      </c>
      <c r="CC244" s="9">
        <v>7.0614999999999997</v>
      </c>
      <c r="CD244" s="24">
        <f>Table1[[#This Row],[Tax Exempt Bond Savings Through FY12]]+Table1[[#This Row],[Tax Exempt Bond Savings FY13 and After]]</f>
        <v>37.2973</v>
      </c>
      <c r="CE244" s="9">
        <v>169.7038</v>
      </c>
      <c r="CF244" s="9">
        <v>1217.3851999999999</v>
      </c>
      <c r="CG244" s="9">
        <v>926.55259999999998</v>
      </c>
      <c r="CH244" s="24">
        <f>Table1[[#This Row],[Indirect and Induced Through FY12]]+Table1[[#This Row],[Indirect and Induced FY13 and After]]</f>
        <v>2143.9377999999997</v>
      </c>
      <c r="CI244" s="9">
        <v>314.59609999999998</v>
      </c>
      <c r="CJ244" s="9">
        <v>2237.6390000000001</v>
      </c>
      <c r="CK244" s="9">
        <v>1722.6515999999999</v>
      </c>
      <c r="CL244" s="24">
        <f>Table1[[#This Row],[TOTAL Income Consumption Use Taxes Through FY12]]+Table1[[#This Row],[TOTAL Income Consumption Use Taxes FY13 and After]]</f>
        <v>3960.2906000000003</v>
      </c>
      <c r="CM244" s="9">
        <v>2.2115</v>
      </c>
      <c r="CN244" s="9">
        <v>54.447899999999997</v>
      </c>
      <c r="CO244" s="9">
        <v>7.0614999999999997</v>
      </c>
      <c r="CP244" s="24">
        <f>Table1[[#This Row],[Assistance Provided Through FY12]]+Table1[[#This Row],[Assistance Provided FY13 and After]]</f>
        <v>61.509399999999999</v>
      </c>
      <c r="CQ244" s="9">
        <v>0</v>
      </c>
      <c r="CR244" s="9">
        <v>0</v>
      </c>
      <c r="CS244" s="9">
        <v>0</v>
      </c>
      <c r="CT244" s="24">
        <f>Table1[[#This Row],[Recapture Cancellation Reduction Amount Through FY12]]+Table1[[#This Row],[Recapture Cancellation Reduction Amount FY13 and After]]</f>
        <v>0</v>
      </c>
      <c r="CU244" s="9">
        <v>0</v>
      </c>
      <c r="CV244" s="9">
        <v>0</v>
      </c>
      <c r="CW244" s="9">
        <v>0</v>
      </c>
      <c r="CX244" s="24">
        <f>Table1[[#This Row],[Penalty Paid Through FY12]]+Table1[[#This Row],[Penalty Paid FY13 and After]]</f>
        <v>0</v>
      </c>
      <c r="CY244" s="9">
        <v>2.2115</v>
      </c>
      <c r="CZ244" s="9">
        <v>54.447899999999997</v>
      </c>
      <c r="DA244" s="9">
        <v>7.0614999999999997</v>
      </c>
      <c r="DB244" s="24">
        <f>Table1[[#This Row],[TOTAL Assistance Net of Recapture Penalties Through FY12]]+Table1[[#This Row],[TOTAL Assistance Net of Recapture Penalties FY13 and After]]</f>
        <v>61.509399999999999</v>
      </c>
      <c r="DC244" s="9">
        <v>147.10380000000001</v>
      </c>
      <c r="DD244" s="9">
        <v>1074.7017000000001</v>
      </c>
      <c r="DE244" s="9">
        <v>803.16049999999996</v>
      </c>
      <c r="DF244" s="24">
        <f>Table1[[#This Row],[Company Direct Tax Revenue Before Assistance Through FY12]]+Table1[[#This Row],[Company Direct Tax Revenue Before Assistance FY13 and After]]</f>
        <v>1877.8622</v>
      </c>
      <c r="DG244" s="9">
        <v>327.0412</v>
      </c>
      <c r="DH244" s="9">
        <v>2246.5675000000001</v>
      </c>
      <c r="DI244" s="9">
        <v>1785.5866000000001</v>
      </c>
      <c r="DJ244" s="24">
        <f>Table1[[#This Row],[Indirect and Induced Tax Revenues Through FY12]]+Table1[[#This Row],[Indirect and Induced Tax Revenues FY13 and After]]</f>
        <v>4032.1541000000002</v>
      </c>
      <c r="DK244" s="9">
        <v>474.14499999999998</v>
      </c>
      <c r="DL244" s="9">
        <v>3321.2692000000002</v>
      </c>
      <c r="DM244" s="9">
        <v>2588.7471</v>
      </c>
      <c r="DN244" s="24">
        <f>Table1[[#This Row],[TOTAL Tax Revenues Before Assistance Through FY12]]+Table1[[#This Row],[TOTAL Tax Revenues Before Assistance FY13 and After]]</f>
        <v>5910.0163000000002</v>
      </c>
      <c r="DO244" s="9">
        <v>471.93349999999998</v>
      </c>
      <c r="DP244" s="9">
        <v>3266.8213000000001</v>
      </c>
      <c r="DQ244" s="9">
        <v>2581.6855999999998</v>
      </c>
      <c r="DR244" s="24">
        <f>Table1[[#This Row],[TOTAL Tax Revenues Net of Assistance Recapture and Penalty Through FY12]]+Table1[[#This Row],[TOTAL Tax Revenues Net of Assistance Recapture and Penalty FY13 and After]]</f>
        <v>5848.5069000000003</v>
      </c>
      <c r="DS244" s="9">
        <v>0</v>
      </c>
      <c r="DT244" s="9">
        <v>0</v>
      </c>
      <c r="DU244" s="9">
        <v>0</v>
      </c>
      <c r="DV244" s="9">
        <v>0</v>
      </c>
    </row>
    <row r="245" spans="1:126" x14ac:dyDescent="0.25">
      <c r="A245" s="10">
        <v>92787</v>
      </c>
      <c r="B245" s="10" t="s">
        <v>438</v>
      </c>
      <c r="C245" s="10" t="s">
        <v>440</v>
      </c>
      <c r="D245" s="10" t="s">
        <v>47</v>
      </c>
      <c r="E245" s="10">
        <v>3</v>
      </c>
      <c r="F245" s="10" t="s">
        <v>441</v>
      </c>
      <c r="G245" s="10" t="s">
        <v>442</v>
      </c>
      <c r="H245" s="13">
        <v>0</v>
      </c>
      <c r="I245" s="13">
        <v>262469</v>
      </c>
      <c r="J245" s="10" t="s">
        <v>439</v>
      </c>
      <c r="K245" s="10" t="s">
        <v>42</v>
      </c>
      <c r="L245" s="8">
        <v>37909</v>
      </c>
      <c r="M245" s="8">
        <v>41639</v>
      </c>
      <c r="N245" s="9">
        <v>79597</v>
      </c>
      <c r="O245" s="10" t="s">
        <v>144</v>
      </c>
      <c r="P245" s="7">
        <v>0</v>
      </c>
      <c r="Q245" s="7">
        <v>0</v>
      </c>
      <c r="R245" s="7">
        <v>0</v>
      </c>
      <c r="S245" s="7">
        <v>0</v>
      </c>
      <c r="T245" s="7">
        <v>0</v>
      </c>
      <c r="U245" s="7">
        <v>0</v>
      </c>
      <c r="V245" s="7">
        <v>494</v>
      </c>
      <c r="W245" s="7">
        <v>0</v>
      </c>
      <c r="X245" s="7">
        <v>850</v>
      </c>
      <c r="Y245" s="7">
        <v>850</v>
      </c>
      <c r="Z245" s="7">
        <v>1032</v>
      </c>
      <c r="AA245" s="7">
        <v>0</v>
      </c>
      <c r="AB245" s="16">
        <v>0</v>
      </c>
      <c r="AC245" s="16">
        <v>0</v>
      </c>
      <c r="AD245" s="16">
        <v>0</v>
      </c>
      <c r="AE245" s="16">
        <v>0</v>
      </c>
      <c r="AF245" s="15">
        <v>0</v>
      </c>
      <c r="AG245" s="10" t="s">
        <v>58</v>
      </c>
      <c r="AH245" s="10" t="s">
        <v>58</v>
      </c>
      <c r="AI245" s="9">
        <v>1518.3792000000001</v>
      </c>
      <c r="AJ245" s="9">
        <v>7024.8265000000001</v>
      </c>
      <c r="AK245" s="9">
        <v>1573.7819</v>
      </c>
      <c r="AL245" s="24">
        <f>Table1[[#This Row],[Company Direct Land Through FY12]]+Table1[[#This Row],[Company Direct Land FY13 and After]]</f>
        <v>8598.608400000001</v>
      </c>
      <c r="AM245" s="9">
        <v>2819.8471</v>
      </c>
      <c r="AN245" s="9">
        <v>13046.1065</v>
      </c>
      <c r="AO245" s="9">
        <v>2922.7375999999999</v>
      </c>
      <c r="AP245" s="24">
        <f>Table1[[#This Row],[Company Direct Building Through FY12]]+Table1[[#This Row],[Company Direct Building FY13 and After]]</f>
        <v>15968.8441</v>
      </c>
      <c r="AQ245" s="9">
        <v>0</v>
      </c>
      <c r="AR245" s="9">
        <v>1094.0313000000001</v>
      </c>
      <c r="AS245" s="9">
        <v>0</v>
      </c>
      <c r="AT245" s="24">
        <f>Table1[[#This Row],[Mortgage Recording Tax Through FY12]]+Table1[[#This Row],[Mortgage Recording Tax FY13 and After]]</f>
        <v>1094.0313000000001</v>
      </c>
      <c r="AU245" s="9">
        <v>0</v>
      </c>
      <c r="AV245" s="9">
        <v>0</v>
      </c>
      <c r="AW245" s="9">
        <v>0</v>
      </c>
      <c r="AX245" s="24">
        <f>Table1[[#This Row],[Pilot Savings  Through FY12]]+Table1[[#This Row],[Pilot Savings FY13 and After]]</f>
        <v>0</v>
      </c>
      <c r="AY245" s="9">
        <v>0</v>
      </c>
      <c r="AZ245" s="9">
        <v>0</v>
      </c>
      <c r="BA245" s="9">
        <v>0</v>
      </c>
      <c r="BB245" s="24">
        <f>Table1[[#This Row],[Mortgage Recording Tax Exemption Through FY12]]+Table1[[#This Row],[Mortgage Recording Tax Exemption FY13 and After]]</f>
        <v>0</v>
      </c>
      <c r="BC245" s="9">
        <v>287.44479999999999</v>
      </c>
      <c r="BD245" s="9">
        <v>2903.7885999999999</v>
      </c>
      <c r="BE245" s="9">
        <v>297.93310000000002</v>
      </c>
      <c r="BF245" s="24">
        <f>Table1[[#This Row],[Indirect and Induced Land Through FY12]]+Table1[[#This Row],[Indirect and Induced Land FY13 and After]]</f>
        <v>3201.7217000000001</v>
      </c>
      <c r="BG245" s="9">
        <v>533.8261</v>
      </c>
      <c r="BH245" s="9">
        <v>5392.75</v>
      </c>
      <c r="BI245" s="9">
        <v>553.30439999999999</v>
      </c>
      <c r="BJ245" s="24">
        <f>Table1[[#This Row],[Indirect and Induced Building Through FY12]]+Table1[[#This Row],[Indirect and Induced Building FY13 and After]]</f>
        <v>5946.0544</v>
      </c>
      <c r="BK245" s="9">
        <v>5159.4971999999998</v>
      </c>
      <c r="BL245" s="9">
        <v>29461.502899999999</v>
      </c>
      <c r="BM245" s="9">
        <v>5347.7569999999996</v>
      </c>
      <c r="BN245" s="24">
        <f>Table1[[#This Row],[TOTAL Real Property Related Taxes Through FY12]]+Table1[[#This Row],[TOTAL Real Property Related Taxes FY13 and After]]</f>
        <v>34809.259899999997</v>
      </c>
      <c r="BO245" s="9">
        <v>1434.1606999999999</v>
      </c>
      <c r="BP245" s="9">
        <v>14566.186</v>
      </c>
      <c r="BQ245" s="9">
        <v>1486.4902999999999</v>
      </c>
      <c r="BR245" s="24">
        <f>Table1[[#This Row],[Company Direct Through FY12]]+Table1[[#This Row],[Company Direct FY13 and After]]</f>
        <v>16052.676299999999</v>
      </c>
      <c r="BS245" s="9">
        <v>0</v>
      </c>
      <c r="BT245" s="9">
        <v>149.90209999999999</v>
      </c>
      <c r="BU245" s="9">
        <v>3300.0979000000002</v>
      </c>
      <c r="BV245" s="24">
        <f>Table1[[#This Row],[Sales Tax Exemption Through FY12]]+Table1[[#This Row],[Sales Tax Exemption FY13 and After]]</f>
        <v>3450</v>
      </c>
      <c r="BW245" s="9">
        <v>0</v>
      </c>
      <c r="BX245" s="9">
        <v>47.500900000000001</v>
      </c>
      <c r="BY245" s="9">
        <v>0</v>
      </c>
      <c r="BZ245" s="24">
        <f>Table1[[#This Row],[Energy Tax Savings Through FY12]]+Table1[[#This Row],[Energy Tax Savings FY13 and After]]</f>
        <v>47.500900000000001</v>
      </c>
      <c r="CA245" s="9">
        <v>0</v>
      </c>
      <c r="CB245" s="9">
        <v>0</v>
      </c>
      <c r="CC245" s="9">
        <v>0</v>
      </c>
      <c r="CD245" s="24">
        <f>Table1[[#This Row],[Tax Exempt Bond Savings Through FY12]]+Table1[[#This Row],[Tax Exempt Bond Savings FY13 and After]]</f>
        <v>0</v>
      </c>
      <c r="CE245" s="9">
        <v>885.82150000000001</v>
      </c>
      <c r="CF245" s="9">
        <v>9864.2451000000001</v>
      </c>
      <c r="CG245" s="9">
        <v>918.14340000000004</v>
      </c>
      <c r="CH245" s="24">
        <f>Table1[[#This Row],[Indirect and Induced Through FY12]]+Table1[[#This Row],[Indirect and Induced FY13 and After]]</f>
        <v>10782.388500000001</v>
      </c>
      <c r="CI245" s="9">
        <v>2319.9821999999999</v>
      </c>
      <c r="CJ245" s="9">
        <v>24233.0281</v>
      </c>
      <c r="CK245" s="9">
        <v>-895.46420000000001</v>
      </c>
      <c r="CL245" s="24">
        <f>Table1[[#This Row],[TOTAL Income Consumption Use Taxes Through FY12]]+Table1[[#This Row],[TOTAL Income Consumption Use Taxes FY13 and After]]</f>
        <v>23337.563900000001</v>
      </c>
      <c r="CM245" s="9">
        <v>0</v>
      </c>
      <c r="CN245" s="9">
        <v>197.40299999999999</v>
      </c>
      <c r="CO245" s="9">
        <v>3300.0979000000002</v>
      </c>
      <c r="CP245" s="24">
        <f>Table1[[#This Row],[Assistance Provided Through FY12]]+Table1[[#This Row],[Assistance Provided FY13 and After]]</f>
        <v>3497.5009</v>
      </c>
      <c r="CQ245" s="9">
        <v>6530.5164000000004</v>
      </c>
      <c r="CR245" s="9">
        <v>3539.1918000000001</v>
      </c>
      <c r="CS245" s="9">
        <v>0</v>
      </c>
      <c r="CT245" s="24">
        <f>Table1[[#This Row],[Recapture Cancellation Reduction Amount Through FY12]]+Table1[[#This Row],[Recapture Cancellation Reduction Amount FY13 and After]]</f>
        <v>3539.1918000000001</v>
      </c>
      <c r="CU245" s="9">
        <v>0</v>
      </c>
      <c r="CV245" s="9">
        <v>0</v>
      </c>
      <c r="CW245" s="9">
        <v>0</v>
      </c>
      <c r="CX245" s="24">
        <f>Table1[[#This Row],[Penalty Paid Through FY12]]+Table1[[#This Row],[Penalty Paid FY13 and After]]</f>
        <v>0</v>
      </c>
      <c r="CY245" s="9">
        <v>-6530.5164000000004</v>
      </c>
      <c r="CZ245" s="9">
        <v>-3341.7887999999998</v>
      </c>
      <c r="DA245" s="9">
        <v>3300.0979000000002</v>
      </c>
      <c r="DB245" s="24">
        <f>Table1[[#This Row],[TOTAL Assistance Net of Recapture Penalties Through FY12]]+Table1[[#This Row],[TOTAL Assistance Net of Recapture Penalties FY13 and After]]</f>
        <v>-41.690899999999601</v>
      </c>
      <c r="DC245" s="9">
        <v>5772.3869999999997</v>
      </c>
      <c r="DD245" s="9">
        <v>35731.150300000001</v>
      </c>
      <c r="DE245" s="9">
        <v>5983.0097999999998</v>
      </c>
      <c r="DF245" s="24">
        <f>Table1[[#This Row],[Company Direct Tax Revenue Before Assistance Through FY12]]+Table1[[#This Row],[Company Direct Tax Revenue Before Assistance FY13 and After]]</f>
        <v>41714.160100000001</v>
      </c>
      <c r="DG245" s="9">
        <v>1707.0924</v>
      </c>
      <c r="DH245" s="9">
        <v>18160.7837</v>
      </c>
      <c r="DI245" s="9">
        <v>1769.3809000000001</v>
      </c>
      <c r="DJ245" s="24">
        <f>Table1[[#This Row],[Indirect and Induced Tax Revenues Through FY12]]+Table1[[#This Row],[Indirect and Induced Tax Revenues FY13 and After]]</f>
        <v>19930.1646</v>
      </c>
      <c r="DK245" s="9">
        <v>7479.4794000000002</v>
      </c>
      <c r="DL245" s="9">
        <v>53891.934000000001</v>
      </c>
      <c r="DM245" s="9">
        <v>7752.3906999999999</v>
      </c>
      <c r="DN245" s="24">
        <f>Table1[[#This Row],[TOTAL Tax Revenues Before Assistance Through FY12]]+Table1[[#This Row],[TOTAL Tax Revenues Before Assistance FY13 and After]]</f>
        <v>61644.324699999997</v>
      </c>
      <c r="DO245" s="9">
        <v>14009.995800000001</v>
      </c>
      <c r="DP245" s="9">
        <v>57233.722800000003</v>
      </c>
      <c r="DQ245" s="9">
        <v>4452.2928000000002</v>
      </c>
      <c r="DR245" s="24">
        <f>Table1[[#This Row],[TOTAL Tax Revenues Net of Assistance Recapture and Penalty Through FY12]]+Table1[[#This Row],[TOTAL Tax Revenues Net of Assistance Recapture and Penalty FY13 and After]]</f>
        <v>61686.015600000006</v>
      </c>
      <c r="DS245" s="9">
        <v>0</v>
      </c>
      <c r="DT245" s="9">
        <v>0</v>
      </c>
      <c r="DU245" s="9">
        <v>0</v>
      </c>
      <c r="DV245" s="9">
        <v>0</v>
      </c>
    </row>
    <row r="246" spans="1:126" x14ac:dyDescent="0.25">
      <c r="A246" s="10">
        <v>92788</v>
      </c>
      <c r="B246" s="10" t="s">
        <v>215</v>
      </c>
      <c r="C246" s="10" t="s">
        <v>216</v>
      </c>
      <c r="D246" s="10" t="s">
        <v>24</v>
      </c>
      <c r="E246" s="10">
        <v>26</v>
      </c>
      <c r="F246" s="10" t="s">
        <v>131</v>
      </c>
      <c r="G246" s="10" t="s">
        <v>23</v>
      </c>
      <c r="H246" s="13">
        <v>129756</v>
      </c>
      <c r="I246" s="13">
        <v>220000</v>
      </c>
      <c r="J246" s="10" t="s">
        <v>64</v>
      </c>
      <c r="K246" s="10" t="s">
        <v>81</v>
      </c>
      <c r="L246" s="8">
        <v>36005</v>
      </c>
      <c r="M246" s="8">
        <v>45473</v>
      </c>
      <c r="N246" s="9">
        <v>6300</v>
      </c>
      <c r="O246" s="10" t="s">
        <v>11</v>
      </c>
      <c r="P246" s="7">
        <v>2</v>
      </c>
      <c r="Q246" s="7">
        <v>0</v>
      </c>
      <c r="R246" s="7">
        <v>438</v>
      </c>
      <c r="S246" s="7">
        <v>0</v>
      </c>
      <c r="T246" s="7">
        <v>0</v>
      </c>
      <c r="U246" s="7">
        <v>440</v>
      </c>
      <c r="V246" s="7">
        <v>439</v>
      </c>
      <c r="W246" s="7">
        <v>0</v>
      </c>
      <c r="X246" s="7">
        <v>0</v>
      </c>
      <c r="Y246" s="7">
        <v>0</v>
      </c>
      <c r="Z246" s="7">
        <v>20</v>
      </c>
      <c r="AA246" s="7">
        <v>17.272727272727273</v>
      </c>
      <c r="AB246" s="16">
        <v>41.818181818181813</v>
      </c>
      <c r="AC246" s="16">
        <v>27.045454545454543</v>
      </c>
      <c r="AD246" s="16">
        <v>7.2727272727272725</v>
      </c>
      <c r="AE246" s="16">
        <v>6.5909090909090899</v>
      </c>
      <c r="AF246" s="15">
        <v>92.954545454545453</v>
      </c>
      <c r="AG246" s="10" t="s">
        <v>28</v>
      </c>
      <c r="AH246" s="10" t="s">
        <v>1966</v>
      </c>
      <c r="AI246" s="9">
        <v>117.864</v>
      </c>
      <c r="AJ246" s="9">
        <v>1062.2819999999999</v>
      </c>
      <c r="AK246" s="9">
        <v>416.60070000000002</v>
      </c>
      <c r="AL246" s="24">
        <f>Table1[[#This Row],[Company Direct Land Through FY12]]+Table1[[#This Row],[Company Direct Land FY13 and After]]</f>
        <v>1478.8826999999999</v>
      </c>
      <c r="AM246" s="9">
        <v>171.73500000000001</v>
      </c>
      <c r="AN246" s="9">
        <v>1578.8552</v>
      </c>
      <c r="AO246" s="9">
        <v>607.01250000000005</v>
      </c>
      <c r="AP246" s="24">
        <f>Table1[[#This Row],[Company Direct Building Through FY12]]+Table1[[#This Row],[Company Direct Building FY13 and After]]</f>
        <v>2185.8676999999998</v>
      </c>
      <c r="AQ246" s="9">
        <v>0</v>
      </c>
      <c r="AR246" s="9">
        <v>110.5335</v>
      </c>
      <c r="AS246" s="9">
        <v>0</v>
      </c>
      <c r="AT246" s="24">
        <f>Table1[[#This Row],[Mortgage Recording Tax Through FY12]]+Table1[[#This Row],[Mortgage Recording Tax FY13 and After]]</f>
        <v>110.5335</v>
      </c>
      <c r="AU246" s="9">
        <v>160.011</v>
      </c>
      <c r="AV246" s="9">
        <v>1254.9260999999999</v>
      </c>
      <c r="AW246" s="9">
        <v>565.57320000000004</v>
      </c>
      <c r="AX246" s="24">
        <f>Table1[[#This Row],[Pilot Savings  Through FY12]]+Table1[[#This Row],[Pilot Savings FY13 and After]]</f>
        <v>1820.4992999999999</v>
      </c>
      <c r="AY246" s="9">
        <v>0</v>
      </c>
      <c r="AZ246" s="9">
        <v>110.5335</v>
      </c>
      <c r="BA246" s="9">
        <v>0</v>
      </c>
      <c r="BB246" s="24">
        <f>Table1[[#This Row],[Mortgage Recording Tax Exemption Through FY12]]+Table1[[#This Row],[Mortgage Recording Tax Exemption FY13 and After]]</f>
        <v>110.5335</v>
      </c>
      <c r="BC246" s="9">
        <v>1985.9167</v>
      </c>
      <c r="BD246" s="9">
        <v>7817.5126</v>
      </c>
      <c r="BE246" s="9">
        <v>7019.4</v>
      </c>
      <c r="BF246" s="24">
        <f>Table1[[#This Row],[Indirect and Induced Land Through FY12]]+Table1[[#This Row],[Indirect and Induced Land FY13 and After]]</f>
        <v>14836.9126</v>
      </c>
      <c r="BG246" s="9">
        <v>3688.1309999999999</v>
      </c>
      <c r="BH246" s="9">
        <v>14518.2377</v>
      </c>
      <c r="BI246" s="9">
        <v>13036.0281</v>
      </c>
      <c r="BJ246" s="24">
        <f>Table1[[#This Row],[Indirect and Induced Building Through FY12]]+Table1[[#This Row],[Indirect and Induced Building FY13 and After]]</f>
        <v>27554.265800000001</v>
      </c>
      <c r="BK246" s="9">
        <v>5803.6356999999998</v>
      </c>
      <c r="BL246" s="9">
        <v>23721.9614</v>
      </c>
      <c r="BM246" s="9">
        <v>20513.468099999998</v>
      </c>
      <c r="BN246" s="24">
        <f>Table1[[#This Row],[TOTAL Real Property Related Taxes Through FY12]]+Table1[[#This Row],[TOTAL Real Property Related Taxes FY13 and After]]</f>
        <v>44235.429499999998</v>
      </c>
      <c r="BO246" s="9">
        <v>14833.8727</v>
      </c>
      <c r="BP246" s="9">
        <v>64872.557800000002</v>
      </c>
      <c r="BQ246" s="9">
        <v>52431.647499999999</v>
      </c>
      <c r="BR246" s="24">
        <f>Table1[[#This Row],[Company Direct Through FY12]]+Table1[[#This Row],[Company Direct FY13 and After]]</f>
        <v>117304.2053</v>
      </c>
      <c r="BS246" s="9">
        <v>0</v>
      </c>
      <c r="BT246" s="9">
        <v>0</v>
      </c>
      <c r="BU246" s="9">
        <v>0</v>
      </c>
      <c r="BV246" s="24">
        <f>Table1[[#This Row],[Sales Tax Exemption Through FY12]]+Table1[[#This Row],[Sales Tax Exemption FY13 and After]]</f>
        <v>0</v>
      </c>
      <c r="BW246" s="9">
        <v>0</v>
      </c>
      <c r="BX246" s="9">
        <v>0</v>
      </c>
      <c r="BY246" s="9">
        <v>0</v>
      </c>
      <c r="BZ246" s="24">
        <f>Table1[[#This Row],[Energy Tax Savings Through FY12]]+Table1[[#This Row],[Energy Tax Savings FY13 and After]]</f>
        <v>0</v>
      </c>
      <c r="CA246" s="9">
        <v>0</v>
      </c>
      <c r="CB246" s="9">
        <v>0</v>
      </c>
      <c r="CC246" s="9">
        <v>0</v>
      </c>
      <c r="CD246" s="24">
        <f>Table1[[#This Row],[Tax Exempt Bond Savings Through FY12]]+Table1[[#This Row],[Tax Exempt Bond Savings FY13 and After]]</f>
        <v>0</v>
      </c>
      <c r="CE246" s="9">
        <v>6780.7498999999998</v>
      </c>
      <c r="CF246" s="9">
        <v>29543.423699999999</v>
      </c>
      <c r="CG246" s="9">
        <v>23967.166000000001</v>
      </c>
      <c r="CH246" s="24">
        <f>Table1[[#This Row],[Indirect and Induced Through FY12]]+Table1[[#This Row],[Indirect and Induced FY13 and After]]</f>
        <v>53510.589699999997</v>
      </c>
      <c r="CI246" s="9">
        <v>21614.622599999999</v>
      </c>
      <c r="CJ246" s="9">
        <v>94415.981499999994</v>
      </c>
      <c r="CK246" s="9">
        <v>76398.813500000004</v>
      </c>
      <c r="CL246" s="24">
        <f>Table1[[#This Row],[TOTAL Income Consumption Use Taxes Through FY12]]+Table1[[#This Row],[TOTAL Income Consumption Use Taxes FY13 and After]]</f>
        <v>170814.79499999998</v>
      </c>
      <c r="CM246" s="9">
        <v>160.011</v>
      </c>
      <c r="CN246" s="9">
        <v>1365.4595999999999</v>
      </c>
      <c r="CO246" s="9">
        <v>565.57320000000004</v>
      </c>
      <c r="CP246" s="24">
        <f>Table1[[#This Row],[Assistance Provided Through FY12]]+Table1[[#This Row],[Assistance Provided FY13 and After]]</f>
        <v>1931.0328</v>
      </c>
      <c r="CQ246" s="9">
        <v>0</v>
      </c>
      <c r="CR246" s="9">
        <v>0</v>
      </c>
      <c r="CS246" s="9">
        <v>0</v>
      </c>
      <c r="CT246" s="24">
        <f>Table1[[#This Row],[Recapture Cancellation Reduction Amount Through FY12]]+Table1[[#This Row],[Recapture Cancellation Reduction Amount FY13 and After]]</f>
        <v>0</v>
      </c>
      <c r="CU246" s="9">
        <v>0</v>
      </c>
      <c r="CV246" s="9">
        <v>0</v>
      </c>
      <c r="CW246" s="9">
        <v>0</v>
      </c>
      <c r="CX246" s="24">
        <f>Table1[[#This Row],[Penalty Paid Through FY12]]+Table1[[#This Row],[Penalty Paid FY13 and After]]</f>
        <v>0</v>
      </c>
      <c r="CY246" s="9">
        <v>160.011</v>
      </c>
      <c r="CZ246" s="9">
        <v>1365.4595999999999</v>
      </c>
      <c r="DA246" s="9">
        <v>565.57320000000004</v>
      </c>
      <c r="DB246" s="24">
        <f>Table1[[#This Row],[TOTAL Assistance Net of Recapture Penalties Through FY12]]+Table1[[#This Row],[TOTAL Assistance Net of Recapture Penalties FY13 and After]]</f>
        <v>1931.0328</v>
      </c>
      <c r="DC246" s="9">
        <v>15123.4717</v>
      </c>
      <c r="DD246" s="9">
        <v>67624.228499999997</v>
      </c>
      <c r="DE246" s="9">
        <v>53455.260699999999</v>
      </c>
      <c r="DF246" s="24">
        <f>Table1[[#This Row],[Company Direct Tax Revenue Before Assistance Through FY12]]+Table1[[#This Row],[Company Direct Tax Revenue Before Assistance FY13 and After]]</f>
        <v>121079.4892</v>
      </c>
      <c r="DG246" s="9">
        <v>12454.7976</v>
      </c>
      <c r="DH246" s="9">
        <v>51879.173999999999</v>
      </c>
      <c r="DI246" s="9">
        <v>44022.594100000002</v>
      </c>
      <c r="DJ246" s="24">
        <f>Table1[[#This Row],[Indirect and Induced Tax Revenues Through FY12]]+Table1[[#This Row],[Indirect and Induced Tax Revenues FY13 and After]]</f>
        <v>95901.768100000001</v>
      </c>
      <c r="DK246" s="9">
        <v>27578.2693</v>
      </c>
      <c r="DL246" s="9">
        <v>119503.4025</v>
      </c>
      <c r="DM246" s="9">
        <v>97477.854800000001</v>
      </c>
      <c r="DN246" s="24">
        <f>Table1[[#This Row],[TOTAL Tax Revenues Before Assistance Through FY12]]+Table1[[#This Row],[TOTAL Tax Revenues Before Assistance FY13 and After]]</f>
        <v>216981.2573</v>
      </c>
      <c r="DO246" s="9">
        <v>27418.258300000001</v>
      </c>
      <c r="DP246" s="9">
        <v>118137.94289999999</v>
      </c>
      <c r="DQ246" s="9">
        <v>96912.281600000002</v>
      </c>
      <c r="DR246" s="24">
        <f>Table1[[#This Row],[TOTAL Tax Revenues Net of Assistance Recapture and Penalty Through FY12]]+Table1[[#This Row],[TOTAL Tax Revenues Net of Assistance Recapture and Penalty FY13 and After]]</f>
        <v>215050.22450000001</v>
      </c>
      <c r="DS246" s="9">
        <v>0</v>
      </c>
      <c r="DT246" s="9">
        <v>0</v>
      </c>
      <c r="DU246" s="9">
        <v>0</v>
      </c>
      <c r="DV246" s="9">
        <v>0</v>
      </c>
    </row>
    <row r="247" spans="1:126" x14ac:dyDescent="0.25">
      <c r="A247" s="10">
        <v>92789</v>
      </c>
      <c r="B247" s="10" t="s">
        <v>1142</v>
      </c>
      <c r="C247" s="10" t="s">
        <v>1143</v>
      </c>
      <c r="D247" s="10" t="s">
        <v>24</v>
      </c>
      <c r="E247" s="10">
        <v>26</v>
      </c>
      <c r="F247" s="10" t="s">
        <v>320</v>
      </c>
      <c r="G247" s="10" t="s">
        <v>987</v>
      </c>
      <c r="H247" s="13">
        <v>38000</v>
      </c>
      <c r="I247" s="13">
        <v>32000</v>
      </c>
      <c r="J247" s="10" t="s">
        <v>294</v>
      </c>
      <c r="K247" s="10" t="s">
        <v>81</v>
      </c>
      <c r="L247" s="8">
        <v>37873</v>
      </c>
      <c r="M247" s="8">
        <v>47299</v>
      </c>
      <c r="N247" s="9">
        <v>3300</v>
      </c>
      <c r="O247" s="10" t="s">
        <v>11</v>
      </c>
      <c r="P247" s="7">
        <v>3</v>
      </c>
      <c r="Q247" s="7">
        <v>0</v>
      </c>
      <c r="R247" s="7">
        <v>51</v>
      </c>
      <c r="S247" s="7">
        <v>0</v>
      </c>
      <c r="T247" s="7">
        <v>0</v>
      </c>
      <c r="U247" s="7">
        <v>54</v>
      </c>
      <c r="V247" s="7">
        <v>52</v>
      </c>
      <c r="W247" s="7">
        <v>0</v>
      </c>
      <c r="X247" s="7">
        <v>0</v>
      </c>
      <c r="Y247" s="7">
        <v>0</v>
      </c>
      <c r="Z247" s="7">
        <v>5</v>
      </c>
      <c r="AA247" s="7">
        <v>0</v>
      </c>
      <c r="AB247" s="16">
        <v>0</v>
      </c>
      <c r="AC247" s="16">
        <v>0</v>
      </c>
      <c r="AD247" s="16">
        <v>0</v>
      </c>
      <c r="AE247" s="16">
        <v>0</v>
      </c>
      <c r="AF247" s="15">
        <v>96.296296296296291</v>
      </c>
      <c r="AG247" s="10" t="s">
        <v>1966</v>
      </c>
      <c r="AH247" s="10" t="s">
        <v>1966</v>
      </c>
      <c r="AI247" s="9">
        <v>20.693999999999999</v>
      </c>
      <c r="AJ247" s="9">
        <v>153.55240000000001</v>
      </c>
      <c r="AK247" s="9">
        <v>137.42570000000001</v>
      </c>
      <c r="AL247" s="24">
        <f>Table1[[#This Row],[Company Direct Land Through FY12]]+Table1[[#This Row],[Company Direct Land FY13 and After]]</f>
        <v>290.97810000000004</v>
      </c>
      <c r="AM247" s="9">
        <v>58.338000000000001</v>
      </c>
      <c r="AN247" s="9">
        <v>312.30549999999999</v>
      </c>
      <c r="AO247" s="9">
        <v>387.41520000000003</v>
      </c>
      <c r="AP247" s="24">
        <f>Table1[[#This Row],[Company Direct Building Through FY12]]+Table1[[#This Row],[Company Direct Building FY13 and After]]</f>
        <v>699.72070000000008</v>
      </c>
      <c r="AQ247" s="9">
        <v>0</v>
      </c>
      <c r="AR247" s="9">
        <v>48.003100000000003</v>
      </c>
      <c r="AS247" s="9">
        <v>0</v>
      </c>
      <c r="AT247" s="24">
        <f>Table1[[#This Row],[Mortgage Recording Tax Through FY12]]+Table1[[#This Row],[Mortgage Recording Tax FY13 and After]]</f>
        <v>48.003100000000003</v>
      </c>
      <c r="AU247" s="9">
        <v>39.030999999999999</v>
      </c>
      <c r="AV247" s="9">
        <v>169.5275</v>
      </c>
      <c r="AW247" s="9">
        <v>259.2</v>
      </c>
      <c r="AX247" s="24">
        <f>Table1[[#This Row],[Pilot Savings  Through FY12]]+Table1[[#This Row],[Pilot Savings FY13 and After]]</f>
        <v>428.72749999999996</v>
      </c>
      <c r="AY247" s="9">
        <v>0</v>
      </c>
      <c r="AZ247" s="9">
        <v>48.003100000000003</v>
      </c>
      <c r="BA247" s="9">
        <v>0</v>
      </c>
      <c r="BB247" s="24">
        <f>Table1[[#This Row],[Mortgage Recording Tax Exemption Through FY12]]+Table1[[#This Row],[Mortgage Recording Tax Exemption FY13 and After]]</f>
        <v>48.003100000000003</v>
      </c>
      <c r="BC247" s="9">
        <v>90.606499999999997</v>
      </c>
      <c r="BD247" s="9">
        <v>362.10750000000002</v>
      </c>
      <c r="BE247" s="9">
        <v>601.70600000000002</v>
      </c>
      <c r="BF247" s="24">
        <f>Table1[[#This Row],[Indirect and Induced Land Through FY12]]+Table1[[#This Row],[Indirect and Induced Land FY13 and After]]</f>
        <v>963.81349999999998</v>
      </c>
      <c r="BG247" s="9">
        <v>168.26920000000001</v>
      </c>
      <c r="BH247" s="9">
        <v>672.48540000000003</v>
      </c>
      <c r="BI247" s="9">
        <v>1117.4545000000001</v>
      </c>
      <c r="BJ247" s="24">
        <f>Table1[[#This Row],[Indirect and Induced Building Through FY12]]+Table1[[#This Row],[Indirect and Induced Building FY13 and After]]</f>
        <v>1789.9399000000001</v>
      </c>
      <c r="BK247" s="9">
        <v>298.87670000000003</v>
      </c>
      <c r="BL247" s="9">
        <v>1330.9232999999999</v>
      </c>
      <c r="BM247" s="9">
        <v>1984.8014000000001</v>
      </c>
      <c r="BN247" s="24">
        <f>Table1[[#This Row],[TOTAL Real Property Related Taxes Through FY12]]+Table1[[#This Row],[TOTAL Real Property Related Taxes FY13 and After]]</f>
        <v>3315.7246999999998</v>
      </c>
      <c r="BO247" s="9">
        <v>572.32330000000002</v>
      </c>
      <c r="BP247" s="9">
        <v>2450.96</v>
      </c>
      <c r="BQ247" s="9">
        <v>3800.7262999999998</v>
      </c>
      <c r="BR247" s="24">
        <f>Table1[[#This Row],[Company Direct Through FY12]]+Table1[[#This Row],[Company Direct FY13 and After]]</f>
        <v>6251.6862999999994</v>
      </c>
      <c r="BS247" s="9">
        <v>0</v>
      </c>
      <c r="BT247" s="9">
        <v>0</v>
      </c>
      <c r="BU247" s="9">
        <v>0</v>
      </c>
      <c r="BV247" s="24">
        <f>Table1[[#This Row],[Sales Tax Exemption Through FY12]]+Table1[[#This Row],[Sales Tax Exemption FY13 and After]]</f>
        <v>0</v>
      </c>
      <c r="BW247" s="9">
        <v>0</v>
      </c>
      <c r="BX247" s="9">
        <v>0</v>
      </c>
      <c r="BY247" s="9">
        <v>0</v>
      </c>
      <c r="BZ247" s="24">
        <f>Table1[[#This Row],[Energy Tax Savings Through FY12]]+Table1[[#This Row],[Energy Tax Savings FY13 and After]]</f>
        <v>0</v>
      </c>
      <c r="CA247" s="9">
        <v>0</v>
      </c>
      <c r="CB247" s="9">
        <v>0</v>
      </c>
      <c r="CC247" s="9">
        <v>0</v>
      </c>
      <c r="CD247" s="24">
        <f>Table1[[#This Row],[Tax Exempt Bond Savings Through FY12]]+Table1[[#This Row],[Tax Exempt Bond Savings FY13 and After]]</f>
        <v>0</v>
      </c>
      <c r="CE247" s="9">
        <v>309.36840000000001</v>
      </c>
      <c r="CF247" s="9">
        <v>1363.1373000000001</v>
      </c>
      <c r="CG247" s="9">
        <v>2054.4769999999999</v>
      </c>
      <c r="CH247" s="24">
        <f>Table1[[#This Row],[Indirect and Induced Through FY12]]+Table1[[#This Row],[Indirect and Induced FY13 and After]]</f>
        <v>3417.6143000000002</v>
      </c>
      <c r="CI247" s="9">
        <v>881.69169999999997</v>
      </c>
      <c r="CJ247" s="9">
        <v>3814.0972999999999</v>
      </c>
      <c r="CK247" s="9">
        <v>5855.2033000000001</v>
      </c>
      <c r="CL247" s="24">
        <f>Table1[[#This Row],[TOTAL Income Consumption Use Taxes Through FY12]]+Table1[[#This Row],[TOTAL Income Consumption Use Taxes FY13 and After]]</f>
        <v>9669.3006000000005</v>
      </c>
      <c r="CM247" s="9">
        <v>39.030999999999999</v>
      </c>
      <c r="CN247" s="9">
        <v>217.53059999999999</v>
      </c>
      <c r="CO247" s="9">
        <v>259.2</v>
      </c>
      <c r="CP247" s="24">
        <f>Table1[[#This Row],[Assistance Provided Through FY12]]+Table1[[#This Row],[Assistance Provided FY13 and After]]</f>
        <v>476.73059999999998</v>
      </c>
      <c r="CQ247" s="9">
        <v>0</v>
      </c>
      <c r="CR247" s="9">
        <v>0</v>
      </c>
      <c r="CS247" s="9">
        <v>0</v>
      </c>
      <c r="CT247" s="24">
        <f>Table1[[#This Row],[Recapture Cancellation Reduction Amount Through FY12]]+Table1[[#This Row],[Recapture Cancellation Reduction Amount FY13 and After]]</f>
        <v>0</v>
      </c>
      <c r="CU247" s="9">
        <v>0</v>
      </c>
      <c r="CV247" s="9">
        <v>0</v>
      </c>
      <c r="CW247" s="9">
        <v>0</v>
      </c>
      <c r="CX247" s="24">
        <f>Table1[[#This Row],[Penalty Paid Through FY12]]+Table1[[#This Row],[Penalty Paid FY13 and After]]</f>
        <v>0</v>
      </c>
      <c r="CY247" s="9">
        <v>39.030999999999999</v>
      </c>
      <c r="CZ247" s="9">
        <v>217.53059999999999</v>
      </c>
      <c r="DA247" s="9">
        <v>259.2</v>
      </c>
      <c r="DB247" s="24">
        <f>Table1[[#This Row],[TOTAL Assistance Net of Recapture Penalties Through FY12]]+Table1[[#This Row],[TOTAL Assistance Net of Recapture Penalties FY13 and After]]</f>
        <v>476.73059999999998</v>
      </c>
      <c r="DC247" s="9">
        <v>651.35530000000006</v>
      </c>
      <c r="DD247" s="9">
        <v>2964.8209999999999</v>
      </c>
      <c r="DE247" s="9">
        <v>4325.5672000000004</v>
      </c>
      <c r="DF247" s="24">
        <f>Table1[[#This Row],[Company Direct Tax Revenue Before Assistance Through FY12]]+Table1[[#This Row],[Company Direct Tax Revenue Before Assistance FY13 and After]]</f>
        <v>7290.3882000000003</v>
      </c>
      <c r="DG247" s="9">
        <v>568.2441</v>
      </c>
      <c r="DH247" s="9">
        <v>2397.7302</v>
      </c>
      <c r="DI247" s="9">
        <v>3773.6374999999998</v>
      </c>
      <c r="DJ247" s="24">
        <f>Table1[[#This Row],[Indirect and Induced Tax Revenues Through FY12]]+Table1[[#This Row],[Indirect and Induced Tax Revenues FY13 and After]]</f>
        <v>6171.3676999999998</v>
      </c>
      <c r="DK247" s="9">
        <v>1219.5994000000001</v>
      </c>
      <c r="DL247" s="9">
        <v>5362.5511999999999</v>
      </c>
      <c r="DM247" s="9">
        <v>8099.2047000000002</v>
      </c>
      <c r="DN247" s="24">
        <f>Table1[[#This Row],[TOTAL Tax Revenues Before Assistance Through FY12]]+Table1[[#This Row],[TOTAL Tax Revenues Before Assistance FY13 and After]]</f>
        <v>13461.7559</v>
      </c>
      <c r="DO247" s="9">
        <v>1180.5684000000001</v>
      </c>
      <c r="DP247" s="9">
        <v>5145.0205999999998</v>
      </c>
      <c r="DQ247" s="9">
        <v>7840.0047000000004</v>
      </c>
      <c r="DR247" s="24">
        <f>Table1[[#This Row],[TOTAL Tax Revenues Net of Assistance Recapture and Penalty Through FY12]]+Table1[[#This Row],[TOTAL Tax Revenues Net of Assistance Recapture and Penalty FY13 and After]]</f>
        <v>12985.025300000001</v>
      </c>
      <c r="DS247" s="9">
        <v>0</v>
      </c>
      <c r="DT247" s="9">
        <v>0</v>
      </c>
      <c r="DU247" s="9">
        <v>0</v>
      </c>
      <c r="DV247" s="9">
        <v>0</v>
      </c>
    </row>
    <row r="248" spans="1:126" x14ac:dyDescent="0.25">
      <c r="A248" s="10">
        <v>92790</v>
      </c>
      <c r="B248" s="10" t="s">
        <v>1122</v>
      </c>
      <c r="C248" s="10" t="s">
        <v>1124</v>
      </c>
      <c r="D248" s="10" t="s">
        <v>24</v>
      </c>
      <c r="E248" s="10">
        <v>26</v>
      </c>
      <c r="F248" s="10" t="s">
        <v>1125</v>
      </c>
      <c r="G248" s="10" t="s">
        <v>231</v>
      </c>
      <c r="H248" s="13">
        <v>18000</v>
      </c>
      <c r="I248" s="13">
        <v>18000</v>
      </c>
      <c r="J248" s="10" t="s">
        <v>1123</v>
      </c>
      <c r="K248" s="10" t="s">
        <v>5</v>
      </c>
      <c r="L248" s="8">
        <v>37832</v>
      </c>
      <c r="M248" s="8">
        <v>47299</v>
      </c>
      <c r="N248" s="9">
        <v>2150</v>
      </c>
      <c r="O248" s="10" t="s">
        <v>11</v>
      </c>
      <c r="P248" s="7">
        <v>9</v>
      </c>
      <c r="Q248" s="7">
        <v>0</v>
      </c>
      <c r="R248" s="7">
        <v>9</v>
      </c>
      <c r="S248" s="7">
        <v>0</v>
      </c>
      <c r="T248" s="7">
        <v>0</v>
      </c>
      <c r="U248" s="7">
        <v>18</v>
      </c>
      <c r="V248" s="7">
        <v>13</v>
      </c>
      <c r="W248" s="7">
        <v>0</v>
      </c>
      <c r="X248" s="7">
        <v>0</v>
      </c>
      <c r="Y248" s="7">
        <v>0</v>
      </c>
      <c r="Z248" s="7">
        <v>6</v>
      </c>
      <c r="AA248" s="7">
        <v>0</v>
      </c>
      <c r="AB248" s="16">
        <v>0</v>
      </c>
      <c r="AC248" s="16">
        <v>0</v>
      </c>
      <c r="AD248" s="16">
        <v>0</v>
      </c>
      <c r="AE248" s="16">
        <v>0</v>
      </c>
      <c r="AF248" s="15">
        <v>100</v>
      </c>
      <c r="AG248" s="10" t="s">
        <v>1966</v>
      </c>
      <c r="AH248" s="10" t="s">
        <v>1966</v>
      </c>
      <c r="AI248" s="9">
        <v>15.669</v>
      </c>
      <c r="AJ248" s="9">
        <v>107.59610000000001</v>
      </c>
      <c r="AK248" s="9">
        <v>104.0552</v>
      </c>
      <c r="AL248" s="24">
        <f>Table1[[#This Row],[Company Direct Land Through FY12]]+Table1[[#This Row],[Company Direct Land FY13 and After]]</f>
        <v>211.65129999999999</v>
      </c>
      <c r="AM248" s="9">
        <v>34.866</v>
      </c>
      <c r="AN248" s="9">
        <v>192.404</v>
      </c>
      <c r="AO248" s="9">
        <v>231.54060000000001</v>
      </c>
      <c r="AP248" s="24">
        <f>Table1[[#This Row],[Company Direct Building Through FY12]]+Table1[[#This Row],[Company Direct Building FY13 and After]]</f>
        <v>423.94460000000004</v>
      </c>
      <c r="AQ248" s="9">
        <v>0</v>
      </c>
      <c r="AR248" s="9">
        <v>21.053999999999998</v>
      </c>
      <c r="AS248" s="9">
        <v>0</v>
      </c>
      <c r="AT248" s="24">
        <f>Table1[[#This Row],[Mortgage Recording Tax Through FY12]]+Table1[[#This Row],[Mortgage Recording Tax FY13 and After]]</f>
        <v>21.053999999999998</v>
      </c>
      <c r="AU248" s="9">
        <v>27.402000000000001</v>
      </c>
      <c r="AV248" s="9">
        <v>130.4152</v>
      </c>
      <c r="AW248" s="9">
        <v>181.97309999999999</v>
      </c>
      <c r="AX248" s="24">
        <f>Table1[[#This Row],[Pilot Savings  Through FY12]]+Table1[[#This Row],[Pilot Savings FY13 and After]]</f>
        <v>312.38829999999996</v>
      </c>
      <c r="AY248" s="9">
        <v>0</v>
      </c>
      <c r="AZ248" s="9">
        <v>21.053999999999998</v>
      </c>
      <c r="BA248" s="9">
        <v>0</v>
      </c>
      <c r="BB248" s="24">
        <f>Table1[[#This Row],[Mortgage Recording Tax Exemption Through FY12]]+Table1[[#This Row],[Mortgage Recording Tax Exemption FY13 and After]]</f>
        <v>21.053999999999998</v>
      </c>
      <c r="BC248" s="9">
        <v>14.978999999999999</v>
      </c>
      <c r="BD248" s="9">
        <v>120.72150000000001</v>
      </c>
      <c r="BE248" s="9">
        <v>99.474299999999999</v>
      </c>
      <c r="BF248" s="24">
        <f>Table1[[#This Row],[Indirect and Induced Land Through FY12]]+Table1[[#This Row],[Indirect and Induced Land FY13 and After]]</f>
        <v>220.19580000000002</v>
      </c>
      <c r="BG248" s="9">
        <v>27.818200000000001</v>
      </c>
      <c r="BH248" s="9">
        <v>224.19730000000001</v>
      </c>
      <c r="BI248" s="9">
        <v>184.7371</v>
      </c>
      <c r="BJ248" s="24">
        <f>Table1[[#This Row],[Indirect and Induced Building Through FY12]]+Table1[[#This Row],[Indirect and Induced Building FY13 and After]]</f>
        <v>408.93439999999998</v>
      </c>
      <c r="BK248" s="9">
        <v>65.930199999999999</v>
      </c>
      <c r="BL248" s="9">
        <v>514.50369999999998</v>
      </c>
      <c r="BM248" s="9">
        <v>437.83409999999998</v>
      </c>
      <c r="BN248" s="24">
        <f>Table1[[#This Row],[TOTAL Real Property Related Taxes Through FY12]]+Table1[[#This Row],[TOTAL Real Property Related Taxes FY13 and After]]</f>
        <v>952.33780000000002</v>
      </c>
      <c r="BO248" s="9">
        <v>94.168499999999995</v>
      </c>
      <c r="BP248" s="9">
        <v>843.97940000000006</v>
      </c>
      <c r="BQ248" s="9">
        <v>625.36130000000003</v>
      </c>
      <c r="BR248" s="24">
        <f>Table1[[#This Row],[Company Direct Through FY12]]+Table1[[#This Row],[Company Direct FY13 and After]]</f>
        <v>1469.3407000000002</v>
      </c>
      <c r="BS248" s="9">
        <v>0</v>
      </c>
      <c r="BT248" s="9">
        <v>1.895</v>
      </c>
      <c r="BU248" s="9">
        <v>0</v>
      </c>
      <c r="BV248" s="24">
        <f>Table1[[#This Row],[Sales Tax Exemption Through FY12]]+Table1[[#This Row],[Sales Tax Exemption FY13 and After]]</f>
        <v>1.895</v>
      </c>
      <c r="BW248" s="9">
        <v>0</v>
      </c>
      <c r="BX248" s="9">
        <v>0</v>
      </c>
      <c r="BY248" s="9">
        <v>0</v>
      </c>
      <c r="BZ248" s="24">
        <f>Table1[[#This Row],[Energy Tax Savings Through FY12]]+Table1[[#This Row],[Energy Tax Savings FY13 and After]]</f>
        <v>0</v>
      </c>
      <c r="CA248" s="9">
        <v>0</v>
      </c>
      <c r="CB248" s="9">
        <v>0</v>
      </c>
      <c r="CC248" s="9">
        <v>0</v>
      </c>
      <c r="CD248" s="24">
        <f>Table1[[#This Row],[Tax Exempt Bond Savings Through FY12]]+Table1[[#This Row],[Tax Exempt Bond Savings FY13 and After]]</f>
        <v>0</v>
      </c>
      <c r="CE248" s="9">
        <v>51.144599999999997</v>
      </c>
      <c r="CF248" s="9">
        <v>461.34019999999998</v>
      </c>
      <c r="CG248" s="9">
        <v>339.64519999999999</v>
      </c>
      <c r="CH248" s="24">
        <f>Table1[[#This Row],[Indirect and Induced Through FY12]]+Table1[[#This Row],[Indirect and Induced FY13 and After]]</f>
        <v>800.98540000000003</v>
      </c>
      <c r="CI248" s="9">
        <v>145.31309999999999</v>
      </c>
      <c r="CJ248" s="9">
        <v>1303.4246000000001</v>
      </c>
      <c r="CK248" s="9">
        <v>965.00649999999996</v>
      </c>
      <c r="CL248" s="24">
        <f>Table1[[#This Row],[TOTAL Income Consumption Use Taxes Through FY12]]+Table1[[#This Row],[TOTAL Income Consumption Use Taxes FY13 and After]]</f>
        <v>2268.4310999999998</v>
      </c>
      <c r="CM248" s="9">
        <v>27.402000000000001</v>
      </c>
      <c r="CN248" s="9">
        <v>153.36420000000001</v>
      </c>
      <c r="CO248" s="9">
        <v>181.97309999999999</v>
      </c>
      <c r="CP248" s="24">
        <f>Table1[[#This Row],[Assistance Provided Through FY12]]+Table1[[#This Row],[Assistance Provided FY13 and After]]</f>
        <v>335.33730000000003</v>
      </c>
      <c r="CQ248" s="9">
        <v>0</v>
      </c>
      <c r="CR248" s="9">
        <v>0</v>
      </c>
      <c r="CS248" s="9">
        <v>0</v>
      </c>
      <c r="CT248" s="24">
        <f>Table1[[#This Row],[Recapture Cancellation Reduction Amount Through FY12]]+Table1[[#This Row],[Recapture Cancellation Reduction Amount FY13 and After]]</f>
        <v>0</v>
      </c>
      <c r="CU248" s="9">
        <v>0</v>
      </c>
      <c r="CV248" s="9">
        <v>0</v>
      </c>
      <c r="CW248" s="9">
        <v>0</v>
      </c>
      <c r="CX248" s="24">
        <f>Table1[[#This Row],[Penalty Paid Through FY12]]+Table1[[#This Row],[Penalty Paid FY13 and After]]</f>
        <v>0</v>
      </c>
      <c r="CY248" s="9">
        <v>27.402000000000001</v>
      </c>
      <c r="CZ248" s="9">
        <v>153.36420000000001</v>
      </c>
      <c r="DA248" s="9">
        <v>181.97309999999999</v>
      </c>
      <c r="DB248" s="24">
        <f>Table1[[#This Row],[TOTAL Assistance Net of Recapture Penalties Through FY12]]+Table1[[#This Row],[TOTAL Assistance Net of Recapture Penalties FY13 and After]]</f>
        <v>335.33730000000003</v>
      </c>
      <c r="DC248" s="9">
        <v>144.70349999999999</v>
      </c>
      <c r="DD248" s="9">
        <v>1165.0335</v>
      </c>
      <c r="DE248" s="9">
        <v>960.95709999999997</v>
      </c>
      <c r="DF248" s="24">
        <f>Table1[[#This Row],[Company Direct Tax Revenue Before Assistance Through FY12]]+Table1[[#This Row],[Company Direct Tax Revenue Before Assistance FY13 and After]]</f>
        <v>2125.9906000000001</v>
      </c>
      <c r="DG248" s="9">
        <v>93.941800000000001</v>
      </c>
      <c r="DH248" s="9">
        <v>806.25900000000001</v>
      </c>
      <c r="DI248" s="9">
        <v>623.85659999999996</v>
      </c>
      <c r="DJ248" s="24">
        <f>Table1[[#This Row],[Indirect and Induced Tax Revenues Through FY12]]+Table1[[#This Row],[Indirect and Induced Tax Revenues FY13 and After]]</f>
        <v>1430.1156000000001</v>
      </c>
      <c r="DK248" s="9">
        <v>238.64529999999999</v>
      </c>
      <c r="DL248" s="9">
        <v>1971.2925</v>
      </c>
      <c r="DM248" s="9">
        <v>1584.8136999999999</v>
      </c>
      <c r="DN248" s="24">
        <f>Table1[[#This Row],[TOTAL Tax Revenues Before Assistance Through FY12]]+Table1[[#This Row],[TOTAL Tax Revenues Before Assistance FY13 and After]]</f>
        <v>3556.1062000000002</v>
      </c>
      <c r="DO248" s="9">
        <v>211.2433</v>
      </c>
      <c r="DP248" s="9">
        <v>1817.9283</v>
      </c>
      <c r="DQ248" s="9">
        <v>1402.8406</v>
      </c>
      <c r="DR248" s="24">
        <f>Table1[[#This Row],[TOTAL Tax Revenues Net of Assistance Recapture and Penalty Through FY12]]+Table1[[#This Row],[TOTAL Tax Revenues Net of Assistance Recapture and Penalty FY13 and After]]</f>
        <v>3220.7689</v>
      </c>
      <c r="DS248" s="9">
        <v>0</v>
      </c>
      <c r="DT248" s="9">
        <v>0</v>
      </c>
      <c r="DU248" s="9">
        <v>0</v>
      </c>
      <c r="DV248" s="9">
        <v>0</v>
      </c>
    </row>
    <row r="249" spans="1:126" x14ac:dyDescent="0.25">
      <c r="A249" s="10">
        <v>92792</v>
      </c>
      <c r="B249" s="10" t="s">
        <v>1195</v>
      </c>
      <c r="C249" s="10" t="s">
        <v>1197</v>
      </c>
      <c r="D249" s="10" t="s">
        <v>24</v>
      </c>
      <c r="E249" s="10">
        <v>26</v>
      </c>
      <c r="F249" s="10" t="s">
        <v>1198</v>
      </c>
      <c r="G249" s="10" t="s">
        <v>23</v>
      </c>
      <c r="H249" s="13">
        <v>54000</v>
      </c>
      <c r="I249" s="13">
        <v>54000</v>
      </c>
      <c r="J249" s="10" t="s">
        <v>1196</v>
      </c>
      <c r="K249" s="10" t="s">
        <v>27</v>
      </c>
      <c r="L249" s="8">
        <v>37977</v>
      </c>
      <c r="M249" s="8">
        <v>49279</v>
      </c>
      <c r="N249" s="9">
        <v>7500</v>
      </c>
      <c r="O249" s="10" t="s">
        <v>617</v>
      </c>
      <c r="P249" s="7">
        <v>0</v>
      </c>
      <c r="Q249" s="7">
        <v>0</v>
      </c>
      <c r="R249" s="7">
        <v>18</v>
      </c>
      <c r="S249" s="7">
        <v>0</v>
      </c>
      <c r="T249" s="7">
        <v>0</v>
      </c>
      <c r="U249" s="7">
        <v>18</v>
      </c>
      <c r="V249" s="7">
        <v>18</v>
      </c>
      <c r="W249" s="7">
        <v>0</v>
      </c>
      <c r="X249" s="7">
        <v>0</v>
      </c>
      <c r="Y249" s="7">
        <v>0</v>
      </c>
      <c r="Z249" s="7">
        <v>6</v>
      </c>
      <c r="AA249" s="7">
        <v>0</v>
      </c>
      <c r="AB249" s="16">
        <v>0</v>
      </c>
      <c r="AC249" s="16">
        <v>0</v>
      </c>
      <c r="AD249" s="16">
        <v>0</v>
      </c>
      <c r="AE249" s="16">
        <v>0</v>
      </c>
      <c r="AF249" s="15">
        <v>44.444444444444443</v>
      </c>
      <c r="AG249" s="10" t="s">
        <v>28</v>
      </c>
      <c r="AH249" s="10" t="s">
        <v>1966</v>
      </c>
      <c r="AI249" s="9">
        <v>49.6113</v>
      </c>
      <c r="AJ249" s="9">
        <v>313.1413</v>
      </c>
      <c r="AK249" s="9">
        <v>401.4316</v>
      </c>
      <c r="AL249" s="24">
        <f>Table1[[#This Row],[Company Direct Land Through FY12]]+Table1[[#This Row],[Company Direct Land FY13 and After]]</f>
        <v>714.5729</v>
      </c>
      <c r="AM249" s="9">
        <v>92.135199999999998</v>
      </c>
      <c r="AN249" s="9">
        <v>508.60399999999998</v>
      </c>
      <c r="AO249" s="9">
        <v>745.51390000000004</v>
      </c>
      <c r="AP249" s="24">
        <f>Table1[[#This Row],[Company Direct Building Through FY12]]+Table1[[#This Row],[Company Direct Building FY13 and After]]</f>
        <v>1254.1179</v>
      </c>
      <c r="AQ249" s="9">
        <v>0</v>
      </c>
      <c r="AR249" s="9">
        <v>128.82429999999999</v>
      </c>
      <c r="AS249" s="9">
        <v>0</v>
      </c>
      <c r="AT249" s="24">
        <f>Table1[[#This Row],[Mortgage Recording Tax Through FY12]]+Table1[[#This Row],[Mortgage Recording Tax FY13 and After]]</f>
        <v>128.82429999999999</v>
      </c>
      <c r="AU249" s="9">
        <v>0</v>
      </c>
      <c r="AV249" s="9">
        <v>244.47489999999999</v>
      </c>
      <c r="AW249" s="9">
        <v>0</v>
      </c>
      <c r="AX249" s="24">
        <f>Table1[[#This Row],[Pilot Savings  Through FY12]]+Table1[[#This Row],[Pilot Savings FY13 and After]]</f>
        <v>244.47489999999999</v>
      </c>
      <c r="AY249" s="9">
        <v>0</v>
      </c>
      <c r="AZ249" s="9">
        <v>128.82429999999999</v>
      </c>
      <c r="BA249" s="9">
        <v>0</v>
      </c>
      <c r="BB249" s="24">
        <f>Table1[[#This Row],[Mortgage Recording Tax Exemption Through FY12]]+Table1[[#This Row],[Mortgage Recording Tax Exemption FY13 and After]]</f>
        <v>128.82429999999999</v>
      </c>
      <c r="BC249" s="9">
        <v>20.7743</v>
      </c>
      <c r="BD249" s="9">
        <v>168.95740000000001</v>
      </c>
      <c r="BE249" s="9">
        <v>168.09620000000001</v>
      </c>
      <c r="BF249" s="24">
        <f>Table1[[#This Row],[Indirect and Induced Land Through FY12]]+Table1[[#This Row],[Indirect and Induced Land FY13 and After]]</f>
        <v>337.05360000000002</v>
      </c>
      <c r="BG249" s="9">
        <v>38.580800000000004</v>
      </c>
      <c r="BH249" s="9">
        <v>313.77809999999999</v>
      </c>
      <c r="BI249" s="9">
        <v>312.1771</v>
      </c>
      <c r="BJ249" s="24">
        <f>Table1[[#This Row],[Indirect and Induced Building Through FY12]]+Table1[[#This Row],[Indirect and Induced Building FY13 and After]]</f>
        <v>625.95519999999999</v>
      </c>
      <c r="BK249" s="9">
        <v>201.10159999999999</v>
      </c>
      <c r="BL249" s="9">
        <v>1060.0059000000001</v>
      </c>
      <c r="BM249" s="9">
        <v>1627.2188000000001</v>
      </c>
      <c r="BN249" s="24">
        <f>Table1[[#This Row],[TOTAL Real Property Related Taxes Through FY12]]+Table1[[#This Row],[TOTAL Real Property Related Taxes FY13 and After]]</f>
        <v>2687.2247000000002</v>
      </c>
      <c r="BO249" s="9">
        <v>163.3262</v>
      </c>
      <c r="BP249" s="9">
        <v>1483.0613000000001</v>
      </c>
      <c r="BQ249" s="9">
        <v>1321.5569</v>
      </c>
      <c r="BR249" s="24">
        <f>Table1[[#This Row],[Company Direct Through FY12]]+Table1[[#This Row],[Company Direct FY13 and After]]</f>
        <v>2804.6181999999999</v>
      </c>
      <c r="BS249" s="9">
        <v>0</v>
      </c>
      <c r="BT249" s="9">
        <v>0</v>
      </c>
      <c r="BU249" s="9">
        <v>0</v>
      </c>
      <c r="BV249" s="24">
        <f>Table1[[#This Row],[Sales Tax Exemption Through FY12]]+Table1[[#This Row],[Sales Tax Exemption FY13 and After]]</f>
        <v>0</v>
      </c>
      <c r="BW249" s="9">
        <v>0.6069</v>
      </c>
      <c r="BX249" s="9">
        <v>1.6231</v>
      </c>
      <c r="BY249" s="9">
        <v>0.629</v>
      </c>
      <c r="BZ249" s="24">
        <f>Table1[[#This Row],[Energy Tax Savings Through FY12]]+Table1[[#This Row],[Energy Tax Savings FY13 and After]]</f>
        <v>2.2521</v>
      </c>
      <c r="CA249" s="9">
        <v>4.1999999999999997E-3</v>
      </c>
      <c r="CB249" s="9">
        <v>5.2085999999999997</v>
      </c>
      <c r="CC249" s="9">
        <v>1.34E-2</v>
      </c>
      <c r="CD249" s="24">
        <f>Table1[[#This Row],[Tax Exempt Bond Savings Through FY12]]+Table1[[#This Row],[Tax Exempt Bond Savings FY13 and After]]</f>
        <v>5.2219999999999995</v>
      </c>
      <c r="CE249" s="9">
        <v>70.932000000000002</v>
      </c>
      <c r="CF249" s="9">
        <v>639.14909999999998</v>
      </c>
      <c r="CG249" s="9">
        <v>573.94740000000002</v>
      </c>
      <c r="CH249" s="24">
        <f>Table1[[#This Row],[Indirect and Induced Through FY12]]+Table1[[#This Row],[Indirect and Induced FY13 and After]]</f>
        <v>1213.0965000000001</v>
      </c>
      <c r="CI249" s="9">
        <v>233.64709999999999</v>
      </c>
      <c r="CJ249" s="9">
        <v>2115.3787000000002</v>
      </c>
      <c r="CK249" s="9">
        <v>1894.8619000000001</v>
      </c>
      <c r="CL249" s="24">
        <f>Table1[[#This Row],[TOTAL Income Consumption Use Taxes Through FY12]]+Table1[[#This Row],[TOTAL Income Consumption Use Taxes FY13 and After]]</f>
        <v>4010.2406000000001</v>
      </c>
      <c r="CM249" s="9">
        <v>0.61109999999999998</v>
      </c>
      <c r="CN249" s="9">
        <v>380.1309</v>
      </c>
      <c r="CO249" s="9">
        <v>0.64239999999999997</v>
      </c>
      <c r="CP249" s="24">
        <f>Table1[[#This Row],[Assistance Provided Through FY12]]+Table1[[#This Row],[Assistance Provided FY13 and After]]</f>
        <v>380.77330000000001</v>
      </c>
      <c r="CQ249" s="9">
        <v>0</v>
      </c>
      <c r="CR249" s="9">
        <v>0</v>
      </c>
      <c r="CS249" s="9">
        <v>0</v>
      </c>
      <c r="CT249" s="24">
        <f>Table1[[#This Row],[Recapture Cancellation Reduction Amount Through FY12]]+Table1[[#This Row],[Recapture Cancellation Reduction Amount FY13 and After]]</f>
        <v>0</v>
      </c>
      <c r="CU249" s="9">
        <v>0</v>
      </c>
      <c r="CV249" s="9">
        <v>0</v>
      </c>
      <c r="CW249" s="9">
        <v>0</v>
      </c>
      <c r="CX249" s="24">
        <f>Table1[[#This Row],[Penalty Paid Through FY12]]+Table1[[#This Row],[Penalty Paid FY13 and After]]</f>
        <v>0</v>
      </c>
      <c r="CY249" s="9">
        <v>0.61109999999999998</v>
      </c>
      <c r="CZ249" s="9">
        <v>380.1309</v>
      </c>
      <c r="DA249" s="9">
        <v>0.64239999999999997</v>
      </c>
      <c r="DB249" s="24">
        <f>Table1[[#This Row],[TOTAL Assistance Net of Recapture Penalties Through FY12]]+Table1[[#This Row],[TOTAL Assistance Net of Recapture Penalties FY13 and After]]</f>
        <v>380.77330000000001</v>
      </c>
      <c r="DC249" s="9">
        <v>305.0727</v>
      </c>
      <c r="DD249" s="9">
        <v>2433.6309000000001</v>
      </c>
      <c r="DE249" s="9">
        <v>2468.5023999999999</v>
      </c>
      <c r="DF249" s="24">
        <f>Table1[[#This Row],[Company Direct Tax Revenue Before Assistance Through FY12]]+Table1[[#This Row],[Company Direct Tax Revenue Before Assistance FY13 and After]]</f>
        <v>4902.1332999999995</v>
      </c>
      <c r="DG249" s="9">
        <v>130.28710000000001</v>
      </c>
      <c r="DH249" s="9">
        <v>1121.8846000000001</v>
      </c>
      <c r="DI249" s="9">
        <v>1054.2207000000001</v>
      </c>
      <c r="DJ249" s="24">
        <f>Table1[[#This Row],[Indirect and Induced Tax Revenues Through FY12]]+Table1[[#This Row],[Indirect and Induced Tax Revenues FY13 and After]]</f>
        <v>2176.1053000000002</v>
      </c>
      <c r="DK249" s="9">
        <v>435.35980000000001</v>
      </c>
      <c r="DL249" s="9">
        <v>3555.5155</v>
      </c>
      <c r="DM249" s="9">
        <v>3522.7231000000002</v>
      </c>
      <c r="DN249" s="24">
        <f>Table1[[#This Row],[TOTAL Tax Revenues Before Assistance Through FY12]]+Table1[[#This Row],[TOTAL Tax Revenues Before Assistance FY13 and After]]</f>
        <v>7078.2386000000006</v>
      </c>
      <c r="DO249" s="9">
        <v>434.74869999999999</v>
      </c>
      <c r="DP249" s="9">
        <v>3175.3845999999999</v>
      </c>
      <c r="DQ249" s="9">
        <v>3522.0807</v>
      </c>
      <c r="DR249" s="24">
        <f>Table1[[#This Row],[TOTAL Tax Revenues Net of Assistance Recapture and Penalty Through FY12]]+Table1[[#This Row],[TOTAL Tax Revenues Net of Assistance Recapture and Penalty FY13 and After]]</f>
        <v>6697.4652999999998</v>
      </c>
      <c r="DS249" s="9">
        <v>0</v>
      </c>
      <c r="DT249" s="9">
        <v>8.7424999999999997</v>
      </c>
      <c r="DU249" s="9">
        <v>0</v>
      </c>
      <c r="DV249" s="9">
        <v>0</v>
      </c>
    </row>
    <row r="250" spans="1:126" x14ac:dyDescent="0.25">
      <c r="A250" s="10">
        <v>92793</v>
      </c>
      <c r="B250" s="10" t="s">
        <v>1238</v>
      </c>
      <c r="C250" s="10" t="s">
        <v>1240</v>
      </c>
      <c r="D250" s="10" t="s">
        <v>17</v>
      </c>
      <c r="E250" s="10">
        <v>46</v>
      </c>
      <c r="F250" s="10" t="s">
        <v>1241</v>
      </c>
      <c r="G250" s="10" t="s">
        <v>552</v>
      </c>
      <c r="H250" s="13">
        <v>4000</v>
      </c>
      <c r="I250" s="13">
        <v>4000</v>
      </c>
      <c r="J250" s="10" t="s">
        <v>1239</v>
      </c>
      <c r="K250" s="10" t="s">
        <v>5</v>
      </c>
      <c r="L250" s="8">
        <v>38148</v>
      </c>
      <c r="M250" s="8">
        <v>47664</v>
      </c>
      <c r="N250" s="9">
        <v>1350</v>
      </c>
      <c r="O250" s="10" t="s">
        <v>11</v>
      </c>
      <c r="P250" s="7">
        <v>1</v>
      </c>
      <c r="Q250" s="7">
        <v>0</v>
      </c>
      <c r="R250" s="7">
        <v>15</v>
      </c>
      <c r="S250" s="7">
        <v>0</v>
      </c>
      <c r="T250" s="7">
        <v>0</v>
      </c>
      <c r="U250" s="7">
        <v>16</v>
      </c>
      <c r="V250" s="7">
        <v>15</v>
      </c>
      <c r="W250" s="7">
        <v>0</v>
      </c>
      <c r="X250" s="7">
        <v>0</v>
      </c>
      <c r="Y250" s="7">
        <v>0</v>
      </c>
      <c r="Z250" s="7">
        <v>6</v>
      </c>
      <c r="AA250" s="7">
        <v>0</v>
      </c>
      <c r="AB250" s="16">
        <v>0</v>
      </c>
      <c r="AC250" s="16">
        <v>0</v>
      </c>
      <c r="AD250" s="16">
        <v>0</v>
      </c>
      <c r="AE250" s="16">
        <v>0</v>
      </c>
      <c r="AF250" s="15">
        <v>87.5</v>
      </c>
      <c r="AG250" s="10" t="s">
        <v>28</v>
      </c>
      <c r="AH250" s="10" t="s">
        <v>1966</v>
      </c>
      <c r="AI250" s="9">
        <v>11.792</v>
      </c>
      <c r="AJ250" s="9">
        <v>65.262699999999995</v>
      </c>
      <c r="AK250" s="9">
        <v>81.454800000000006</v>
      </c>
      <c r="AL250" s="24">
        <f>Table1[[#This Row],[Company Direct Land Through FY12]]+Table1[[#This Row],[Company Direct Land FY13 and After]]</f>
        <v>146.7175</v>
      </c>
      <c r="AM250" s="9">
        <v>11.192</v>
      </c>
      <c r="AN250" s="9">
        <v>71.535499999999999</v>
      </c>
      <c r="AO250" s="9">
        <v>77.3095</v>
      </c>
      <c r="AP250" s="24">
        <f>Table1[[#This Row],[Company Direct Building Through FY12]]+Table1[[#This Row],[Company Direct Building FY13 and After]]</f>
        <v>148.845</v>
      </c>
      <c r="AQ250" s="9">
        <v>0</v>
      </c>
      <c r="AR250" s="9">
        <v>11.8429</v>
      </c>
      <c r="AS250" s="9">
        <v>0</v>
      </c>
      <c r="AT250" s="24">
        <f>Table1[[#This Row],[Mortgage Recording Tax Through FY12]]+Table1[[#This Row],[Mortgage Recording Tax FY13 and After]]</f>
        <v>11.8429</v>
      </c>
      <c r="AU250" s="9">
        <v>13.298</v>
      </c>
      <c r="AV250" s="9">
        <v>70.982299999999995</v>
      </c>
      <c r="AW250" s="9">
        <v>91.856999999999999</v>
      </c>
      <c r="AX250" s="24">
        <f>Table1[[#This Row],[Pilot Savings  Through FY12]]+Table1[[#This Row],[Pilot Savings FY13 and After]]</f>
        <v>162.83929999999998</v>
      </c>
      <c r="AY250" s="9">
        <v>0</v>
      </c>
      <c r="AZ250" s="9">
        <v>11.8429</v>
      </c>
      <c r="BA250" s="9">
        <v>0</v>
      </c>
      <c r="BB250" s="24">
        <f>Table1[[#This Row],[Mortgage Recording Tax Exemption Through FY12]]+Table1[[#This Row],[Mortgage Recording Tax Exemption FY13 and After]]</f>
        <v>11.8429</v>
      </c>
      <c r="BC250" s="9">
        <v>21.6572</v>
      </c>
      <c r="BD250" s="9">
        <v>201.3126</v>
      </c>
      <c r="BE250" s="9">
        <v>149.5994</v>
      </c>
      <c r="BF250" s="24">
        <f>Table1[[#This Row],[Indirect and Induced Land Through FY12]]+Table1[[#This Row],[Indirect and Induced Land FY13 and After]]</f>
        <v>350.91200000000003</v>
      </c>
      <c r="BG250" s="9">
        <v>40.220500000000001</v>
      </c>
      <c r="BH250" s="9">
        <v>373.86619999999999</v>
      </c>
      <c r="BI250" s="9">
        <v>277.82760000000002</v>
      </c>
      <c r="BJ250" s="24">
        <f>Table1[[#This Row],[Indirect and Induced Building Through FY12]]+Table1[[#This Row],[Indirect and Induced Building FY13 and After]]</f>
        <v>651.69380000000001</v>
      </c>
      <c r="BK250" s="9">
        <v>71.563699999999997</v>
      </c>
      <c r="BL250" s="9">
        <v>640.99469999999997</v>
      </c>
      <c r="BM250" s="9">
        <v>494.33429999999998</v>
      </c>
      <c r="BN250" s="24">
        <f>Table1[[#This Row],[TOTAL Real Property Related Taxes Through FY12]]+Table1[[#This Row],[TOTAL Real Property Related Taxes FY13 and After]]</f>
        <v>1135.329</v>
      </c>
      <c r="BO250" s="9">
        <v>140.84370000000001</v>
      </c>
      <c r="BP250" s="9">
        <v>1443.7311</v>
      </c>
      <c r="BQ250" s="9">
        <v>972.89239999999995</v>
      </c>
      <c r="BR250" s="24">
        <f>Table1[[#This Row],[Company Direct Through FY12]]+Table1[[#This Row],[Company Direct FY13 and After]]</f>
        <v>2416.6234999999997</v>
      </c>
      <c r="BS250" s="9">
        <v>0</v>
      </c>
      <c r="BT250" s="9">
        <v>0.44319999999999998</v>
      </c>
      <c r="BU250" s="9">
        <v>0</v>
      </c>
      <c r="BV250" s="24">
        <f>Table1[[#This Row],[Sales Tax Exemption Through FY12]]+Table1[[#This Row],[Sales Tax Exemption FY13 and After]]</f>
        <v>0.44319999999999998</v>
      </c>
      <c r="BW250" s="9">
        <v>0</v>
      </c>
      <c r="BX250" s="9">
        <v>0</v>
      </c>
      <c r="BY250" s="9">
        <v>0</v>
      </c>
      <c r="BZ250" s="24">
        <f>Table1[[#This Row],[Energy Tax Savings Through FY12]]+Table1[[#This Row],[Energy Tax Savings FY13 and After]]</f>
        <v>0</v>
      </c>
      <c r="CA250" s="9">
        <v>0</v>
      </c>
      <c r="CB250" s="9">
        <v>0</v>
      </c>
      <c r="CC250" s="9">
        <v>0</v>
      </c>
      <c r="CD250" s="24">
        <f>Table1[[#This Row],[Tax Exempt Bond Savings Through FY12]]+Table1[[#This Row],[Tax Exempt Bond Savings FY13 and After]]</f>
        <v>0</v>
      </c>
      <c r="CE250" s="9">
        <v>80.3416</v>
      </c>
      <c r="CF250" s="9">
        <v>831.2645</v>
      </c>
      <c r="CG250" s="9">
        <v>554.96870000000001</v>
      </c>
      <c r="CH250" s="24">
        <f>Table1[[#This Row],[Indirect and Induced Through FY12]]+Table1[[#This Row],[Indirect and Induced FY13 and After]]</f>
        <v>1386.2332000000001</v>
      </c>
      <c r="CI250" s="9">
        <v>221.18530000000001</v>
      </c>
      <c r="CJ250" s="9">
        <v>2274.5524</v>
      </c>
      <c r="CK250" s="9">
        <v>1527.8611000000001</v>
      </c>
      <c r="CL250" s="24">
        <f>Table1[[#This Row],[TOTAL Income Consumption Use Taxes Through FY12]]+Table1[[#This Row],[TOTAL Income Consumption Use Taxes FY13 and After]]</f>
        <v>3802.4135000000001</v>
      </c>
      <c r="CM250" s="9">
        <v>13.298</v>
      </c>
      <c r="CN250" s="9">
        <v>83.2684</v>
      </c>
      <c r="CO250" s="9">
        <v>91.856999999999999</v>
      </c>
      <c r="CP250" s="24">
        <f>Table1[[#This Row],[Assistance Provided Through FY12]]+Table1[[#This Row],[Assistance Provided FY13 and After]]</f>
        <v>175.12540000000001</v>
      </c>
      <c r="CQ250" s="9">
        <v>0</v>
      </c>
      <c r="CR250" s="9">
        <v>0</v>
      </c>
      <c r="CS250" s="9">
        <v>0</v>
      </c>
      <c r="CT250" s="24">
        <f>Table1[[#This Row],[Recapture Cancellation Reduction Amount Through FY12]]+Table1[[#This Row],[Recapture Cancellation Reduction Amount FY13 and After]]</f>
        <v>0</v>
      </c>
      <c r="CU250" s="9">
        <v>0</v>
      </c>
      <c r="CV250" s="9">
        <v>0</v>
      </c>
      <c r="CW250" s="9">
        <v>0</v>
      </c>
      <c r="CX250" s="24">
        <f>Table1[[#This Row],[Penalty Paid Through FY12]]+Table1[[#This Row],[Penalty Paid FY13 and After]]</f>
        <v>0</v>
      </c>
      <c r="CY250" s="9">
        <v>13.298</v>
      </c>
      <c r="CZ250" s="9">
        <v>83.2684</v>
      </c>
      <c r="DA250" s="9">
        <v>91.856999999999999</v>
      </c>
      <c r="DB250" s="24">
        <f>Table1[[#This Row],[TOTAL Assistance Net of Recapture Penalties Through FY12]]+Table1[[#This Row],[TOTAL Assistance Net of Recapture Penalties FY13 and After]]</f>
        <v>175.12540000000001</v>
      </c>
      <c r="DC250" s="9">
        <v>163.82769999999999</v>
      </c>
      <c r="DD250" s="9">
        <v>1592.3722</v>
      </c>
      <c r="DE250" s="9">
        <v>1131.6567</v>
      </c>
      <c r="DF250" s="24">
        <f>Table1[[#This Row],[Company Direct Tax Revenue Before Assistance Through FY12]]+Table1[[#This Row],[Company Direct Tax Revenue Before Assistance FY13 and After]]</f>
        <v>2724.0289000000002</v>
      </c>
      <c r="DG250" s="9">
        <v>142.2193</v>
      </c>
      <c r="DH250" s="9">
        <v>1406.4432999999999</v>
      </c>
      <c r="DI250" s="9">
        <v>982.39570000000003</v>
      </c>
      <c r="DJ250" s="24">
        <f>Table1[[#This Row],[Indirect and Induced Tax Revenues Through FY12]]+Table1[[#This Row],[Indirect and Induced Tax Revenues FY13 and After]]</f>
        <v>2388.8389999999999</v>
      </c>
      <c r="DK250" s="9">
        <v>306.04700000000003</v>
      </c>
      <c r="DL250" s="9">
        <v>2998.8155000000002</v>
      </c>
      <c r="DM250" s="9">
        <v>2114.0524</v>
      </c>
      <c r="DN250" s="24">
        <f>Table1[[#This Row],[TOTAL Tax Revenues Before Assistance Through FY12]]+Table1[[#This Row],[TOTAL Tax Revenues Before Assistance FY13 and After]]</f>
        <v>5112.8679000000002</v>
      </c>
      <c r="DO250" s="9">
        <v>292.74900000000002</v>
      </c>
      <c r="DP250" s="9">
        <v>2915.5470999999998</v>
      </c>
      <c r="DQ250" s="9">
        <v>2022.1954000000001</v>
      </c>
      <c r="DR250" s="24">
        <f>Table1[[#This Row],[TOTAL Tax Revenues Net of Assistance Recapture and Penalty Through FY12]]+Table1[[#This Row],[TOTAL Tax Revenues Net of Assistance Recapture and Penalty FY13 and After]]</f>
        <v>4937.7425000000003</v>
      </c>
      <c r="DS250" s="9">
        <v>0</v>
      </c>
      <c r="DT250" s="9">
        <v>0</v>
      </c>
      <c r="DU250" s="9">
        <v>0</v>
      </c>
      <c r="DV250" s="9">
        <v>0</v>
      </c>
    </row>
    <row r="251" spans="1:126" x14ac:dyDescent="0.25">
      <c r="A251" s="10">
        <v>92794</v>
      </c>
      <c r="B251" s="10" t="s">
        <v>1144</v>
      </c>
      <c r="C251" s="10" t="s">
        <v>1145</v>
      </c>
      <c r="D251" s="10" t="s">
        <v>24</v>
      </c>
      <c r="E251" s="10">
        <v>24</v>
      </c>
      <c r="F251" s="10" t="s">
        <v>1146</v>
      </c>
      <c r="G251" s="10" t="s">
        <v>521</v>
      </c>
      <c r="H251" s="13">
        <v>14300</v>
      </c>
      <c r="I251" s="13">
        <v>9754</v>
      </c>
      <c r="J251" s="10" t="s">
        <v>368</v>
      </c>
      <c r="K251" s="10" t="s">
        <v>491</v>
      </c>
      <c r="L251" s="8">
        <v>38044</v>
      </c>
      <c r="M251" s="8">
        <v>45474</v>
      </c>
      <c r="N251" s="9">
        <v>2000</v>
      </c>
      <c r="O251" s="10" t="s">
        <v>74</v>
      </c>
      <c r="P251" s="7">
        <v>48</v>
      </c>
      <c r="Q251" s="7">
        <v>0</v>
      </c>
      <c r="R251" s="7">
        <v>31</v>
      </c>
      <c r="S251" s="7">
        <v>0</v>
      </c>
      <c r="T251" s="7">
        <v>0</v>
      </c>
      <c r="U251" s="7">
        <v>79</v>
      </c>
      <c r="V251" s="7">
        <v>55</v>
      </c>
      <c r="W251" s="7">
        <v>0</v>
      </c>
      <c r="X251" s="7">
        <v>0</v>
      </c>
      <c r="Y251" s="7">
        <v>73</v>
      </c>
      <c r="Z251" s="7">
        <v>0</v>
      </c>
      <c r="AA251" s="7">
        <v>0</v>
      </c>
      <c r="AB251" s="16">
        <v>0</v>
      </c>
      <c r="AC251" s="16">
        <v>0</v>
      </c>
      <c r="AD251" s="16">
        <v>0</v>
      </c>
      <c r="AE251" s="16">
        <v>0</v>
      </c>
      <c r="AF251" s="15">
        <v>100</v>
      </c>
      <c r="AG251" s="10" t="s">
        <v>28</v>
      </c>
      <c r="AH251" s="10" t="s">
        <v>28</v>
      </c>
      <c r="AI251" s="9">
        <v>0</v>
      </c>
      <c r="AJ251" s="9">
        <v>0</v>
      </c>
      <c r="AK251" s="9">
        <v>0</v>
      </c>
      <c r="AL251" s="24">
        <f>Table1[[#This Row],[Company Direct Land Through FY12]]+Table1[[#This Row],[Company Direct Land FY13 and After]]</f>
        <v>0</v>
      </c>
      <c r="AM251" s="9">
        <v>0</v>
      </c>
      <c r="AN251" s="9">
        <v>0</v>
      </c>
      <c r="AO251" s="9">
        <v>0</v>
      </c>
      <c r="AP251" s="24">
        <f>Table1[[#This Row],[Company Direct Building Through FY12]]+Table1[[#This Row],[Company Direct Building FY13 and After]]</f>
        <v>0</v>
      </c>
      <c r="AQ251" s="9">
        <v>0</v>
      </c>
      <c r="AR251" s="9">
        <v>35.090000000000003</v>
      </c>
      <c r="AS251" s="9">
        <v>0</v>
      </c>
      <c r="AT251" s="24">
        <f>Table1[[#This Row],[Mortgage Recording Tax Through FY12]]+Table1[[#This Row],[Mortgage Recording Tax FY13 and After]]</f>
        <v>35.090000000000003</v>
      </c>
      <c r="AU251" s="9">
        <v>0</v>
      </c>
      <c r="AV251" s="9">
        <v>0</v>
      </c>
      <c r="AW251" s="9">
        <v>0</v>
      </c>
      <c r="AX251" s="24">
        <f>Table1[[#This Row],[Pilot Savings  Through FY12]]+Table1[[#This Row],[Pilot Savings FY13 and After]]</f>
        <v>0</v>
      </c>
      <c r="AY251" s="9">
        <v>0</v>
      </c>
      <c r="AZ251" s="9">
        <v>35.090000000000003</v>
      </c>
      <c r="BA251" s="9">
        <v>0</v>
      </c>
      <c r="BB251" s="24">
        <f>Table1[[#This Row],[Mortgage Recording Tax Exemption Through FY12]]+Table1[[#This Row],[Mortgage Recording Tax Exemption FY13 and After]]</f>
        <v>35.090000000000003</v>
      </c>
      <c r="BC251" s="9">
        <v>26.1099</v>
      </c>
      <c r="BD251" s="9">
        <v>185.59440000000001</v>
      </c>
      <c r="BE251" s="9">
        <v>142.55529999999999</v>
      </c>
      <c r="BF251" s="24">
        <f>Table1[[#This Row],[Indirect and Induced Land Through FY12]]+Table1[[#This Row],[Indirect and Induced Land FY13 and After]]</f>
        <v>328.1497</v>
      </c>
      <c r="BG251" s="9">
        <v>48.489899999999999</v>
      </c>
      <c r="BH251" s="9">
        <v>344.67559999999997</v>
      </c>
      <c r="BI251" s="9">
        <v>264.74579999999997</v>
      </c>
      <c r="BJ251" s="24">
        <f>Table1[[#This Row],[Indirect and Induced Building Through FY12]]+Table1[[#This Row],[Indirect and Induced Building FY13 and After]]</f>
        <v>609.42139999999995</v>
      </c>
      <c r="BK251" s="9">
        <v>74.599800000000002</v>
      </c>
      <c r="BL251" s="9">
        <v>530.27</v>
      </c>
      <c r="BM251" s="9">
        <v>407.30110000000002</v>
      </c>
      <c r="BN251" s="24">
        <f>Table1[[#This Row],[TOTAL Real Property Related Taxes Through FY12]]+Table1[[#This Row],[TOTAL Real Property Related Taxes FY13 and After]]</f>
        <v>937.5711</v>
      </c>
      <c r="BO251" s="9">
        <v>77.277600000000007</v>
      </c>
      <c r="BP251" s="9">
        <v>598.87289999999996</v>
      </c>
      <c r="BQ251" s="9">
        <v>421.92239999999998</v>
      </c>
      <c r="BR251" s="24">
        <f>Table1[[#This Row],[Company Direct Through FY12]]+Table1[[#This Row],[Company Direct FY13 and After]]</f>
        <v>1020.7953</v>
      </c>
      <c r="BS251" s="9">
        <v>0</v>
      </c>
      <c r="BT251" s="9">
        <v>0</v>
      </c>
      <c r="BU251" s="9">
        <v>0</v>
      </c>
      <c r="BV251" s="24">
        <f>Table1[[#This Row],[Sales Tax Exemption Through FY12]]+Table1[[#This Row],[Sales Tax Exemption FY13 and After]]</f>
        <v>0</v>
      </c>
      <c r="BW251" s="9">
        <v>0</v>
      </c>
      <c r="BX251" s="9">
        <v>0</v>
      </c>
      <c r="BY251" s="9">
        <v>0</v>
      </c>
      <c r="BZ251" s="24">
        <f>Table1[[#This Row],[Energy Tax Savings Through FY12]]+Table1[[#This Row],[Energy Tax Savings FY13 and After]]</f>
        <v>0</v>
      </c>
      <c r="CA251" s="9">
        <v>0.45710000000000001</v>
      </c>
      <c r="CB251" s="9">
        <v>8.8493999999999993</v>
      </c>
      <c r="CC251" s="9">
        <v>1.4596</v>
      </c>
      <c r="CD251" s="24">
        <f>Table1[[#This Row],[Tax Exempt Bond Savings Through FY12]]+Table1[[#This Row],[Tax Exempt Bond Savings FY13 and After]]</f>
        <v>10.308999999999999</v>
      </c>
      <c r="CE251" s="9">
        <v>89.150199999999998</v>
      </c>
      <c r="CF251" s="9">
        <v>693.75369999999998</v>
      </c>
      <c r="CG251" s="9">
        <v>486.74470000000002</v>
      </c>
      <c r="CH251" s="24">
        <f>Table1[[#This Row],[Indirect and Induced Through FY12]]+Table1[[#This Row],[Indirect and Induced FY13 and After]]</f>
        <v>1180.4983999999999</v>
      </c>
      <c r="CI251" s="9">
        <v>165.97069999999999</v>
      </c>
      <c r="CJ251" s="9">
        <v>1283.7772</v>
      </c>
      <c r="CK251" s="9">
        <v>907.20749999999998</v>
      </c>
      <c r="CL251" s="24">
        <f>Table1[[#This Row],[TOTAL Income Consumption Use Taxes Through FY12]]+Table1[[#This Row],[TOTAL Income Consumption Use Taxes FY13 and After]]</f>
        <v>2190.9847</v>
      </c>
      <c r="CM251" s="9">
        <v>0.45710000000000001</v>
      </c>
      <c r="CN251" s="9">
        <v>43.939399999999999</v>
      </c>
      <c r="CO251" s="9">
        <v>1.4596</v>
      </c>
      <c r="CP251" s="24">
        <f>Table1[[#This Row],[Assistance Provided Through FY12]]+Table1[[#This Row],[Assistance Provided FY13 and After]]</f>
        <v>45.399000000000001</v>
      </c>
      <c r="CQ251" s="9">
        <v>0</v>
      </c>
      <c r="CR251" s="9">
        <v>0</v>
      </c>
      <c r="CS251" s="9">
        <v>0</v>
      </c>
      <c r="CT251" s="24">
        <f>Table1[[#This Row],[Recapture Cancellation Reduction Amount Through FY12]]+Table1[[#This Row],[Recapture Cancellation Reduction Amount FY13 and After]]</f>
        <v>0</v>
      </c>
      <c r="CU251" s="9">
        <v>0</v>
      </c>
      <c r="CV251" s="9">
        <v>0</v>
      </c>
      <c r="CW251" s="9">
        <v>0</v>
      </c>
      <c r="CX251" s="24">
        <f>Table1[[#This Row],[Penalty Paid Through FY12]]+Table1[[#This Row],[Penalty Paid FY13 and After]]</f>
        <v>0</v>
      </c>
      <c r="CY251" s="9">
        <v>0.45710000000000001</v>
      </c>
      <c r="CZ251" s="9">
        <v>43.939399999999999</v>
      </c>
      <c r="DA251" s="9">
        <v>1.4596</v>
      </c>
      <c r="DB251" s="24">
        <f>Table1[[#This Row],[TOTAL Assistance Net of Recapture Penalties Through FY12]]+Table1[[#This Row],[TOTAL Assistance Net of Recapture Penalties FY13 and After]]</f>
        <v>45.399000000000001</v>
      </c>
      <c r="DC251" s="9">
        <v>77.277600000000007</v>
      </c>
      <c r="DD251" s="9">
        <v>633.96289999999999</v>
      </c>
      <c r="DE251" s="9">
        <v>421.92239999999998</v>
      </c>
      <c r="DF251" s="24">
        <f>Table1[[#This Row],[Company Direct Tax Revenue Before Assistance Through FY12]]+Table1[[#This Row],[Company Direct Tax Revenue Before Assistance FY13 and After]]</f>
        <v>1055.8852999999999</v>
      </c>
      <c r="DG251" s="9">
        <v>163.75</v>
      </c>
      <c r="DH251" s="9">
        <v>1224.0237</v>
      </c>
      <c r="DI251" s="9">
        <v>894.04579999999999</v>
      </c>
      <c r="DJ251" s="24">
        <f>Table1[[#This Row],[Indirect and Induced Tax Revenues Through FY12]]+Table1[[#This Row],[Indirect and Induced Tax Revenues FY13 and After]]</f>
        <v>2118.0695000000001</v>
      </c>
      <c r="DK251" s="9">
        <v>241.02760000000001</v>
      </c>
      <c r="DL251" s="9">
        <v>1857.9866</v>
      </c>
      <c r="DM251" s="9">
        <v>1315.9682</v>
      </c>
      <c r="DN251" s="24">
        <f>Table1[[#This Row],[TOTAL Tax Revenues Before Assistance Through FY12]]+Table1[[#This Row],[TOTAL Tax Revenues Before Assistance FY13 and After]]</f>
        <v>3173.9548</v>
      </c>
      <c r="DO251" s="9">
        <v>240.57050000000001</v>
      </c>
      <c r="DP251" s="9">
        <v>1814.0472</v>
      </c>
      <c r="DQ251" s="9">
        <v>1314.5085999999999</v>
      </c>
      <c r="DR251" s="24">
        <f>Table1[[#This Row],[TOTAL Tax Revenues Net of Assistance Recapture and Penalty Through FY12]]+Table1[[#This Row],[TOTAL Tax Revenues Net of Assistance Recapture and Penalty FY13 and After]]</f>
        <v>3128.5558000000001</v>
      </c>
      <c r="DS251" s="9">
        <v>0</v>
      </c>
      <c r="DT251" s="9">
        <v>0</v>
      </c>
      <c r="DU251" s="9">
        <v>0</v>
      </c>
      <c r="DV251" s="9">
        <v>0</v>
      </c>
    </row>
    <row r="252" spans="1:126" x14ac:dyDescent="0.25">
      <c r="A252" s="10">
        <v>92795</v>
      </c>
      <c r="B252" s="10" t="s">
        <v>1236</v>
      </c>
      <c r="C252" s="10" t="s">
        <v>1237</v>
      </c>
      <c r="D252" s="10" t="s">
        <v>17</v>
      </c>
      <c r="E252" s="10">
        <v>47</v>
      </c>
      <c r="F252" s="10" t="s">
        <v>1162</v>
      </c>
      <c r="G252" s="10" t="s">
        <v>480</v>
      </c>
      <c r="H252" s="13">
        <v>8000</v>
      </c>
      <c r="I252" s="13">
        <v>13260</v>
      </c>
      <c r="J252" s="10" t="s">
        <v>368</v>
      </c>
      <c r="K252" s="10" t="s">
        <v>491</v>
      </c>
      <c r="L252" s="8">
        <v>38044</v>
      </c>
      <c r="M252" s="8">
        <v>45474</v>
      </c>
      <c r="N252" s="9">
        <v>3185</v>
      </c>
      <c r="O252" s="10" t="s">
        <v>108</v>
      </c>
      <c r="P252" s="7">
        <v>1</v>
      </c>
      <c r="Q252" s="7">
        <v>0</v>
      </c>
      <c r="R252" s="7">
        <v>64</v>
      </c>
      <c r="S252" s="7">
        <v>20</v>
      </c>
      <c r="T252" s="7">
        <v>30</v>
      </c>
      <c r="U252" s="7">
        <v>115</v>
      </c>
      <c r="V252" s="7">
        <v>84</v>
      </c>
      <c r="W252" s="7">
        <v>0</v>
      </c>
      <c r="X252" s="7">
        <v>0</v>
      </c>
      <c r="Y252" s="7">
        <v>0</v>
      </c>
      <c r="Z252" s="7">
        <v>4</v>
      </c>
      <c r="AA252" s="7">
        <v>0</v>
      </c>
      <c r="AB252" s="16">
        <v>0</v>
      </c>
      <c r="AC252" s="16">
        <v>0</v>
      </c>
      <c r="AD252" s="16">
        <v>0</v>
      </c>
      <c r="AE252" s="16">
        <v>0</v>
      </c>
      <c r="AF252" s="15">
        <v>96.470588235294116</v>
      </c>
      <c r="AG252" s="10" t="s">
        <v>28</v>
      </c>
      <c r="AH252" s="10" t="s">
        <v>1966</v>
      </c>
      <c r="AI252" s="9">
        <v>0</v>
      </c>
      <c r="AJ252" s="9">
        <v>0</v>
      </c>
      <c r="AK252" s="9">
        <v>0</v>
      </c>
      <c r="AL252" s="24">
        <f>Table1[[#This Row],[Company Direct Land Through FY12]]+Table1[[#This Row],[Company Direct Land FY13 and After]]</f>
        <v>0</v>
      </c>
      <c r="AM252" s="9">
        <v>0</v>
      </c>
      <c r="AN252" s="9">
        <v>0</v>
      </c>
      <c r="AO252" s="9">
        <v>0</v>
      </c>
      <c r="AP252" s="24">
        <f>Table1[[#This Row],[Company Direct Building Through FY12]]+Table1[[#This Row],[Company Direct Building FY13 and After]]</f>
        <v>0</v>
      </c>
      <c r="AQ252" s="9">
        <v>0</v>
      </c>
      <c r="AR252" s="9">
        <v>39.2438</v>
      </c>
      <c r="AS252" s="9">
        <v>0</v>
      </c>
      <c r="AT252" s="24">
        <f>Table1[[#This Row],[Mortgage Recording Tax Through FY12]]+Table1[[#This Row],[Mortgage Recording Tax FY13 and After]]</f>
        <v>39.2438</v>
      </c>
      <c r="AU252" s="9">
        <v>0</v>
      </c>
      <c r="AV252" s="9">
        <v>0</v>
      </c>
      <c r="AW252" s="9">
        <v>0</v>
      </c>
      <c r="AX252" s="24">
        <f>Table1[[#This Row],[Pilot Savings  Through FY12]]+Table1[[#This Row],[Pilot Savings FY13 and After]]</f>
        <v>0</v>
      </c>
      <c r="AY252" s="9">
        <v>0</v>
      </c>
      <c r="AZ252" s="9">
        <v>0</v>
      </c>
      <c r="BA252" s="9">
        <v>0</v>
      </c>
      <c r="BB252" s="24">
        <f>Table1[[#This Row],[Mortgage Recording Tax Exemption Through FY12]]+Table1[[#This Row],[Mortgage Recording Tax Exemption FY13 and After]]</f>
        <v>0</v>
      </c>
      <c r="BC252" s="9">
        <v>39.875999999999998</v>
      </c>
      <c r="BD252" s="9">
        <v>299.82909999999998</v>
      </c>
      <c r="BE252" s="9">
        <v>217.71619999999999</v>
      </c>
      <c r="BF252" s="24">
        <f>Table1[[#This Row],[Indirect and Induced Land Through FY12]]+Table1[[#This Row],[Indirect and Induced Land FY13 and After]]</f>
        <v>517.5453</v>
      </c>
      <c r="BG252" s="9">
        <v>74.055499999999995</v>
      </c>
      <c r="BH252" s="9">
        <v>556.82579999999996</v>
      </c>
      <c r="BI252" s="9">
        <v>404.33</v>
      </c>
      <c r="BJ252" s="24">
        <f>Table1[[#This Row],[Indirect and Induced Building Through FY12]]+Table1[[#This Row],[Indirect and Induced Building FY13 and After]]</f>
        <v>961.1558</v>
      </c>
      <c r="BK252" s="9">
        <v>113.9315</v>
      </c>
      <c r="BL252" s="9">
        <v>895.89869999999996</v>
      </c>
      <c r="BM252" s="9">
        <v>622.0462</v>
      </c>
      <c r="BN252" s="24">
        <f>Table1[[#This Row],[TOTAL Real Property Related Taxes Through FY12]]+Table1[[#This Row],[TOTAL Real Property Related Taxes FY13 and After]]</f>
        <v>1517.9449</v>
      </c>
      <c r="BO252" s="9">
        <v>128.23070000000001</v>
      </c>
      <c r="BP252" s="9">
        <v>1067.4849999999999</v>
      </c>
      <c r="BQ252" s="9">
        <v>700.1173</v>
      </c>
      <c r="BR252" s="24">
        <f>Table1[[#This Row],[Company Direct Through FY12]]+Table1[[#This Row],[Company Direct FY13 and After]]</f>
        <v>1767.6023</v>
      </c>
      <c r="BS252" s="9">
        <v>0</v>
      </c>
      <c r="BT252" s="9">
        <v>0</v>
      </c>
      <c r="BU252" s="9">
        <v>0</v>
      </c>
      <c r="BV252" s="24">
        <f>Table1[[#This Row],[Sales Tax Exemption Through FY12]]+Table1[[#This Row],[Sales Tax Exemption FY13 and After]]</f>
        <v>0</v>
      </c>
      <c r="BW252" s="9">
        <v>0</v>
      </c>
      <c r="BX252" s="9">
        <v>0</v>
      </c>
      <c r="BY252" s="9">
        <v>0</v>
      </c>
      <c r="BZ252" s="24">
        <f>Table1[[#This Row],[Energy Tax Savings Through FY12]]+Table1[[#This Row],[Energy Tax Savings FY13 and After]]</f>
        <v>0</v>
      </c>
      <c r="CA252" s="9">
        <v>1.4601</v>
      </c>
      <c r="CB252" s="9">
        <v>13.687900000000001</v>
      </c>
      <c r="CC252" s="9">
        <v>4.6623000000000001</v>
      </c>
      <c r="CD252" s="24">
        <f>Table1[[#This Row],[Tax Exempt Bond Savings Through FY12]]+Table1[[#This Row],[Tax Exempt Bond Savings FY13 and After]]</f>
        <v>18.350200000000001</v>
      </c>
      <c r="CE252" s="9">
        <v>147.928</v>
      </c>
      <c r="CF252" s="9">
        <v>1237.1754000000001</v>
      </c>
      <c r="CG252" s="9">
        <v>807.66070000000002</v>
      </c>
      <c r="CH252" s="24">
        <f>Table1[[#This Row],[Indirect and Induced Through FY12]]+Table1[[#This Row],[Indirect and Induced FY13 and After]]</f>
        <v>2044.8361</v>
      </c>
      <c r="CI252" s="9">
        <v>274.6986</v>
      </c>
      <c r="CJ252" s="9">
        <v>2290.9724999999999</v>
      </c>
      <c r="CK252" s="9">
        <v>1503.1157000000001</v>
      </c>
      <c r="CL252" s="24">
        <f>Table1[[#This Row],[TOTAL Income Consumption Use Taxes Through FY12]]+Table1[[#This Row],[TOTAL Income Consumption Use Taxes FY13 and After]]</f>
        <v>3794.0882000000001</v>
      </c>
      <c r="CM252" s="9">
        <v>1.4601</v>
      </c>
      <c r="CN252" s="9">
        <v>13.687900000000001</v>
      </c>
      <c r="CO252" s="9">
        <v>4.6623000000000001</v>
      </c>
      <c r="CP252" s="24">
        <f>Table1[[#This Row],[Assistance Provided Through FY12]]+Table1[[#This Row],[Assistance Provided FY13 and After]]</f>
        <v>18.350200000000001</v>
      </c>
      <c r="CQ252" s="9">
        <v>0</v>
      </c>
      <c r="CR252" s="9">
        <v>0</v>
      </c>
      <c r="CS252" s="9">
        <v>0</v>
      </c>
      <c r="CT252" s="24">
        <f>Table1[[#This Row],[Recapture Cancellation Reduction Amount Through FY12]]+Table1[[#This Row],[Recapture Cancellation Reduction Amount FY13 and After]]</f>
        <v>0</v>
      </c>
      <c r="CU252" s="9">
        <v>0</v>
      </c>
      <c r="CV252" s="9">
        <v>0</v>
      </c>
      <c r="CW252" s="9">
        <v>0</v>
      </c>
      <c r="CX252" s="24">
        <f>Table1[[#This Row],[Penalty Paid Through FY12]]+Table1[[#This Row],[Penalty Paid FY13 and After]]</f>
        <v>0</v>
      </c>
      <c r="CY252" s="9">
        <v>1.4601</v>
      </c>
      <c r="CZ252" s="9">
        <v>13.687900000000001</v>
      </c>
      <c r="DA252" s="9">
        <v>4.6623000000000001</v>
      </c>
      <c r="DB252" s="24">
        <f>Table1[[#This Row],[TOTAL Assistance Net of Recapture Penalties Through FY12]]+Table1[[#This Row],[TOTAL Assistance Net of Recapture Penalties FY13 and After]]</f>
        <v>18.350200000000001</v>
      </c>
      <c r="DC252" s="9">
        <v>128.23070000000001</v>
      </c>
      <c r="DD252" s="9">
        <v>1106.7288000000001</v>
      </c>
      <c r="DE252" s="9">
        <v>700.1173</v>
      </c>
      <c r="DF252" s="24">
        <f>Table1[[#This Row],[Company Direct Tax Revenue Before Assistance Through FY12]]+Table1[[#This Row],[Company Direct Tax Revenue Before Assistance FY13 and After]]</f>
        <v>1806.8461000000002</v>
      </c>
      <c r="DG252" s="9">
        <v>261.85950000000003</v>
      </c>
      <c r="DH252" s="9">
        <v>2093.8303000000001</v>
      </c>
      <c r="DI252" s="9">
        <v>1429.7068999999999</v>
      </c>
      <c r="DJ252" s="24">
        <f>Table1[[#This Row],[Indirect and Induced Tax Revenues Through FY12]]+Table1[[#This Row],[Indirect and Induced Tax Revenues FY13 and After]]</f>
        <v>3523.5371999999998</v>
      </c>
      <c r="DK252" s="9">
        <v>390.09019999999998</v>
      </c>
      <c r="DL252" s="9">
        <v>3200.5590999999999</v>
      </c>
      <c r="DM252" s="9">
        <v>2129.8242</v>
      </c>
      <c r="DN252" s="24">
        <f>Table1[[#This Row],[TOTAL Tax Revenues Before Assistance Through FY12]]+Table1[[#This Row],[TOTAL Tax Revenues Before Assistance FY13 and After]]</f>
        <v>5330.3832999999995</v>
      </c>
      <c r="DO252" s="9">
        <v>388.63010000000003</v>
      </c>
      <c r="DP252" s="9">
        <v>3186.8712</v>
      </c>
      <c r="DQ252" s="9">
        <v>2125.1619000000001</v>
      </c>
      <c r="DR252" s="24">
        <f>Table1[[#This Row],[TOTAL Tax Revenues Net of Assistance Recapture and Penalty Through FY12]]+Table1[[#This Row],[TOTAL Tax Revenues Net of Assistance Recapture and Penalty FY13 and After]]</f>
        <v>5312.0331000000006</v>
      </c>
      <c r="DS252" s="9">
        <v>0</v>
      </c>
      <c r="DT252" s="9">
        <v>0</v>
      </c>
      <c r="DU252" s="9">
        <v>0</v>
      </c>
      <c r="DV252" s="9">
        <v>0</v>
      </c>
    </row>
    <row r="253" spans="1:126" x14ac:dyDescent="0.25">
      <c r="A253" s="10">
        <v>92796</v>
      </c>
      <c r="B253" s="10" t="s">
        <v>1160</v>
      </c>
      <c r="C253" s="10" t="s">
        <v>1161</v>
      </c>
      <c r="D253" s="10" t="s">
        <v>17</v>
      </c>
      <c r="E253" s="10">
        <v>47</v>
      </c>
      <c r="F253" s="10" t="s">
        <v>1162</v>
      </c>
      <c r="G253" s="10" t="s">
        <v>203</v>
      </c>
      <c r="H253" s="13">
        <v>8000</v>
      </c>
      <c r="I253" s="13">
        <v>4800</v>
      </c>
      <c r="J253" s="10" t="s">
        <v>511</v>
      </c>
      <c r="K253" s="10" t="s">
        <v>491</v>
      </c>
      <c r="L253" s="8">
        <v>38044</v>
      </c>
      <c r="M253" s="8">
        <v>45474</v>
      </c>
      <c r="N253" s="9">
        <v>725</v>
      </c>
      <c r="O253" s="10" t="s">
        <v>74</v>
      </c>
      <c r="P253" s="7">
        <v>169</v>
      </c>
      <c r="Q253" s="7">
        <v>0</v>
      </c>
      <c r="R253" s="7">
        <v>43</v>
      </c>
      <c r="S253" s="7">
        <v>5</v>
      </c>
      <c r="T253" s="7">
        <v>70</v>
      </c>
      <c r="U253" s="7">
        <v>287</v>
      </c>
      <c r="V253" s="7">
        <v>132</v>
      </c>
      <c r="W253" s="7">
        <v>0</v>
      </c>
      <c r="X253" s="7">
        <v>0</v>
      </c>
      <c r="Y253" s="7">
        <v>0</v>
      </c>
      <c r="Z253" s="7">
        <v>4</v>
      </c>
      <c r="AA253" s="7">
        <v>0</v>
      </c>
      <c r="AB253" s="16">
        <v>0</v>
      </c>
      <c r="AC253" s="16">
        <v>0</v>
      </c>
      <c r="AD253" s="16">
        <v>0</v>
      </c>
      <c r="AE253" s="16">
        <v>0</v>
      </c>
      <c r="AF253" s="15">
        <v>96.774193548387103</v>
      </c>
      <c r="AG253" s="10" t="s">
        <v>28</v>
      </c>
      <c r="AH253" s="10" t="s">
        <v>1966</v>
      </c>
      <c r="AI253" s="9">
        <v>0</v>
      </c>
      <c r="AJ253" s="9">
        <v>0</v>
      </c>
      <c r="AK253" s="9">
        <v>0</v>
      </c>
      <c r="AL253" s="24">
        <f>Table1[[#This Row],[Company Direct Land Through FY12]]+Table1[[#This Row],[Company Direct Land FY13 and After]]</f>
        <v>0</v>
      </c>
      <c r="AM253" s="9">
        <v>0</v>
      </c>
      <c r="AN253" s="9">
        <v>0</v>
      </c>
      <c r="AO253" s="9">
        <v>0</v>
      </c>
      <c r="AP253" s="24">
        <f>Table1[[#This Row],[Company Direct Building Through FY12]]+Table1[[#This Row],[Company Direct Building FY13 and After]]</f>
        <v>0</v>
      </c>
      <c r="AQ253" s="9">
        <v>0</v>
      </c>
      <c r="AR253" s="9">
        <v>13.5097</v>
      </c>
      <c r="AS253" s="9">
        <v>0</v>
      </c>
      <c r="AT253" s="24">
        <f>Table1[[#This Row],[Mortgage Recording Tax Through FY12]]+Table1[[#This Row],[Mortgage Recording Tax FY13 and After]]</f>
        <v>13.5097</v>
      </c>
      <c r="AU253" s="9">
        <v>0</v>
      </c>
      <c r="AV253" s="9">
        <v>0</v>
      </c>
      <c r="AW253" s="9">
        <v>0</v>
      </c>
      <c r="AX253" s="24">
        <f>Table1[[#This Row],[Pilot Savings  Through FY12]]+Table1[[#This Row],[Pilot Savings FY13 and After]]</f>
        <v>0</v>
      </c>
      <c r="AY253" s="9">
        <v>0</v>
      </c>
      <c r="AZ253" s="9">
        <v>13.5097</v>
      </c>
      <c r="BA253" s="9">
        <v>0</v>
      </c>
      <c r="BB253" s="24">
        <f>Table1[[#This Row],[Mortgage Recording Tax Exemption Through FY12]]+Table1[[#This Row],[Mortgage Recording Tax Exemption FY13 and After]]</f>
        <v>13.5097</v>
      </c>
      <c r="BC253" s="9">
        <v>62.662700000000001</v>
      </c>
      <c r="BD253" s="9">
        <v>479.39060000000001</v>
      </c>
      <c r="BE253" s="9">
        <v>342.12709999999998</v>
      </c>
      <c r="BF253" s="24">
        <f>Table1[[#This Row],[Indirect and Induced Land Through FY12]]+Table1[[#This Row],[Indirect and Induced Land FY13 and After]]</f>
        <v>821.51769999999999</v>
      </c>
      <c r="BG253" s="9">
        <v>116.3736</v>
      </c>
      <c r="BH253" s="9">
        <v>890.29700000000003</v>
      </c>
      <c r="BI253" s="9">
        <v>635.37900000000002</v>
      </c>
      <c r="BJ253" s="24">
        <f>Table1[[#This Row],[Indirect and Induced Building Through FY12]]+Table1[[#This Row],[Indirect and Induced Building FY13 and After]]</f>
        <v>1525.6759999999999</v>
      </c>
      <c r="BK253" s="9">
        <v>179.03630000000001</v>
      </c>
      <c r="BL253" s="9">
        <v>1369.6876</v>
      </c>
      <c r="BM253" s="9">
        <v>977.50609999999995</v>
      </c>
      <c r="BN253" s="24">
        <f>Table1[[#This Row],[TOTAL Real Property Related Taxes Through FY12]]+Table1[[#This Row],[TOTAL Real Property Related Taxes FY13 and After]]</f>
        <v>2347.1936999999998</v>
      </c>
      <c r="BO253" s="9">
        <v>201.50530000000001</v>
      </c>
      <c r="BP253" s="9">
        <v>1705.8421000000001</v>
      </c>
      <c r="BQ253" s="9">
        <v>1100.1829</v>
      </c>
      <c r="BR253" s="24">
        <f>Table1[[#This Row],[Company Direct Through FY12]]+Table1[[#This Row],[Company Direct FY13 and After]]</f>
        <v>2806.0250000000001</v>
      </c>
      <c r="BS253" s="9">
        <v>0</v>
      </c>
      <c r="BT253" s="9">
        <v>0</v>
      </c>
      <c r="BU253" s="9">
        <v>0</v>
      </c>
      <c r="BV253" s="24">
        <f>Table1[[#This Row],[Sales Tax Exemption Through FY12]]+Table1[[#This Row],[Sales Tax Exemption FY13 and After]]</f>
        <v>0</v>
      </c>
      <c r="BW253" s="9">
        <v>0</v>
      </c>
      <c r="BX253" s="9">
        <v>0</v>
      </c>
      <c r="BY253" s="9">
        <v>0</v>
      </c>
      <c r="BZ253" s="24">
        <f>Table1[[#This Row],[Energy Tax Savings Through FY12]]+Table1[[#This Row],[Energy Tax Savings FY13 and After]]</f>
        <v>0</v>
      </c>
      <c r="CA253" s="9">
        <v>0.2286</v>
      </c>
      <c r="CB253" s="9">
        <v>3.4859</v>
      </c>
      <c r="CC253" s="9">
        <v>0.72989999999999999</v>
      </c>
      <c r="CD253" s="24">
        <f>Table1[[#This Row],[Tax Exempt Bond Savings Through FY12]]+Table1[[#This Row],[Tax Exempt Bond Savings FY13 and After]]</f>
        <v>4.2157999999999998</v>
      </c>
      <c r="CE253" s="9">
        <v>232.4597</v>
      </c>
      <c r="CF253" s="9">
        <v>1976.9566</v>
      </c>
      <c r="CG253" s="9">
        <v>1269.1891000000001</v>
      </c>
      <c r="CH253" s="24">
        <f>Table1[[#This Row],[Indirect and Induced Through FY12]]+Table1[[#This Row],[Indirect and Induced FY13 and After]]</f>
        <v>3246.1457</v>
      </c>
      <c r="CI253" s="9">
        <v>433.7364</v>
      </c>
      <c r="CJ253" s="9">
        <v>3679.3128000000002</v>
      </c>
      <c r="CK253" s="9">
        <v>2368.6421</v>
      </c>
      <c r="CL253" s="24">
        <f>Table1[[#This Row],[TOTAL Income Consumption Use Taxes Through FY12]]+Table1[[#This Row],[TOTAL Income Consumption Use Taxes FY13 and After]]</f>
        <v>6047.9549000000006</v>
      </c>
      <c r="CM253" s="9">
        <v>0.2286</v>
      </c>
      <c r="CN253" s="9">
        <v>16.9956</v>
      </c>
      <c r="CO253" s="9">
        <v>0.72989999999999999</v>
      </c>
      <c r="CP253" s="24">
        <f>Table1[[#This Row],[Assistance Provided Through FY12]]+Table1[[#This Row],[Assistance Provided FY13 and After]]</f>
        <v>17.7255</v>
      </c>
      <c r="CQ253" s="9">
        <v>0</v>
      </c>
      <c r="CR253" s="9">
        <v>0</v>
      </c>
      <c r="CS253" s="9">
        <v>0</v>
      </c>
      <c r="CT253" s="24">
        <f>Table1[[#This Row],[Recapture Cancellation Reduction Amount Through FY12]]+Table1[[#This Row],[Recapture Cancellation Reduction Amount FY13 and After]]</f>
        <v>0</v>
      </c>
      <c r="CU253" s="9">
        <v>0</v>
      </c>
      <c r="CV253" s="9">
        <v>0</v>
      </c>
      <c r="CW253" s="9">
        <v>0</v>
      </c>
      <c r="CX253" s="24">
        <f>Table1[[#This Row],[Penalty Paid Through FY12]]+Table1[[#This Row],[Penalty Paid FY13 and After]]</f>
        <v>0</v>
      </c>
      <c r="CY253" s="9">
        <v>0.2286</v>
      </c>
      <c r="CZ253" s="9">
        <v>16.9956</v>
      </c>
      <c r="DA253" s="9">
        <v>0.72989999999999999</v>
      </c>
      <c r="DB253" s="24">
        <f>Table1[[#This Row],[TOTAL Assistance Net of Recapture Penalties Through FY12]]+Table1[[#This Row],[TOTAL Assistance Net of Recapture Penalties FY13 and After]]</f>
        <v>17.7255</v>
      </c>
      <c r="DC253" s="9">
        <v>201.50530000000001</v>
      </c>
      <c r="DD253" s="9">
        <v>1719.3517999999999</v>
      </c>
      <c r="DE253" s="9">
        <v>1100.1829</v>
      </c>
      <c r="DF253" s="24">
        <f>Table1[[#This Row],[Company Direct Tax Revenue Before Assistance Through FY12]]+Table1[[#This Row],[Company Direct Tax Revenue Before Assistance FY13 and After]]</f>
        <v>2819.5347000000002</v>
      </c>
      <c r="DG253" s="9">
        <v>411.49599999999998</v>
      </c>
      <c r="DH253" s="9">
        <v>3346.6442000000002</v>
      </c>
      <c r="DI253" s="9">
        <v>2246.6952000000001</v>
      </c>
      <c r="DJ253" s="24">
        <f>Table1[[#This Row],[Indirect and Induced Tax Revenues Through FY12]]+Table1[[#This Row],[Indirect and Induced Tax Revenues FY13 and After]]</f>
        <v>5593.3394000000008</v>
      </c>
      <c r="DK253" s="9">
        <v>613.00130000000001</v>
      </c>
      <c r="DL253" s="9">
        <v>5065.9960000000001</v>
      </c>
      <c r="DM253" s="9">
        <v>3346.8780999999999</v>
      </c>
      <c r="DN253" s="24">
        <f>Table1[[#This Row],[TOTAL Tax Revenues Before Assistance Through FY12]]+Table1[[#This Row],[TOTAL Tax Revenues Before Assistance FY13 and After]]</f>
        <v>8412.8741000000009</v>
      </c>
      <c r="DO253" s="9">
        <v>612.77269999999999</v>
      </c>
      <c r="DP253" s="9">
        <v>5049.0003999999999</v>
      </c>
      <c r="DQ253" s="9">
        <v>3346.1482000000001</v>
      </c>
      <c r="DR253" s="24">
        <f>Table1[[#This Row],[TOTAL Tax Revenues Net of Assistance Recapture and Penalty Through FY12]]+Table1[[#This Row],[TOTAL Tax Revenues Net of Assistance Recapture and Penalty FY13 and After]]</f>
        <v>8395.1486000000004</v>
      </c>
      <c r="DS253" s="9">
        <v>0</v>
      </c>
      <c r="DT253" s="9">
        <v>0</v>
      </c>
      <c r="DU253" s="9">
        <v>0</v>
      </c>
      <c r="DV253" s="9">
        <v>0</v>
      </c>
    </row>
    <row r="254" spans="1:126" x14ac:dyDescent="0.25">
      <c r="A254" s="10">
        <v>92797</v>
      </c>
      <c r="B254" s="10" t="s">
        <v>1126</v>
      </c>
      <c r="C254" s="10" t="s">
        <v>1127</v>
      </c>
      <c r="D254" s="10" t="s">
        <v>47</v>
      </c>
      <c r="E254" s="10">
        <v>3</v>
      </c>
      <c r="F254" s="10" t="s">
        <v>1128</v>
      </c>
      <c r="G254" s="10" t="s">
        <v>494</v>
      </c>
      <c r="H254" s="13">
        <v>10000</v>
      </c>
      <c r="I254" s="13">
        <v>27500</v>
      </c>
      <c r="J254" s="10" t="s">
        <v>348</v>
      </c>
      <c r="K254" s="10" t="s">
        <v>81</v>
      </c>
      <c r="L254" s="8">
        <v>37854</v>
      </c>
      <c r="M254" s="8">
        <v>47300</v>
      </c>
      <c r="N254" s="9">
        <v>4300</v>
      </c>
      <c r="O254" s="10" t="s">
        <v>11</v>
      </c>
      <c r="P254" s="7">
        <v>0</v>
      </c>
      <c r="Q254" s="7">
        <v>0</v>
      </c>
      <c r="R254" s="7">
        <v>23</v>
      </c>
      <c r="S254" s="7">
        <v>0</v>
      </c>
      <c r="T254" s="7">
        <v>0</v>
      </c>
      <c r="U254" s="7">
        <v>23</v>
      </c>
      <c r="V254" s="7">
        <v>23</v>
      </c>
      <c r="W254" s="7">
        <v>0</v>
      </c>
      <c r="X254" s="7">
        <v>0</v>
      </c>
      <c r="Y254" s="7">
        <v>0</v>
      </c>
      <c r="Z254" s="7">
        <v>5</v>
      </c>
      <c r="AA254" s="7">
        <v>0</v>
      </c>
      <c r="AB254" s="16">
        <v>0</v>
      </c>
      <c r="AC254" s="16">
        <v>0</v>
      </c>
      <c r="AD254" s="16">
        <v>0</v>
      </c>
      <c r="AE254" s="16">
        <v>0</v>
      </c>
      <c r="AF254" s="15">
        <v>72.727272727272734</v>
      </c>
      <c r="AG254" s="10" t="s">
        <v>28</v>
      </c>
      <c r="AH254" s="10" t="s">
        <v>1966</v>
      </c>
      <c r="AI254" s="9">
        <v>69.712000000000003</v>
      </c>
      <c r="AJ254" s="9">
        <v>413.70460000000003</v>
      </c>
      <c r="AK254" s="9">
        <v>481.54340000000002</v>
      </c>
      <c r="AL254" s="24">
        <f>Table1[[#This Row],[Company Direct Land Through FY12]]+Table1[[#This Row],[Company Direct Land FY13 and After]]</f>
        <v>895.24800000000005</v>
      </c>
      <c r="AM254" s="9">
        <v>46.789000000000001</v>
      </c>
      <c r="AN254" s="9">
        <v>278.96800000000002</v>
      </c>
      <c r="AO254" s="9">
        <v>323.2004</v>
      </c>
      <c r="AP254" s="24">
        <f>Table1[[#This Row],[Company Direct Building Through FY12]]+Table1[[#This Row],[Company Direct Building FY13 and After]]</f>
        <v>602.16840000000002</v>
      </c>
      <c r="AQ254" s="9">
        <v>0</v>
      </c>
      <c r="AR254" s="9">
        <v>58.600299999999997</v>
      </c>
      <c r="AS254" s="9">
        <v>0</v>
      </c>
      <c r="AT254" s="24">
        <f>Table1[[#This Row],[Mortgage Recording Tax Through FY12]]+Table1[[#This Row],[Mortgage Recording Tax FY13 and After]]</f>
        <v>58.600299999999997</v>
      </c>
      <c r="AU254" s="9">
        <v>39.741999999999997</v>
      </c>
      <c r="AV254" s="9">
        <v>156.7525</v>
      </c>
      <c r="AW254" s="9">
        <v>274.52260000000001</v>
      </c>
      <c r="AX254" s="24">
        <f>Table1[[#This Row],[Pilot Savings  Through FY12]]+Table1[[#This Row],[Pilot Savings FY13 and After]]</f>
        <v>431.27510000000001</v>
      </c>
      <c r="AY254" s="9">
        <v>0</v>
      </c>
      <c r="AZ254" s="9">
        <v>58.600299999999997</v>
      </c>
      <c r="BA254" s="9">
        <v>0</v>
      </c>
      <c r="BB254" s="24">
        <f>Table1[[#This Row],[Mortgage Recording Tax Exemption Through FY12]]+Table1[[#This Row],[Mortgage Recording Tax Exemption FY13 and After]]</f>
        <v>58.600299999999997</v>
      </c>
      <c r="BC254" s="9">
        <v>17.680399999999999</v>
      </c>
      <c r="BD254" s="9">
        <v>102.88420000000001</v>
      </c>
      <c r="BE254" s="9">
        <v>122.1296</v>
      </c>
      <c r="BF254" s="24">
        <f>Table1[[#This Row],[Indirect and Induced Land Through FY12]]+Table1[[#This Row],[Indirect and Induced Land FY13 and After]]</f>
        <v>225.0138</v>
      </c>
      <c r="BG254" s="9">
        <v>32.835000000000001</v>
      </c>
      <c r="BH254" s="9">
        <v>191.07069999999999</v>
      </c>
      <c r="BI254" s="9">
        <v>226.81129999999999</v>
      </c>
      <c r="BJ254" s="24">
        <f>Table1[[#This Row],[Indirect and Induced Building Through FY12]]+Table1[[#This Row],[Indirect and Induced Building FY13 and After]]</f>
        <v>417.88199999999995</v>
      </c>
      <c r="BK254" s="9">
        <v>127.2744</v>
      </c>
      <c r="BL254" s="9">
        <v>829.875</v>
      </c>
      <c r="BM254" s="9">
        <v>879.16210000000001</v>
      </c>
      <c r="BN254" s="24">
        <f>Table1[[#This Row],[TOTAL Real Property Related Taxes Through FY12]]+Table1[[#This Row],[TOTAL Real Property Related Taxes FY13 and After]]</f>
        <v>1709.0371</v>
      </c>
      <c r="BO254" s="9">
        <v>142.10059999999999</v>
      </c>
      <c r="BP254" s="9">
        <v>929.22709999999995</v>
      </c>
      <c r="BQ254" s="9">
        <v>981.57479999999998</v>
      </c>
      <c r="BR254" s="24">
        <f>Table1[[#This Row],[Company Direct Through FY12]]+Table1[[#This Row],[Company Direct FY13 and After]]</f>
        <v>1910.8018999999999</v>
      </c>
      <c r="BS254" s="9">
        <v>0</v>
      </c>
      <c r="BT254" s="9">
        <v>2.2326999999999999</v>
      </c>
      <c r="BU254" s="9">
        <v>0</v>
      </c>
      <c r="BV254" s="24">
        <f>Table1[[#This Row],[Sales Tax Exemption Through FY12]]+Table1[[#This Row],[Sales Tax Exemption FY13 and After]]</f>
        <v>2.2326999999999999</v>
      </c>
      <c r="BW254" s="9">
        <v>0</v>
      </c>
      <c r="BX254" s="9">
        <v>0</v>
      </c>
      <c r="BY254" s="9">
        <v>0</v>
      </c>
      <c r="BZ254" s="24">
        <f>Table1[[#This Row],[Energy Tax Savings Through FY12]]+Table1[[#This Row],[Energy Tax Savings FY13 and After]]</f>
        <v>0</v>
      </c>
      <c r="CA254" s="9">
        <v>0</v>
      </c>
      <c r="CB254" s="9">
        <v>0</v>
      </c>
      <c r="CC254" s="9">
        <v>0</v>
      </c>
      <c r="CD254" s="24">
        <f>Table1[[#This Row],[Tax Exempt Bond Savings Through FY12]]+Table1[[#This Row],[Tax Exempt Bond Savings FY13 and After]]</f>
        <v>0</v>
      </c>
      <c r="CE254" s="9">
        <v>54.485799999999998</v>
      </c>
      <c r="CF254" s="9">
        <v>348.12540000000001</v>
      </c>
      <c r="CG254" s="9">
        <v>376.3657</v>
      </c>
      <c r="CH254" s="24">
        <f>Table1[[#This Row],[Indirect and Induced Through FY12]]+Table1[[#This Row],[Indirect and Induced FY13 and After]]</f>
        <v>724.49109999999996</v>
      </c>
      <c r="CI254" s="9">
        <v>196.5864</v>
      </c>
      <c r="CJ254" s="9">
        <v>1275.1197999999999</v>
      </c>
      <c r="CK254" s="9">
        <v>1357.9404999999999</v>
      </c>
      <c r="CL254" s="24">
        <f>Table1[[#This Row],[TOTAL Income Consumption Use Taxes Through FY12]]+Table1[[#This Row],[TOTAL Income Consumption Use Taxes FY13 and After]]</f>
        <v>2633.0603000000001</v>
      </c>
      <c r="CM254" s="9">
        <v>39.741999999999997</v>
      </c>
      <c r="CN254" s="9">
        <v>217.5855</v>
      </c>
      <c r="CO254" s="9">
        <v>274.52260000000001</v>
      </c>
      <c r="CP254" s="24">
        <f>Table1[[#This Row],[Assistance Provided Through FY12]]+Table1[[#This Row],[Assistance Provided FY13 and After]]</f>
        <v>492.10810000000004</v>
      </c>
      <c r="CQ254" s="9">
        <v>0</v>
      </c>
      <c r="CR254" s="9">
        <v>0</v>
      </c>
      <c r="CS254" s="9">
        <v>0</v>
      </c>
      <c r="CT254" s="24">
        <f>Table1[[#This Row],[Recapture Cancellation Reduction Amount Through FY12]]+Table1[[#This Row],[Recapture Cancellation Reduction Amount FY13 and After]]</f>
        <v>0</v>
      </c>
      <c r="CU254" s="9">
        <v>0</v>
      </c>
      <c r="CV254" s="9">
        <v>0</v>
      </c>
      <c r="CW254" s="9">
        <v>0</v>
      </c>
      <c r="CX254" s="24">
        <f>Table1[[#This Row],[Penalty Paid Through FY12]]+Table1[[#This Row],[Penalty Paid FY13 and After]]</f>
        <v>0</v>
      </c>
      <c r="CY254" s="9">
        <v>39.741999999999997</v>
      </c>
      <c r="CZ254" s="9">
        <v>217.5855</v>
      </c>
      <c r="DA254" s="9">
        <v>274.52260000000001</v>
      </c>
      <c r="DB254" s="24">
        <f>Table1[[#This Row],[TOTAL Assistance Net of Recapture Penalties Through FY12]]+Table1[[#This Row],[TOTAL Assistance Net of Recapture Penalties FY13 and After]]</f>
        <v>492.10810000000004</v>
      </c>
      <c r="DC254" s="9">
        <v>258.60160000000002</v>
      </c>
      <c r="DD254" s="9">
        <v>1680.5</v>
      </c>
      <c r="DE254" s="9">
        <v>1786.3186000000001</v>
      </c>
      <c r="DF254" s="24">
        <f>Table1[[#This Row],[Company Direct Tax Revenue Before Assistance Through FY12]]+Table1[[#This Row],[Company Direct Tax Revenue Before Assistance FY13 and After]]</f>
        <v>3466.8186000000001</v>
      </c>
      <c r="DG254" s="9">
        <v>105.0012</v>
      </c>
      <c r="DH254" s="9">
        <v>642.08029999999997</v>
      </c>
      <c r="DI254" s="9">
        <v>725.3066</v>
      </c>
      <c r="DJ254" s="24">
        <f>Table1[[#This Row],[Indirect and Induced Tax Revenues Through FY12]]+Table1[[#This Row],[Indirect and Induced Tax Revenues FY13 and After]]</f>
        <v>1367.3869</v>
      </c>
      <c r="DK254" s="9">
        <v>363.6028</v>
      </c>
      <c r="DL254" s="9">
        <v>2322.5803000000001</v>
      </c>
      <c r="DM254" s="9">
        <v>2511.6251999999999</v>
      </c>
      <c r="DN254" s="24">
        <f>Table1[[#This Row],[TOTAL Tax Revenues Before Assistance Through FY12]]+Table1[[#This Row],[TOTAL Tax Revenues Before Assistance FY13 and After]]</f>
        <v>4834.2055</v>
      </c>
      <c r="DO254" s="9">
        <v>323.86079999999998</v>
      </c>
      <c r="DP254" s="9">
        <v>2104.9947999999999</v>
      </c>
      <c r="DQ254" s="9">
        <v>2237.1026000000002</v>
      </c>
      <c r="DR254" s="24">
        <f>Table1[[#This Row],[TOTAL Tax Revenues Net of Assistance Recapture and Penalty Through FY12]]+Table1[[#This Row],[TOTAL Tax Revenues Net of Assistance Recapture and Penalty FY13 and After]]</f>
        <v>4342.0974000000006</v>
      </c>
      <c r="DS254" s="9">
        <v>0</v>
      </c>
      <c r="DT254" s="9">
        <v>0</v>
      </c>
      <c r="DU254" s="9">
        <v>0</v>
      </c>
      <c r="DV254" s="9">
        <v>0</v>
      </c>
    </row>
    <row r="255" spans="1:126" x14ac:dyDescent="0.25">
      <c r="A255" s="10">
        <v>92798</v>
      </c>
      <c r="B255" s="10" t="s">
        <v>1178</v>
      </c>
      <c r="C255" s="10" t="s">
        <v>1179</v>
      </c>
      <c r="D255" s="10" t="s">
        <v>10</v>
      </c>
      <c r="E255" s="10">
        <v>17</v>
      </c>
      <c r="F255" s="10" t="s">
        <v>1180</v>
      </c>
      <c r="G255" s="10" t="s">
        <v>1181</v>
      </c>
      <c r="H255" s="13">
        <v>11000</v>
      </c>
      <c r="I255" s="13">
        <v>11000</v>
      </c>
      <c r="J255" s="10" t="s">
        <v>163</v>
      </c>
      <c r="K255" s="10" t="s">
        <v>5</v>
      </c>
      <c r="L255" s="8">
        <v>37959</v>
      </c>
      <c r="M255" s="8">
        <v>47299</v>
      </c>
      <c r="N255" s="9">
        <v>1050</v>
      </c>
      <c r="O255" s="10" t="s">
        <v>658</v>
      </c>
      <c r="P255" s="7">
        <v>1</v>
      </c>
      <c r="Q255" s="7">
        <v>0</v>
      </c>
      <c r="R255" s="7">
        <v>15</v>
      </c>
      <c r="S255" s="7">
        <v>0</v>
      </c>
      <c r="T255" s="7">
        <v>0</v>
      </c>
      <c r="U255" s="7">
        <v>16</v>
      </c>
      <c r="V255" s="7">
        <v>15</v>
      </c>
      <c r="W255" s="7">
        <v>0</v>
      </c>
      <c r="X255" s="7">
        <v>0</v>
      </c>
      <c r="Y255" s="7">
        <v>32</v>
      </c>
      <c r="Z255" s="7">
        <v>3</v>
      </c>
      <c r="AA255" s="7">
        <v>0</v>
      </c>
      <c r="AB255" s="16">
        <v>0</v>
      </c>
      <c r="AC255" s="16">
        <v>0</v>
      </c>
      <c r="AD255" s="16">
        <v>0</v>
      </c>
      <c r="AE255" s="16">
        <v>0</v>
      </c>
      <c r="AF255" s="15">
        <v>75</v>
      </c>
      <c r="AG255" s="10" t="s">
        <v>28</v>
      </c>
      <c r="AH255" s="10" t="s">
        <v>1966</v>
      </c>
      <c r="AI255" s="9">
        <v>5.984</v>
      </c>
      <c r="AJ255" s="9">
        <v>42.970799999999997</v>
      </c>
      <c r="AK255" s="9">
        <v>39.738799999999998</v>
      </c>
      <c r="AL255" s="24">
        <f>Table1[[#This Row],[Company Direct Land Through FY12]]+Table1[[#This Row],[Company Direct Land FY13 and After]]</f>
        <v>82.709599999999995</v>
      </c>
      <c r="AM255" s="9">
        <v>21.928000000000001</v>
      </c>
      <c r="AN255" s="9">
        <v>115.7413</v>
      </c>
      <c r="AO255" s="9">
        <v>145.6206</v>
      </c>
      <c r="AP255" s="24">
        <f>Table1[[#This Row],[Company Direct Building Through FY12]]+Table1[[#This Row],[Company Direct Building FY13 and After]]</f>
        <v>261.36189999999999</v>
      </c>
      <c r="AQ255" s="9">
        <v>0</v>
      </c>
      <c r="AR255" s="9">
        <v>15.7905</v>
      </c>
      <c r="AS255" s="9">
        <v>0</v>
      </c>
      <c r="AT255" s="24">
        <f>Table1[[#This Row],[Mortgage Recording Tax Through FY12]]+Table1[[#This Row],[Mortgage Recording Tax FY13 and After]]</f>
        <v>15.7905</v>
      </c>
      <c r="AU255" s="9">
        <v>13.266</v>
      </c>
      <c r="AV255" s="9">
        <v>59.2958</v>
      </c>
      <c r="AW255" s="9">
        <v>88.098200000000006</v>
      </c>
      <c r="AX255" s="24">
        <f>Table1[[#This Row],[Pilot Savings  Through FY12]]+Table1[[#This Row],[Pilot Savings FY13 and After]]</f>
        <v>147.39400000000001</v>
      </c>
      <c r="AY255" s="9">
        <v>0</v>
      </c>
      <c r="AZ255" s="9">
        <v>15.7905</v>
      </c>
      <c r="BA255" s="9">
        <v>0</v>
      </c>
      <c r="BB255" s="24">
        <f>Table1[[#This Row],[Mortgage Recording Tax Exemption Through FY12]]+Table1[[#This Row],[Mortgage Recording Tax Exemption FY13 and After]]</f>
        <v>15.7905</v>
      </c>
      <c r="BC255" s="9">
        <v>17.311399999999999</v>
      </c>
      <c r="BD255" s="9">
        <v>152.91720000000001</v>
      </c>
      <c r="BE255" s="9">
        <v>114.9633</v>
      </c>
      <c r="BF255" s="24">
        <f>Table1[[#This Row],[Indirect and Induced Land Through FY12]]+Table1[[#This Row],[Indirect and Induced Land FY13 and After]]</f>
        <v>267.88049999999998</v>
      </c>
      <c r="BG255" s="9">
        <v>32.149799999999999</v>
      </c>
      <c r="BH255" s="9">
        <v>283.98939999999999</v>
      </c>
      <c r="BI255" s="9">
        <v>213.50219999999999</v>
      </c>
      <c r="BJ255" s="24">
        <f>Table1[[#This Row],[Indirect and Induced Building Through FY12]]+Table1[[#This Row],[Indirect and Induced Building FY13 and After]]</f>
        <v>497.49159999999995</v>
      </c>
      <c r="BK255" s="9">
        <v>64.107200000000006</v>
      </c>
      <c r="BL255" s="9">
        <v>536.3229</v>
      </c>
      <c r="BM255" s="9">
        <v>425.72669999999999</v>
      </c>
      <c r="BN255" s="24">
        <f>Table1[[#This Row],[TOTAL Real Property Related Taxes Through FY12]]+Table1[[#This Row],[TOTAL Real Property Related Taxes FY13 and After]]</f>
        <v>962.04960000000005</v>
      </c>
      <c r="BO255" s="9">
        <v>133.61840000000001</v>
      </c>
      <c r="BP255" s="9">
        <v>1330.7230999999999</v>
      </c>
      <c r="BQ255" s="9">
        <v>887.34280000000001</v>
      </c>
      <c r="BR255" s="24">
        <f>Table1[[#This Row],[Company Direct Through FY12]]+Table1[[#This Row],[Company Direct FY13 and After]]</f>
        <v>2218.0659000000001</v>
      </c>
      <c r="BS255" s="9">
        <v>0</v>
      </c>
      <c r="BT255" s="9">
        <v>0</v>
      </c>
      <c r="BU255" s="9">
        <v>0</v>
      </c>
      <c r="BV255" s="24">
        <f>Table1[[#This Row],[Sales Tax Exemption Through FY12]]+Table1[[#This Row],[Sales Tax Exemption FY13 and After]]</f>
        <v>0</v>
      </c>
      <c r="BW255" s="9">
        <v>0.15720000000000001</v>
      </c>
      <c r="BX255" s="9">
        <v>0.6028</v>
      </c>
      <c r="BY255" s="9">
        <v>0</v>
      </c>
      <c r="BZ255" s="24">
        <f>Table1[[#This Row],[Energy Tax Savings Through FY12]]+Table1[[#This Row],[Energy Tax Savings FY13 and After]]</f>
        <v>0.6028</v>
      </c>
      <c r="CA255" s="9">
        <v>0</v>
      </c>
      <c r="CB255" s="9">
        <v>0</v>
      </c>
      <c r="CC255" s="9">
        <v>0</v>
      </c>
      <c r="CD255" s="24">
        <f>Table1[[#This Row],[Tax Exempt Bond Savings Through FY12]]+Table1[[#This Row],[Tax Exempt Bond Savings FY13 and After]]</f>
        <v>0</v>
      </c>
      <c r="CE255" s="9">
        <v>58.028500000000001</v>
      </c>
      <c r="CF255" s="9">
        <v>568.79880000000003</v>
      </c>
      <c r="CG255" s="9">
        <v>385.35989999999998</v>
      </c>
      <c r="CH255" s="24">
        <f>Table1[[#This Row],[Indirect and Induced Through FY12]]+Table1[[#This Row],[Indirect and Induced FY13 and After]]</f>
        <v>954.15869999999995</v>
      </c>
      <c r="CI255" s="9">
        <v>191.4897</v>
      </c>
      <c r="CJ255" s="9">
        <v>1898.9191000000001</v>
      </c>
      <c r="CK255" s="9">
        <v>1272.7027</v>
      </c>
      <c r="CL255" s="24">
        <f>Table1[[#This Row],[TOTAL Income Consumption Use Taxes Through FY12]]+Table1[[#This Row],[TOTAL Income Consumption Use Taxes FY13 and After]]</f>
        <v>3171.6217999999999</v>
      </c>
      <c r="CM255" s="9">
        <v>13.4232</v>
      </c>
      <c r="CN255" s="9">
        <v>75.689099999999996</v>
      </c>
      <c r="CO255" s="9">
        <v>88.098200000000006</v>
      </c>
      <c r="CP255" s="24">
        <f>Table1[[#This Row],[Assistance Provided Through FY12]]+Table1[[#This Row],[Assistance Provided FY13 and After]]</f>
        <v>163.78730000000002</v>
      </c>
      <c r="CQ255" s="9">
        <v>0</v>
      </c>
      <c r="CR255" s="9">
        <v>0</v>
      </c>
      <c r="CS255" s="9">
        <v>0</v>
      </c>
      <c r="CT255" s="24">
        <f>Table1[[#This Row],[Recapture Cancellation Reduction Amount Through FY12]]+Table1[[#This Row],[Recapture Cancellation Reduction Amount FY13 and After]]</f>
        <v>0</v>
      </c>
      <c r="CU255" s="9">
        <v>0</v>
      </c>
      <c r="CV255" s="9">
        <v>0</v>
      </c>
      <c r="CW255" s="9">
        <v>0</v>
      </c>
      <c r="CX255" s="24">
        <f>Table1[[#This Row],[Penalty Paid Through FY12]]+Table1[[#This Row],[Penalty Paid FY13 and After]]</f>
        <v>0</v>
      </c>
      <c r="CY255" s="9">
        <v>13.4232</v>
      </c>
      <c r="CZ255" s="9">
        <v>75.689099999999996</v>
      </c>
      <c r="DA255" s="9">
        <v>88.098200000000006</v>
      </c>
      <c r="DB255" s="24">
        <f>Table1[[#This Row],[TOTAL Assistance Net of Recapture Penalties Through FY12]]+Table1[[#This Row],[TOTAL Assistance Net of Recapture Penalties FY13 and After]]</f>
        <v>163.78730000000002</v>
      </c>
      <c r="DC255" s="9">
        <v>161.53039999999999</v>
      </c>
      <c r="DD255" s="9">
        <v>1505.2257</v>
      </c>
      <c r="DE255" s="9">
        <v>1072.7021999999999</v>
      </c>
      <c r="DF255" s="24">
        <f>Table1[[#This Row],[Company Direct Tax Revenue Before Assistance Through FY12]]+Table1[[#This Row],[Company Direct Tax Revenue Before Assistance FY13 and After]]</f>
        <v>2577.9278999999997</v>
      </c>
      <c r="DG255" s="9">
        <v>107.4897</v>
      </c>
      <c r="DH255" s="9">
        <v>1005.7054000000001</v>
      </c>
      <c r="DI255" s="9">
        <v>713.82539999999995</v>
      </c>
      <c r="DJ255" s="24">
        <f>Table1[[#This Row],[Indirect and Induced Tax Revenues Through FY12]]+Table1[[#This Row],[Indirect and Induced Tax Revenues FY13 and After]]</f>
        <v>1719.5308</v>
      </c>
      <c r="DK255" s="9">
        <v>269.02010000000001</v>
      </c>
      <c r="DL255" s="9">
        <v>2510.9310999999998</v>
      </c>
      <c r="DM255" s="9">
        <v>1786.5275999999999</v>
      </c>
      <c r="DN255" s="24">
        <f>Table1[[#This Row],[TOTAL Tax Revenues Before Assistance Through FY12]]+Table1[[#This Row],[TOTAL Tax Revenues Before Assistance FY13 and After]]</f>
        <v>4297.4586999999992</v>
      </c>
      <c r="DO255" s="9">
        <v>255.59690000000001</v>
      </c>
      <c r="DP255" s="9">
        <v>2435.2420000000002</v>
      </c>
      <c r="DQ255" s="9">
        <v>1698.4294</v>
      </c>
      <c r="DR255" s="24">
        <f>Table1[[#This Row],[TOTAL Tax Revenues Net of Assistance Recapture and Penalty Through FY12]]+Table1[[#This Row],[TOTAL Tax Revenues Net of Assistance Recapture and Penalty FY13 and After]]</f>
        <v>4133.6714000000002</v>
      </c>
      <c r="DS255" s="9">
        <v>0</v>
      </c>
      <c r="DT255" s="9">
        <v>2.2650000000000001</v>
      </c>
      <c r="DU255" s="9">
        <v>0</v>
      </c>
      <c r="DV255" s="9">
        <v>0</v>
      </c>
    </row>
    <row r="256" spans="1:126" x14ac:dyDescent="0.25">
      <c r="A256" s="10">
        <v>92799</v>
      </c>
      <c r="B256" s="10" t="s">
        <v>1229</v>
      </c>
      <c r="C256" s="10" t="s">
        <v>1231</v>
      </c>
      <c r="D256" s="10" t="s">
        <v>47</v>
      </c>
      <c r="E256" s="10">
        <v>3</v>
      </c>
      <c r="F256" s="10" t="s">
        <v>1232</v>
      </c>
      <c r="G256" s="10" t="s">
        <v>1233</v>
      </c>
      <c r="H256" s="13">
        <v>3000</v>
      </c>
      <c r="I256" s="13">
        <v>11000</v>
      </c>
      <c r="J256" s="10" t="s">
        <v>1230</v>
      </c>
      <c r="K256" s="10" t="s">
        <v>81</v>
      </c>
      <c r="L256" s="8">
        <v>38062</v>
      </c>
      <c r="M256" s="8">
        <v>47664</v>
      </c>
      <c r="N256" s="9">
        <v>4434</v>
      </c>
      <c r="O256" s="10" t="s">
        <v>11</v>
      </c>
      <c r="P256" s="7">
        <v>6</v>
      </c>
      <c r="Q256" s="7">
        <v>3</v>
      </c>
      <c r="R256" s="7">
        <v>47</v>
      </c>
      <c r="S256" s="7">
        <v>14</v>
      </c>
      <c r="T256" s="7">
        <v>0</v>
      </c>
      <c r="U256" s="7">
        <v>70</v>
      </c>
      <c r="V256" s="7">
        <v>65</v>
      </c>
      <c r="W256" s="7">
        <v>0</v>
      </c>
      <c r="X256" s="7">
        <v>0</v>
      </c>
      <c r="Y256" s="7">
        <v>56</v>
      </c>
      <c r="Z256" s="7">
        <v>9</v>
      </c>
      <c r="AA256" s="7">
        <v>0</v>
      </c>
      <c r="AB256" s="16">
        <v>0</v>
      </c>
      <c r="AC256" s="16">
        <v>0</v>
      </c>
      <c r="AD256" s="16">
        <v>0</v>
      </c>
      <c r="AE256" s="16">
        <v>0</v>
      </c>
      <c r="AF256" s="15">
        <v>72.857142857142847</v>
      </c>
      <c r="AG256" s="10" t="s">
        <v>28</v>
      </c>
      <c r="AH256" s="10" t="s">
        <v>1966</v>
      </c>
      <c r="AI256" s="9">
        <v>55.734000000000002</v>
      </c>
      <c r="AJ256" s="9">
        <v>262.19720000000001</v>
      </c>
      <c r="AK256" s="9">
        <v>384.98899999999998</v>
      </c>
      <c r="AL256" s="24">
        <f>Table1[[#This Row],[Company Direct Land Through FY12]]+Table1[[#This Row],[Company Direct Land FY13 and After]]</f>
        <v>647.18619999999999</v>
      </c>
      <c r="AM256" s="9">
        <v>110.098</v>
      </c>
      <c r="AN256" s="9">
        <v>369.18579999999997</v>
      </c>
      <c r="AO256" s="9">
        <v>760.51379999999995</v>
      </c>
      <c r="AP256" s="24">
        <f>Table1[[#This Row],[Company Direct Building Through FY12]]+Table1[[#This Row],[Company Direct Building FY13 and After]]</f>
        <v>1129.6995999999999</v>
      </c>
      <c r="AQ256" s="9">
        <v>0</v>
      </c>
      <c r="AR256" s="9">
        <v>51.635300000000001</v>
      </c>
      <c r="AS256" s="9">
        <v>0</v>
      </c>
      <c r="AT256" s="24">
        <f>Table1[[#This Row],[Mortgage Recording Tax Through FY12]]+Table1[[#This Row],[Mortgage Recording Tax FY13 and After]]</f>
        <v>51.635300000000001</v>
      </c>
      <c r="AU256" s="9">
        <v>114.393</v>
      </c>
      <c r="AV256" s="9">
        <v>327.50040000000001</v>
      </c>
      <c r="AW256" s="9">
        <v>790.18209999999999</v>
      </c>
      <c r="AX256" s="24">
        <f>Table1[[#This Row],[Pilot Savings  Through FY12]]+Table1[[#This Row],[Pilot Savings FY13 and After]]</f>
        <v>1117.6824999999999</v>
      </c>
      <c r="AY256" s="9">
        <v>0</v>
      </c>
      <c r="AZ256" s="9">
        <v>51.635300000000001</v>
      </c>
      <c r="BA256" s="9">
        <v>0</v>
      </c>
      <c r="BB256" s="24">
        <f>Table1[[#This Row],[Mortgage Recording Tax Exemption Through FY12]]+Table1[[#This Row],[Mortgage Recording Tax Exemption FY13 and After]]</f>
        <v>51.635300000000001</v>
      </c>
      <c r="BC256" s="9">
        <v>89.079899999999995</v>
      </c>
      <c r="BD256" s="9">
        <v>463.40010000000001</v>
      </c>
      <c r="BE256" s="9">
        <v>615.32920000000001</v>
      </c>
      <c r="BF256" s="24">
        <f>Table1[[#This Row],[Indirect and Induced Land Through FY12]]+Table1[[#This Row],[Indirect and Induced Land FY13 and After]]</f>
        <v>1078.7293</v>
      </c>
      <c r="BG256" s="9">
        <v>165.4342</v>
      </c>
      <c r="BH256" s="9">
        <v>860.60040000000004</v>
      </c>
      <c r="BI256" s="9">
        <v>1142.7544</v>
      </c>
      <c r="BJ256" s="24">
        <f>Table1[[#This Row],[Indirect and Induced Building Through FY12]]+Table1[[#This Row],[Indirect and Induced Building FY13 and After]]</f>
        <v>2003.3548000000001</v>
      </c>
      <c r="BK256" s="9">
        <v>305.95310000000001</v>
      </c>
      <c r="BL256" s="9">
        <v>1627.8831</v>
      </c>
      <c r="BM256" s="9">
        <v>2113.4043000000001</v>
      </c>
      <c r="BN256" s="24">
        <f>Table1[[#This Row],[TOTAL Real Property Related Taxes Through FY12]]+Table1[[#This Row],[TOTAL Real Property Related Taxes FY13 and After]]</f>
        <v>3741.2874000000002</v>
      </c>
      <c r="BO256" s="9">
        <v>399.24329999999998</v>
      </c>
      <c r="BP256" s="9">
        <v>2276.3809000000001</v>
      </c>
      <c r="BQ256" s="9">
        <v>2757.8159999999998</v>
      </c>
      <c r="BR256" s="24">
        <f>Table1[[#This Row],[Company Direct Through FY12]]+Table1[[#This Row],[Company Direct FY13 and After]]</f>
        <v>5034.1968999999999</v>
      </c>
      <c r="BS256" s="9">
        <v>0</v>
      </c>
      <c r="BT256" s="9">
        <v>5.2923</v>
      </c>
      <c r="BU256" s="9">
        <v>0</v>
      </c>
      <c r="BV256" s="24">
        <f>Table1[[#This Row],[Sales Tax Exemption Through FY12]]+Table1[[#This Row],[Sales Tax Exemption FY13 and After]]</f>
        <v>5.2923</v>
      </c>
      <c r="BW256" s="9">
        <v>0</v>
      </c>
      <c r="BX256" s="9">
        <v>0</v>
      </c>
      <c r="BY256" s="9">
        <v>0</v>
      </c>
      <c r="BZ256" s="24">
        <f>Table1[[#This Row],[Energy Tax Savings Through FY12]]+Table1[[#This Row],[Energy Tax Savings FY13 and After]]</f>
        <v>0</v>
      </c>
      <c r="CA256" s="9">
        <v>0</v>
      </c>
      <c r="CB256" s="9">
        <v>0</v>
      </c>
      <c r="CC256" s="9">
        <v>0</v>
      </c>
      <c r="CD256" s="24">
        <f>Table1[[#This Row],[Tax Exempt Bond Savings Through FY12]]+Table1[[#This Row],[Tax Exempt Bond Savings FY13 and After]]</f>
        <v>0</v>
      </c>
      <c r="CE256" s="9">
        <v>274.51850000000002</v>
      </c>
      <c r="CF256" s="9">
        <v>1574.8452</v>
      </c>
      <c r="CG256" s="9">
        <v>1896.2655999999999</v>
      </c>
      <c r="CH256" s="24">
        <f>Table1[[#This Row],[Indirect and Induced Through FY12]]+Table1[[#This Row],[Indirect and Induced FY13 and After]]</f>
        <v>3471.1107999999999</v>
      </c>
      <c r="CI256" s="9">
        <v>673.76179999999999</v>
      </c>
      <c r="CJ256" s="9">
        <v>3845.9337999999998</v>
      </c>
      <c r="CK256" s="9">
        <v>4654.0816000000004</v>
      </c>
      <c r="CL256" s="24">
        <f>Table1[[#This Row],[TOTAL Income Consumption Use Taxes Through FY12]]+Table1[[#This Row],[TOTAL Income Consumption Use Taxes FY13 and After]]</f>
        <v>8500.0154000000002</v>
      </c>
      <c r="CM256" s="9">
        <v>114.393</v>
      </c>
      <c r="CN256" s="9">
        <v>384.428</v>
      </c>
      <c r="CO256" s="9">
        <v>790.18209999999999</v>
      </c>
      <c r="CP256" s="24">
        <f>Table1[[#This Row],[Assistance Provided Through FY12]]+Table1[[#This Row],[Assistance Provided FY13 and After]]</f>
        <v>1174.6100999999999</v>
      </c>
      <c r="CQ256" s="9">
        <v>0</v>
      </c>
      <c r="CR256" s="9">
        <v>0</v>
      </c>
      <c r="CS256" s="9">
        <v>0</v>
      </c>
      <c r="CT256" s="24">
        <f>Table1[[#This Row],[Recapture Cancellation Reduction Amount Through FY12]]+Table1[[#This Row],[Recapture Cancellation Reduction Amount FY13 and After]]</f>
        <v>0</v>
      </c>
      <c r="CU256" s="9">
        <v>0</v>
      </c>
      <c r="CV256" s="9">
        <v>0</v>
      </c>
      <c r="CW256" s="9">
        <v>0</v>
      </c>
      <c r="CX256" s="24">
        <f>Table1[[#This Row],[Penalty Paid Through FY12]]+Table1[[#This Row],[Penalty Paid FY13 and After]]</f>
        <v>0</v>
      </c>
      <c r="CY256" s="9">
        <v>114.393</v>
      </c>
      <c r="CZ256" s="9">
        <v>384.428</v>
      </c>
      <c r="DA256" s="9">
        <v>790.18209999999999</v>
      </c>
      <c r="DB256" s="24">
        <f>Table1[[#This Row],[TOTAL Assistance Net of Recapture Penalties Through FY12]]+Table1[[#This Row],[TOTAL Assistance Net of Recapture Penalties FY13 and After]]</f>
        <v>1174.6100999999999</v>
      </c>
      <c r="DC256" s="9">
        <v>565.07529999999997</v>
      </c>
      <c r="DD256" s="9">
        <v>2959.3991999999998</v>
      </c>
      <c r="DE256" s="9">
        <v>3903.3188</v>
      </c>
      <c r="DF256" s="24">
        <f>Table1[[#This Row],[Company Direct Tax Revenue Before Assistance Through FY12]]+Table1[[#This Row],[Company Direct Tax Revenue Before Assistance FY13 and After]]</f>
        <v>6862.7179999999998</v>
      </c>
      <c r="DG256" s="9">
        <v>529.0326</v>
      </c>
      <c r="DH256" s="9">
        <v>2898.8456999999999</v>
      </c>
      <c r="DI256" s="9">
        <v>3654.3492000000001</v>
      </c>
      <c r="DJ256" s="24">
        <f>Table1[[#This Row],[Indirect and Induced Tax Revenues Through FY12]]+Table1[[#This Row],[Indirect and Induced Tax Revenues FY13 and After]]</f>
        <v>6553.1949000000004</v>
      </c>
      <c r="DK256" s="9">
        <v>1094.1079</v>
      </c>
      <c r="DL256" s="9">
        <v>5858.2448999999997</v>
      </c>
      <c r="DM256" s="9">
        <v>7557.6679999999997</v>
      </c>
      <c r="DN256" s="24">
        <f>Table1[[#This Row],[TOTAL Tax Revenues Before Assistance Through FY12]]+Table1[[#This Row],[TOTAL Tax Revenues Before Assistance FY13 and After]]</f>
        <v>13415.912899999999</v>
      </c>
      <c r="DO256" s="9">
        <v>979.71489999999994</v>
      </c>
      <c r="DP256" s="9">
        <v>5473.8168999999998</v>
      </c>
      <c r="DQ256" s="9">
        <v>6767.4858999999997</v>
      </c>
      <c r="DR256" s="24">
        <f>Table1[[#This Row],[TOTAL Tax Revenues Net of Assistance Recapture and Penalty Through FY12]]+Table1[[#This Row],[TOTAL Tax Revenues Net of Assistance Recapture and Penalty FY13 and After]]</f>
        <v>12241.302799999999</v>
      </c>
      <c r="DS256" s="9">
        <v>0</v>
      </c>
      <c r="DT256" s="9">
        <v>0</v>
      </c>
      <c r="DU256" s="9">
        <v>0</v>
      </c>
      <c r="DV256" s="9">
        <v>0</v>
      </c>
    </row>
    <row r="257" spans="1:126" x14ac:dyDescent="0.25">
      <c r="A257" s="10">
        <v>92802</v>
      </c>
      <c r="B257" s="10" t="s">
        <v>1129</v>
      </c>
      <c r="C257" s="10" t="s">
        <v>1130</v>
      </c>
      <c r="D257" s="10" t="s">
        <v>47</v>
      </c>
      <c r="E257" s="10">
        <v>6</v>
      </c>
      <c r="F257" s="10" t="s">
        <v>1131</v>
      </c>
      <c r="G257" s="10" t="s">
        <v>78</v>
      </c>
      <c r="H257" s="13">
        <v>6094</v>
      </c>
      <c r="I257" s="13">
        <v>39000</v>
      </c>
      <c r="J257" s="10" t="s">
        <v>205</v>
      </c>
      <c r="K257" s="10" t="s">
        <v>50</v>
      </c>
      <c r="L257" s="8">
        <v>37887</v>
      </c>
      <c r="M257" s="8">
        <v>48580</v>
      </c>
      <c r="N257" s="9">
        <v>9000</v>
      </c>
      <c r="O257" s="10" t="s">
        <v>74</v>
      </c>
      <c r="P257" s="7">
        <v>4</v>
      </c>
      <c r="Q257" s="7">
        <v>2</v>
      </c>
      <c r="R257" s="7">
        <v>44</v>
      </c>
      <c r="S257" s="7">
        <v>1</v>
      </c>
      <c r="T257" s="7">
        <v>0</v>
      </c>
      <c r="U257" s="7">
        <v>51</v>
      </c>
      <c r="V257" s="7">
        <v>48</v>
      </c>
      <c r="W257" s="7">
        <v>0</v>
      </c>
      <c r="X257" s="7">
        <v>0</v>
      </c>
      <c r="Y257" s="7">
        <v>42</v>
      </c>
      <c r="Z257" s="7">
        <v>1</v>
      </c>
      <c r="AA257" s="7">
        <v>0</v>
      </c>
      <c r="AB257" s="16">
        <v>0</v>
      </c>
      <c r="AC257" s="16">
        <v>0</v>
      </c>
      <c r="AD257" s="16">
        <v>0</v>
      </c>
      <c r="AE257" s="16">
        <v>0</v>
      </c>
      <c r="AF257" s="15">
        <v>68.627450980392155</v>
      </c>
      <c r="AG257" s="10" t="s">
        <v>28</v>
      </c>
      <c r="AH257" s="10" t="s">
        <v>28</v>
      </c>
      <c r="AI257" s="9">
        <v>0</v>
      </c>
      <c r="AJ257" s="9">
        <v>0</v>
      </c>
      <c r="AK257" s="9">
        <v>0</v>
      </c>
      <c r="AL257" s="24">
        <f>Table1[[#This Row],[Company Direct Land Through FY12]]+Table1[[#This Row],[Company Direct Land FY13 and After]]</f>
        <v>0</v>
      </c>
      <c r="AM257" s="9">
        <v>0</v>
      </c>
      <c r="AN257" s="9">
        <v>0</v>
      </c>
      <c r="AO257" s="9">
        <v>0</v>
      </c>
      <c r="AP257" s="24">
        <f>Table1[[#This Row],[Company Direct Building Through FY12]]+Table1[[#This Row],[Company Direct Building FY13 and After]]</f>
        <v>0</v>
      </c>
      <c r="AQ257" s="9">
        <v>0</v>
      </c>
      <c r="AR257" s="9">
        <v>12.76</v>
      </c>
      <c r="AS257" s="9">
        <v>0</v>
      </c>
      <c r="AT257" s="24">
        <f>Table1[[#This Row],[Mortgage Recording Tax Through FY12]]+Table1[[#This Row],[Mortgage Recording Tax FY13 and After]]</f>
        <v>12.76</v>
      </c>
      <c r="AU257" s="9">
        <v>0</v>
      </c>
      <c r="AV257" s="9">
        <v>0</v>
      </c>
      <c r="AW257" s="9">
        <v>0</v>
      </c>
      <c r="AX257" s="24">
        <f>Table1[[#This Row],[Pilot Savings  Through FY12]]+Table1[[#This Row],[Pilot Savings FY13 and After]]</f>
        <v>0</v>
      </c>
      <c r="AY257" s="9">
        <v>0</v>
      </c>
      <c r="AZ257" s="9">
        <v>12.76</v>
      </c>
      <c r="BA257" s="9">
        <v>0</v>
      </c>
      <c r="BB257" s="24">
        <f>Table1[[#This Row],[Mortgage Recording Tax Exemption Through FY12]]+Table1[[#This Row],[Mortgage Recording Tax Exemption FY13 and After]]</f>
        <v>12.76</v>
      </c>
      <c r="BC257" s="9">
        <v>35.300899999999999</v>
      </c>
      <c r="BD257" s="9">
        <v>172.76910000000001</v>
      </c>
      <c r="BE257" s="9">
        <v>269.9221</v>
      </c>
      <c r="BF257" s="24">
        <f>Table1[[#This Row],[Indirect and Induced Land Through FY12]]+Table1[[#This Row],[Indirect and Induced Land FY13 and After]]</f>
        <v>442.69119999999998</v>
      </c>
      <c r="BG257" s="9">
        <v>65.558899999999994</v>
      </c>
      <c r="BH257" s="9">
        <v>320.85680000000002</v>
      </c>
      <c r="BI257" s="9">
        <v>501.28500000000003</v>
      </c>
      <c r="BJ257" s="24">
        <f>Table1[[#This Row],[Indirect and Induced Building Through FY12]]+Table1[[#This Row],[Indirect and Induced Building FY13 and After]]</f>
        <v>822.1418000000001</v>
      </c>
      <c r="BK257" s="9">
        <v>100.85980000000001</v>
      </c>
      <c r="BL257" s="9">
        <v>493.6259</v>
      </c>
      <c r="BM257" s="9">
        <v>771.20709999999997</v>
      </c>
      <c r="BN257" s="24">
        <f>Table1[[#This Row],[TOTAL Real Property Related Taxes Through FY12]]+Table1[[#This Row],[TOTAL Real Property Related Taxes FY13 and After]]</f>
        <v>1264.8330000000001</v>
      </c>
      <c r="BO257" s="9">
        <v>91.455699999999993</v>
      </c>
      <c r="BP257" s="9">
        <v>483.2602</v>
      </c>
      <c r="BQ257" s="9">
        <v>699.29970000000003</v>
      </c>
      <c r="BR257" s="24">
        <f>Table1[[#This Row],[Company Direct Through FY12]]+Table1[[#This Row],[Company Direct FY13 and After]]</f>
        <v>1182.5599</v>
      </c>
      <c r="BS257" s="9">
        <v>0</v>
      </c>
      <c r="BT257" s="9">
        <v>0</v>
      </c>
      <c r="BU257" s="9">
        <v>0</v>
      </c>
      <c r="BV257" s="24">
        <f>Table1[[#This Row],[Sales Tax Exemption Through FY12]]+Table1[[#This Row],[Sales Tax Exemption FY13 and After]]</f>
        <v>0</v>
      </c>
      <c r="BW257" s="9">
        <v>0</v>
      </c>
      <c r="BX257" s="9">
        <v>0</v>
      </c>
      <c r="BY257" s="9">
        <v>0</v>
      </c>
      <c r="BZ257" s="24">
        <f>Table1[[#This Row],[Energy Tax Savings Through FY12]]+Table1[[#This Row],[Energy Tax Savings FY13 and After]]</f>
        <v>0</v>
      </c>
      <c r="CA257" s="9">
        <v>5.7000000000000002E-3</v>
      </c>
      <c r="CB257" s="9">
        <v>4.0300000000000002E-2</v>
      </c>
      <c r="CC257" s="9">
        <v>1.8200000000000001E-2</v>
      </c>
      <c r="CD257" s="24">
        <f>Table1[[#This Row],[Tax Exempt Bond Savings Through FY12]]+Table1[[#This Row],[Tax Exempt Bond Savings FY13 and After]]</f>
        <v>5.8500000000000003E-2</v>
      </c>
      <c r="CE257" s="9">
        <v>108.7872</v>
      </c>
      <c r="CF257" s="9">
        <v>587.68820000000005</v>
      </c>
      <c r="CG257" s="9">
        <v>831.82259999999997</v>
      </c>
      <c r="CH257" s="24">
        <f>Table1[[#This Row],[Indirect and Induced Through FY12]]+Table1[[#This Row],[Indirect and Induced FY13 and After]]</f>
        <v>1419.5108</v>
      </c>
      <c r="CI257" s="9">
        <v>200.2372</v>
      </c>
      <c r="CJ257" s="9">
        <v>1070.9081000000001</v>
      </c>
      <c r="CK257" s="9">
        <v>1531.1041</v>
      </c>
      <c r="CL257" s="24">
        <f>Table1[[#This Row],[TOTAL Income Consumption Use Taxes Through FY12]]+Table1[[#This Row],[TOTAL Income Consumption Use Taxes FY13 and After]]</f>
        <v>2602.0122000000001</v>
      </c>
      <c r="CM257" s="9">
        <v>5.7000000000000002E-3</v>
      </c>
      <c r="CN257" s="9">
        <v>12.8003</v>
      </c>
      <c r="CO257" s="9">
        <v>1.8200000000000001E-2</v>
      </c>
      <c r="CP257" s="24">
        <f>Table1[[#This Row],[Assistance Provided Through FY12]]+Table1[[#This Row],[Assistance Provided FY13 and After]]</f>
        <v>12.8185</v>
      </c>
      <c r="CQ257" s="9">
        <v>0</v>
      </c>
      <c r="CR257" s="9">
        <v>0</v>
      </c>
      <c r="CS257" s="9">
        <v>0</v>
      </c>
      <c r="CT257" s="24">
        <f>Table1[[#This Row],[Recapture Cancellation Reduction Amount Through FY12]]+Table1[[#This Row],[Recapture Cancellation Reduction Amount FY13 and After]]</f>
        <v>0</v>
      </c>
      <c r="CU257" s="9">
        <v>0</v>
      </c>
      <c r="CV257" s="9">
        <v>0</v>
      </c>
      <c r="CW257" s="9">
        <v>0</v>
      </c>
      <c r="CX257" s="24">
        <f>Table1[[#This Row],[Penalty Paid Through FY12]]+Table1[[#This Row],[Penalty Paid FY13 and After]]</f>
        <v>0</v>
      </c>
      <c r="CY257" s="9">
        <v>5.7000000000000002E-3</v>
      </c>
      <c r="CZ257" s="9">
        <v>12.8003</v>
      </c>
      <c r="DA257" s="9">
        <v>1.8200000000000001E-2</v>
      </c>
      <c r="DB257" s="24">
        <f>Table1[[#This Row],[TOTAL Assistance Net of Recapture Penalties Through FY12]]+Table1[[#This Row],[TOTAL Assistance Net of Recapture Penalties FY13 and After]]</f>
        <v>12.8185</v>
      </c>
      <c r="DC257" s="9">
        <v>91.455699999999993</v>
      </c>
      <c r="DD257" s="9">
        <v>496.02019999999999</v>
      </c>
      <c r="DE257" s="9">
        <v>699.29970000000003</v>
      </c>
      <c r="DF257" s="24">
        <f>Table1[[#This Row],[Company Direct Tax Revenue Before Assistance Through FY12]]+Table1[[#This Row],[Company Direct Tax Revenue Before Assistance FY13 and After]]</f>
        <v>1195.3199</v>
      </c>
      <c r="DG257" s="9">
        <v>209.64699999999999</v>
      </c>
      <c r="DH257" s="9">
        <v>1081.3141000000001</v>
      </c>
      <c r="DI257" s="9">
        <v>1603.0297</v>
      </c>
      <c r="DJ257" s="24">
        <f>Table1[[#This Row],[Indirect and Induced Tax Revenues Through FY12]]+Table1[[#This Row],[Indirect and Induced Tax Revenues FY13 and After]]</f>
        <v>2684.3438000000001</v>
      </c>
      <c r="DK257" s="9">
        <v>301.10270000000003</v>
      </c>
      <c r="DL257" s="9">
        <v>1577.3343</v>
      </c>
      <c r="DM257" s="9">
        <v>2302.3294000000001</v>
      </c>
      <c r="DN257" s="24">
        <f>Table1[[#This Row],[TOTAL Tax Revenues Before Assistance Through FY12]]+Table1[[#This Row],[TOTAL Tax Revenues Before Assistance FY13 and After]]</f>
        <v>3879.6637000000001</v>
      </c>
      <c r="DO257" s="9">
        <v>301.09699999999998</v>
      </c>
      <c r="DP257" s="9">
        <v>1564.5340000000001</v>
      </c>
      <c r="DQ257" s="9">
        <v>2302.3112000000001</v>
      </c>
      <c r="DR257" s="24">
        <f>Table1[[#This Row],[TOTAL Tax Revenues Net of Assistance Recapture and Penalty Through FY12]]+Table1[[#This Row],[TOTAL Tax Revenues Net of Assistance Recapture and Penalty FY13 and After]]</f>
        <v>3866.8452000000002</v>
      </c>
      <c r="DS257" s="9">
        <v>0</v>
      </c>
      <c r="DT257" s="9">
        <v>0</v>
      </c>
      <c r="DU257" s="9">
        <v>0</v>
      </c>
      <c r="DV257" s="9">
        <v>0</v>
      </c>
    </row>
    <row r="258" spans="1:126" x14ac:dyDescent="0.25">
      <c r="A258" s="10">
        <v>92803</v>
      </c>
      <c r="B258" s="10" t="s">
        <v>930</v>
      </c>
      <c r="C258" s="10" t="s">
        <v>931</v>
      </c>
      <c r="D258" s="10" t="s">
        <v>24</v>
      </c>
      <c r="E258" s="10">
        <v>19</v>
      </c>
      <c r="F258" s="10" t="s">
        <v>932</v>
      </c>
      <c r="G258" s="10" t="s">
        <v>634</v>
      </c>
      <c r="H258" s="13">
        <v>82150</v>
      </c>
      <c r="I258" s="13">
        <v>53400</v>
      </c>
      <c r="J258" s="10" t="s">
        <v>309</v>
      </c>
      <c r="K258" s="10" t="s">
        <v>50</v>
      </c>
      <c r="L258" s="8">
        <v>37860</v>
      </c>
      <c r="M258" s="8">
        <v>48761</v>
      </c>
      <c r="N258" s="9">
        <v>16395</v>
      </c>
      <c r="O258" s="10" t="s">
        <v>108</v>
      </c>
      <c r="P258" s="7">
        <v>4</v>
      </c>
      <c r="Q258" s="7">
        <v>0</v>
      </c>
      <c r="R258" s="7">
        <v>45</v>
      </c>
      <c r="S258" s="7">
        <v>0</v>
      </c>
      <c r="T258" s="7">
        <v>0</v>
      </c>
      <c r="U258" s="7">
        <v>49</v>
      </c>
      <c r="V258" s="7">
        <v>47</v>
      </c>
      <c r="W258" s="7">
        <v>0</v>
      </c>
      <c r="X258" s="7">
        <v>0</v>
      </c>
      <c r="Y258" s="7">
        <v>222</v>
      </c>
      <c r="Z258" s="7">
        <v>20</v>
      </c>
      <c r="AA258" s="7">
        <v>0</v>
      </c>
      <c r="AB258" s="16">
        <v>0</v>
      </c>
      <c r="AC258" s="16">
        <v>0</v>
      </c>
      <c r="AD258" s="16">
        <v>0</v>
      </c>
      <c r="AE258" s="16">
        <v>0</v>
      </c>
      <c r="AF258" s="15">
        <v>91.83673469387756</v>
      </c>
      <c r="AG258" s="10" t="s">
        <v>28</v>
      </c>
      <c r="AH258" s="10" t="s">
        <v>1966</v>
      </c>
      <c r="AI258" s="9">
        <v>0</v>
      </c>
      <c r="AJ258" s="9">
        <v>0</v>
      </c>
      <c r="AK258" s="9">
        <v>0</v>
      </c>
      <c r="AL258" s="24">
        <f>Table1[[#This Row],[Company Direct Land Through FY12]]+Table1[[#This Row],[Company Direct Land FY13 and After]]</f>
        <v>0</v>
      </c>
      <c r="AM258" s="9">
        <v>0</v>
      </c>
      <c r="AN258" s="9">
        <v>0</v>
      </c>
      <c r="AO258" s="9">
        <v>0</v>
      </c>
      <c r="AP258" s="24">
        <f>Table1[[#This Row],[Company Direct Building Through FY12]]+Table1[[#This Row],[Company Direct Building FY13 and After]]</f>
        <v>0</v>
      </c>
      <c r="AQ258" s="9">
        <v>0</v>
      </c>
      <c r="AR258" s="9">
        <v>0</v>
      </c>
      <c r="AS258" s="9">
        <v>0</v>
      </c>
      <c r="AT258" s="24">
        <f>Table1[[#This Row],[Mortgage Recording Tax Through FY12]]+Table1[[#This Row],[Mortgage Recording Tax FY13 and After]]</f>
        <v>0</v>
      </c>
      <c r="AU258" s="9">
        <v>0</v>
      </c>
      <c r="AV258" s="9">
        <v>0</v>
      </c>
      <c r="AW258" s="9">
        <v>0</v>
      </c>
      <c r="AX258" s="24">
        <f>Table1[[#This Row],[Pilot Savings  Through FY12]]+Table1[[#This Row],[Pilot Savings FY13 and After]]</f>
        <v>0</v>
      </c>
      <c r="AY258" s="9">
        <v>0</v>
      </c>
      <c r="AZ258" s="9">
        <v>0</v>
      </c>
      <c r="BA258" s="9">
        <v>0</v>
      </c>
      <c r="BB258" s="24">
        <f>Table1[[#This Row],[Mortgage Recording Tax Exemption Through FY12]]+Table1[[#This Row],[Mortgage Recording Tax Exemption FY13 and After]]</f>
        <v>0</v>
      </c>
      <c r="BC258" s="9">
        <v>21.6372</v>
      </c>
      <c r="BD258" s="9">
        <v>363.51</v>
      </c>
      <c r="BE258" s="9">
        <v>170.35730000000001</v>
      </c>
      <c r="BF258" s="24">
        <f>Table1[[#This Row],[Indirect and Induced Land Through FY12]]+Table1[[#This Row],[Indirect and Induced Land FY13 and After]]</f>
        <v>533.8673</v>
      </c>
      <c r="BG258" s="9">
        <v>40.183500000000002</v>
      </c>
      <c r="BH258" s="9">
        <v>675.09</v>
      </c>
      <c r="BI258" s="9">
        <v>316.38049999999998</v>
      </c>
      <c r="BJ258" s="24">
        <f>Table1[[#This Row],[Indirect and Induced Building Through FY12]]+Table1[[#This Row],[Indirect and Induced Building FY13 and After]]</f>
        <v>991.47050000000002</v>
      </c>
      <c r="BK258" s="9">
        <v>61.820700000000002</v>
      </c>
      <c r="BL258" s="9">
        <v>1038.5999999999999</v>
      </c>
      <c r="BM258" s="9">
        <v>486.73779999999999</v>
      </c>
      <c r="BN258" s="24">
        <f>Table1[[#This Row],[TOTAL Real Property Related Taxes Through FY12]]+Table1[[#This Row],[TOTAL Real Property Related Taxes FY13 and After]]</f>
        <v>1525.3377999999998</v>
      </c>
      <c r="BO258" s="9">
        <v>56.918199999999999</v>
      </c>
      <c r="BP258" s="9">
        <v>1082.5449000000001</v>
      </c>
      <c r="BQ258" s="9">
        <v>448.13959999999997</v>
      </c>
      <c r="BR258" s="24">
        <f>Table1[[#This Row],[Company Direct Through FY12]]+Table1[[#This Row],[Company Direct FY13 and After]]</f>
        <v>1530.6845000000001</v>
      </c>
      <c r="BS258" s="9">
        <v>0</v>
      </c>
      <c r="BT258" s="9">
        <v>0</v>
      </c>
      <c r="BU258" s="9">
        <v>0</v>
      </c>
      <c r="BV258" s="24">
        <f>Table1[[#This Row],[Sales Tax Exemption Through FY12]]+Table1[[#This Row],[Sales Tax Exemption FY13 and After]]</f>
        <v>0</v>
      </c>
      <c r="BW258" s="9">
        <v>0</v>
      </c>
      <c r="BX258" s="9">
        <v>0</v>
      </c>
      <c r="BY258" s="9">
        <v>0</v>
      </c>
      <c r="BZ258" s="24">
        <f>Table1[[#This Row],[Energy Tax Savings Through FY12]]+Table1[[#This Row],[Energy Tax Savings FY13 and After]]</f>
        <v>0</v>
      </c>
      <c r="CA258" s="9">
        <v>8.2500000000000004E-2</v>
      </c>
      <c r="CB258" s="9">
        <v>66.747500000000002</v>
      </c>
      <c r="CC258" s="9">
        <v>0.26340000000000002</v>
      </c>
      <c r="CD258" s="24">
        <f>Table1[[#This Row],[Tax Exempt Bond Savings Through FY12]]+Table1[[#This Row],[Tax Exempt Bond Savings FY13 and After]]</f>
        <v>67.010900000000007</v>
      </c>
      <c r="CE258" s="9">
        <v>73.878600000000006</v>
      </c>
      <c r="CF258" s="9">
        <v>1384.5043000000001</v>
      </c>
      <c r="CG258" s="9">
        <v>581.67660000000001</v>
      </c>
      <c r="CH258" s="24">
        <f>Table1[[#This Row],[Indirect and Induced Through FY12]]+Table1[[#This Row],[Indirect and Induced FY13 and After]]</f>
        <v>1966.1809000000001</v>
      </c>
      <c r="CI258" s="9">
        <v>130.71430000000001</v>
      </c>
      <c r="CJ258" s="9">
        <v>2400.3017</v>
      </c>
      <c r="CK258" s="9">
        <v>1029.5527999999999</v>
      </c>
      <c r="CL258" s="24">
        <f>Table1[[#This Row],[TOTAL Income Consumption Use Taxes Through FY12]]+Table1[[#This Row],[TOTAL Income Consumption Use Taxes FY13 and After]]</f>
        <v>3429.8544999999999</v>
      </c>
      <c r="CM258" s="9">
        <v>8.2500000000000004E-2</v>
      </c>
      <c r="CN258" s="9">
        <v>66.747500000000002</v>
      </c>
      <c r="CO258" s="9">
        <v>0.26340000000000002</v>
      </c>
      <c r="CP258" s="24">
        <f>Table1[[#This Row],[Assistance Provided Through FY12]]+Table1[[#This Row],[Assistance Provided FY13 and After]]</f>
        <v>67.010900000000007</v>
      </c>
      <c r="CQ258" s="9">
        <v>0</v>
      </c>
      <c r="CR258" s="9">
        <v>0</v>
      </c>
      <c r="CS258" s="9">
        <v>0</v>
      </c>
      <c r="CT258" s="24">
        <f>Table1[[#This Row],[Recapture Cancellation Reduction Amount Through FY12]]+Table1[[#This Row],[Recapture Cancellation Reduction Amount FY13 and After]]</f>
        <v>0</v>
      </c>
      <c r="CU258" s="9">
        <v>0</v>
      </c>
      <c r="CV258" s="9">
        <v>0</v>
      </c>
      <c r="CW258" s="9">
        <v>0</v>
      </c>
      <c r="CX258" s="24">
        <f>Table1[[#This Row],[Penalty Paid Through FY12]]+Table1[[#This Row],[Penalty Paid FY13 and After]]</f>
        <v>0</v>
      </c>
      <c r="CY258" s="9">
        <v>8.2500000000000004E-2</v>
      </c>
      <c r="CZ258" s="9">
        <v>66.747500000000002</v>
      </c>
      <c r="DA258" s="9">
        <v>0.26340000000000002</v>
      </c>
      <c r="DB258" s="24">
        <f>Table1[[#This Row],[TOTAL Assistance Net of Recapture Penalties Through FY12]]+Table1[[#This Row],[TOTAL Assistance Net of Recapture Penalties FY13 and After]]</f>
        <v>67.010900000000007</v>
      </c>
      <c r="DC258" s="9">
        <v>56.918199999999999</v>
      </c>
      <c r="DD258" s="9">
        <v>1082.5449000000001</v>
      </c>
      <c r="DE258" s="9">
        <v>448.13959999999997</v>
      </c>
      <c r="DF258" s="24">
        <f>Table1[[#This Row],[Company Direct Tax Revenue Before Assistance Through FY12]]+Table1[[#This Row],[Company Direct Tax Revenue Before Assistance FY13 and After]]</f>
        <v>1530.6845000000001</v>
      </c>
      <c r="DG258" s="9">
        <v>135.69929999999999</v>
      </c>
      <c r="DH258" s="9">
        <v>2423.1043</v>
      </c>
      <c r="DI258" s="9">
        <v>1068.4143999999999</v>
      </c>
      <c r="DJ258" s="24">
        <f>Table1[[#This Row],[Indirect and Induced Tax Revenues Through FY12]]+Table1[[#This Row],[Indirect and Induced Tax Revenues FY13 and After]]</f>
        <v>3491.5186999999996</v>
      </c>
      <c r="DK258" s="9">
        <v>192.61750000000001</v>
      </c>
      <c r="DL258" s="9">
        <v>3505.6491999999998</v>
      </c>
      <c r="DM258" s="9">
        <v>1516.5540000000001</v>
      </c>
      <c r="DN258" s="24">
        <f>Table1[[#This Row],[TOTAL Tax Revenues Before Assistance Through FY12]]+Table1[[#This Row],[TOTAL Tax Revenues Before Assistance FY13 and After]]</f>
        <v>5022.2031999999999</v>
      </c>
      <c r="DO258" s="9">
        <v>192.535</v>
      </c>
      <c r="DP258" s="9">
        <v>3438.9016999999999</v>
      </c>
      <c r="DQ258" s="9">
        <v>1516.2906</v>
      </c>
      <c r="DR258" s="24">
        <f>Table1[[#This Row],[TOTAL Tax Revenues Net of Assistance Recapture and Penalty Through FY12]]+Table1[[#This Row],[TOTAL Tax Revenues Net of Assistance Recapture and Penalty FY13 and After]]</f>
        <v>4955.1922999999997</v>
      </c>
      <c r="DS258" s="9">
        <v>0</v>
      </c>
      <c r="DT258" s="9">
        <v>0</v>
      </c>
      <c r="DU258" s="9">
        <v>0</v>
      </c>
      <c r="DV258" s="9">
        <v>0</v>
      </c>
    </row>
    <row r="259" spans="1:126" x14ac:dyDescent="0.25">
      <c r="A259" s="10">
        <v>92804</v>
      </c>
      <c r="B259" s="10" t="s">
        <v>1250</v>
      </c>
      <c r="C259" s="10" t="s">
        <v>1251</v>
      </c>
      <c r="D259" s="10" t="s">
        <v>10</v>
      </c>
      <c r="E259" s="10">
        <v>11</v>
      </c>
      <c r="F259" s="10" t="s">
        <v>1252</v>
      </c>
      <c r="G259" s="10" t="s">
        <v>1253</v>
      </c>
      <c r="H259" s="13">
        <v>0</v>
      </c>
      <c r="I259" s="13">
        <v>200281</v>
      </c>
      <c r="J259" s="10" t="s">
        <v>205</v>
      </c>
      <c r="K259" s="10" t="s">
        <v>50</v>
      </c>
      <c r="L259" s="8">
        <v>38152</v>
      </c>
      <c r="M259" s="8">
        <v>49096</v>
      </c>
      <c r="N259" s="9">
        <v>31000</v>
      </c>
      <c r="O259" s="10" t="s">
        <v>108</v>
      </c>
      <c r="P259" s="7">
        <v>14</v>
      </c>
      <c r="Q259" s="7">
        <v>104</v>
      </c>
      <c r="R259" s="7">
        <v>294</v>
      </c>
      <c r="S259" s="7">
        <v>0</v>
      </c>
      <c r="T259" s="7">
        <v>0</v>
      </c>
      <c r="U259" s="7">
        <v>412</v>
      </c>
      <c r="V259" s="7">
        <v>353</v>
      </c>
      <c r="W259" s="7">
        <v>0</v>
      </c>
      <c r="X259" s="7">
        <v>0</v>
      </c>
      <c r="Y259" s="7">
        <v>245</v>
      </c>
      <c r="Z259" s="7">
        <v>0</v>
      </c>
      <c r="AA259" s="7">
        <v>55.339805825242713</v>
      </c>
      <c r="AB259" s="16">
        <v>21.844660194174757</v>
      </c>
      <c r="AC259" s="16">
        <v>8.2524271844660202</v>
      </c>
      <c r="AD259" s="16">
        <v>8.009708737864079</v>
      </c>
      <c r="AE259" s="16">
        <v>6.5533980582524274</v>
      </c>
      <c r="AF259" s="15">
        <v>58.009708737864074</v>
      </c>
      <c r="AG259" s="10" t="s">
        <v>28</v>
      </c>
      <c r="AH259" s="10" t="s">
        <v>28</v>
      </c>
      <c r="AI259" s="9">
        <v>0</v>
      </c>
      <c r="AJ259" s="9">
        <v>0</v>
      </c>
      <c r="AK259" s="9">
        <v>0</v>
      </c>
      <c r="AL259" s="24">
        <f>Table1[[#This Row],[Company Direct Land Through FY12]]+Table1[[#This Row],[Company Direct Land FY13 and After]]</f>
        <v>0</v>
      </c>
      <c r="AM259" s="9">
        <v>0</v>
      </c>
      <c r="AN259" s="9">
        <v>0</v>
      </c>
      <c r="AO259" s="9">
        <v>0</v>
      </c>
      <c r="AP259" s="24">
        <f>Table1[[#This Row],[Company Direct Building Through FY12]]+Table1[[#This Row],[Company Direct Building FY13 and After]]</f>
        <v>0</v>
      </c>
      <c r="AQ259" s="9">
        <v>0</v>
      </c>
      <c r="AR259" s="9">
        <v>469.56</v>
      </c>
      <c r="AS259" s="9">
        <v>0</v>
      </c>
      <c r="AT259" s="24">
        <f>Table1[[#This Row],[Mortgage Recording Tax Through FY12]]+Table1[[#This Row],[Mortgage Recording Tax FY13 and After]]</f>
        <v>469.56</v>
      </c>
      <c r="AU259" s="9">
        <v>0</v>
      </c>
      <c r="AV259" s="9">
        <v>0</v>
      </c>
      <c r="AW259" s="9">
        <v>0</v>
      </c>
      <c r="AX259" s="24">
        <f>Table1[[#This Row],[Pilot Savings  Through FY12]]+Table1[[#This Row],[Pilot Savings FY13 and After]]</f>
        <v>0</v>
      </c>
      <c r="AY259" s="9">
        <v>0</v>
      </c>
      <c r="AZ259" s="9">
        <v>0</v>
      </c>
      <c r="BA259" s="9">
        <v>0</v>
      </c>
      <c r="BB259" s="24">
        <f>Table1[[#This Row],[Mortgage Recording Tax Exemption Through FY12]]+Table1[[#This Row],[Mortgage Recording Tax Exemption FY13 and After]]</f>
        <v>0</v>
      </c>
      <c r="BC259" s="9">
        <v>259.61160000000001</v>
      </c>
      <c r="BD259" s="9">
        <v>1115.5608</v>
      </c>
      <c r="BE259" s="9">
        <v>2044.0260000000001</v>
      </c>
      <c r="BF259" s="24">
        <f>Table1[[#This Row],[Indirect and Induced Land Through FY12]]+Table1[[#This Row],[Indirect and Induced Land FY13 and After]]</f>
        <v>3159.5868</v>
      </c>
      <c r="BG259" s="9">
        <v>482.13589999999999</v>
      </c>
      <c r="BH259" s="9">
        <v>2071.7559000000001</v>
      </c>
      <c r="BI259" s="9">
        <v>3796.0495000000001</v>
      </c>
      <c r="BJ259" s="24">
        <f>Table1[[#This Row],[Indirect and Induced Building Through FY12]]+Table1[[#This Row],[Indirect and Induced Building FY13 and After]]</f>
        <v>5867.8054000000002</v>
      </c>
      <c r="BK259" s="9">
        <v>741.74749999999995</v>
      </c>
      <c r="BL259" s="9">
        <v>3656.8766999999998</v>
      </c>
      <c r="BM259" s="9">
        <v>5840.0754999999999</v>
      </c>
      <c r="BN259" s="24">
        <f>Table1[[#This Row],[TOTAL Real Property Related Taxes Through FY12]]+Table1[[#This Row],[TOTAL Real Property Related Taxes FY13 and After]]</f>
        <v>9496.9521999999997</v>
      </c>
      <c r="BO259" s="9">
        <v>731.57889999999998</v>
      </c>
      <c r="BP259" s="9">
        <v>3401.5142999999998</v>
      </c>
      <c r="BQ259" s="9">
        <v>5760.0129999999999</v>
      </c>
      <c r="BR259" s="24">
        <f>Table1[[#This Row],[Company Direct Through FY12]]+Table1[[#This Row],[Company Direct FY13 and After]]</f>
        <v>9161.5272999999997</v>
      </c>
      <c r="BS259" s="9">
        <v>0</v>
      </c>
      <c r="BT259" s="9">
        <v>0</v>
      </c>
      <c r="BU259" s="9">
        <v>0</v>
      </c>
      <c r="BV259" s="24">
        <f>Table1[[#This Row],[Sales Tax Exemption Through FY12]]+Table1[[#This Row],[Sales Tax Exemption FY13 and After]]</f>
        <v>0</v>
      </c>
      <c r="BW259" s="9">
        <v>0</v>
      </c>
      <c r="BX259" s="9">
        <v>0</v>
      </c>
      <c r="BY259" s="9">
        <v>0</v>
      </c>
      <c r="BZ259" s="24">
        <f>Table1[[#This Row],[Energy Tax Savings Through FY12]]+Table1[[#This Row],[Energy Tax Savings FY13 and After]]</f>
        <v>0</v>
      </c>
      <c r="CA259" s="9">
        <v>6.9500000000000006E-2</v>
      </c>
      <c r="CB259" s="9">
        <v>0.91180000000000005</v>
      </c>
      <c r="CC259" s="9">
        <v>0.22189999999999999</v>
      </c>
      <c r="CD259" s="24">
        <f>Table1[[#This Row],[Tax Exempt Bond Savings Through FY12]]+Table1[[#This Row],[Tax Exempt Bond Savings FY13 and After]]</f>
        <v>1.1337000000000002</v>
      </c>
      <c r="CE259" s="9">
        <v>870.22730000000001</v>
      </c>
      <c r="CF259" s="9">
        <v>4136.9816000000001</v>
      </c>
      <c r="CG259" s="9">
        <v>6851.6485000000002</v>
      </c>
      <c r="CH259" s="24">
        <f>Table1[[#This Row],[Indirect and Induced Through FY12]]+Table1[[#This Row],[Indirect and Induced FY13 and After]]</f>
        <v>10988.6301</v>
      </c>
      <c r="CI259" s="9">
        <v>1601.7366999999999</v>
      </c>
      <c r="CJ259" s="9">
        <v>7537.5841</v>
      </c>
      <c r="CK259" s="9">
        <v>12611.4396</v>
      </c>
      <c r="CL259" s="24">
        <f>Table1[[#This Row],[TOTAL Income Consumption Use Taxes Through FY12]]+Table1[[#This Row],[TOTAL Income Consumption Use Taxes FY13 and After]]</f>
        <v>20149.023699999998</v>
      </c>
      <c r="CM259" s="9">
        <v>6.9500000000000006E-2</v>
      </c>
      <c r="CN259" s="9">
        <v>0.91180000000000005</v>
      </c>
      <c r="CO259" s="9">
        <v>0.22189999999999999</v>
      </c>
      <c r="CP259" s="24">
        <f>Table1[[#This Row],[Assistance Provided Through FY12]]+Table1[[#This Row],[Assistance Provided FY13 and After]]</f>
        <v>1.1337000000000002</v>
      </c>
      <c r="CQ259" s="9">
        <v>0</v>
      </c>
      <c r="CR259" s="9">
        <v>0</v>
      </c>
      <c r="CS259" s="9">
        <v>0</v>
      </c>
      <c r="CT259" s="24">
        <f>Table1[[#This Row],[Recapture Cancellation Reduction Amount Through FY12]]+Table1[[#This Row],[Recapture Cancellation Reduction Amount FY13 and After]]</f>
        <v>0</v>
      </c>
      <c r="CU259" s="9">
        <v>0</v>
      </c>
      <c r="CV259" s="9">
        <v>0</v>
      </c>
      <c r="CW259" s="9">
        <v>0</v>
      </c>
      <c r="CX259" s="24">
        <f>Table1[[#This Row],[Penalty Paid Through FY12]]+Table1[[#This Row],[Penalty Paid FY13 and After]]</f>
        <v>0</v>
      </c>
      <c r="CY259" s="9">
        <v>6.9500000000000006E-2</v>
      </c>
      <c r="CZ259" s="9">
        <v>0.91180000000000005</v>
      </c>
      <c r="DA259" s="9">
        <v>0.22189999999999999</v>
      </c>
      <c r="DB259" s="24">
        <f>Table1[[#This Row],[TOTAL Assistance Net of Recapture Penalties Through FY12]]+Table1[[#This Row],[TOTAL Assistance Net of Recapture Penalties FY13 and After]]</f>
        <v>1.1337000000000002</v>
      </c>
      <c r="DC259" s="9">
        <v>731.57889999999998</v>
      </c>
      <c r="DD259" s="9">
        <v>3871.0743000000002</v>
      </c>
      <c r="DE259" s="9">
        <v>5760.0129999999999</v>
      </c>
      <c r="DF259" s="24">
        <f>Table1[[#This Row],[Company Direct Tax Revenue Before Assistance Through FY12]]+Table1[[#This Row],[Company Direct Tax Revenue Before Assistance FY13 and After]]</f>
        <v>9631.0872999999992</v>
      </c>
      <c r="DG259" s="9">
        <v>1611.9748</v>
      </c>
      <c r="DH259" s="9">
        <v>7324.2983000000004</v>
      </c>
      <c r="DI259" s="9">
        <v>12691.724</v>
      </c>
      <c r="DJ259" s="24">
        <f>Table1[[#This Row],[Indirect and Induced Tax Revenues Through FY12]]+Table1[[#This Row],[Indirect and Induced Tax Revenues FY13 and After]]</f>
        <v>20016.022300000001</v>
      </c>
      <c r="DK259" s="9">
        <v>2343.5536999999999</v>
      </c>
      <c r="DL259" s="9">
        <v>11195.372600000001</v>
      </c>
      <c r="DM259" s="9">
        <v>18451.737000000001</v>
      </c>
      <c r="DN259" s="24">
        <f>Table1[[#This Row],[TOTAL Tax Revenues Before Assistance Through FY12]]+Table1[[#This Row],[TOTAL Tax Revenues Before Assistance FY13 and After]]</f>
        <v>29647.109600000003</v>
      </c>
      <c r="DO259" s="9">
        <v>2343.4841999999999</v>
      </c>
      <c r="DP259" s="9">
        <v>11194.460800000001</v>
      </c>
      <c r="DQ259" s="9">
        <v>18451.515100000001</v>
      </c>
      <c r="DR259" s="24">
        <f>Table1[[#This Row],[TOTAL Tax Revenues Net of Assistance Recapture and Penalty Through FY12]]+Table1[[#This Row],[TOTAL Tax Revenues Net of Assistance Recapture and Penalty FY13 and After]]</f>
        <v>29645.975900000001</v>
      </c>
      <c r="DS259" s="9">
        <v>0</v>
      </c>
      <c r="DT259" s="9">
        <v>0</v>
      </c>
      <c r="DU259" s="9">
        <v>0</v>
      </c>
      <c r="DV259" s="9">
        <v>0</v>
      </c>
    </row>
    <row r="260" spans="1:126" x14ac:dyDescent="0.25">
      <c r="A260" s="10">
        <v>92806</v>
      </c>
      <c r="B260" s="10" t="s">
        <v>979</v>
      </c>
      <c r="C260" s="10" t="s">
        <v>981</v>
      </c>
      <c r="D260" s="10" t="s">
        <v>47</v>
      </c>
      <c r="E260" s="10">
        <v>3</v>
      </c>
      <c r="F260" s="10" t="s">
        <v>982</v>
      </c>
      <c r="G260" s="10" t="s">
        <v>276</v>
      </c>
      <c r="H260" s="13">
        <v>11125</v>
      </c>
      <c r="I260" s="13">
        <v>33126</v>
      </c>
      <c r="J260" s="10" t="s">
        <v>980</v>
      </c>
      <c r="K260" s="10" t="s">
        <v>50</v>
      </c>
      <c r="L260" s="8">
        <v>37829</v>
      </c>
      <c r="M260" s="8">
        <v>48853</v>
      </c>
      <c r="N260" s="9">
        <v>17720</v>
      </c>
      <c r="O260" s="10" t="s">
        <v>74</v>
      </c>
      <c r="P260" s="7">
        <v>18</v>
      </c>
      <c r="Q260" s="7">
        <v>18</v>
      </c>
      <c r="R260" s="7">
        <v>11</v>
      </c>
      <c r="S260" s="7">
        <v>39</v>
      </c>
      <c r="T260" s="7">
        <v>0</v>
      </c>
      <c r="U260" s="7">
        <v>86</v>
      </c>
      <c r="V260" s="7">
        <v>68</v>
      </c>
      <c r="W260" s="7">
        <v>0</v>
      </c>
      <c r="X260" s="7">
        <v>0</v>
      </c>
      <c r="Y260" s="7">
        <v>87</v>
      </c>
      <c r="Z260" s="7">
        <v>56</v>
      </c>
      <c r="AA260" s="7">
        <v>0</v>
      </c>
      <c r="AB260" s="16">
        <v>0</v>
      </c>
      <c r="AC260" s="16">
        <v>0</v>
      </c>
      <c r="AD260" s="16">
        <v>0</v>
      </c>
      <c r="AE260" s="16">
        <v>0</v>
      </c>
      <c r="AF260" s="15">
        <v>72.093023255813947</v>
      </c>
      <c r="AG260" s="10" t="s">
        <v>28</v>
      </c>
      <c r="AH260" s="10" t="s">
        <v>1966</v>
      </c>
      <c r="AI260" s="9">
        <v>0</v>
      </c>
      <c r="AJ260" s="9">
        <v>0</v>
      </c>
      <c r="AK260" s="9">
        <v>0</v>
      </c>
      <c r="AL260" s="24">
        <f>Table1[[#This Row],[Company Direct Land Through FY12]]+Table1[[#This Row],[Company Direct Land FY13 and After]]</f>
        <v>0</v>
      </c>
      <c r="AM260" s="9">
        <v>0</v>
      </c>
      <c r="AN260" s="9">
        <v>0</v>
      </c>
      <c r="AO260" s="9">
        <v>0</v>
      </c>
      <c r="AP260" s="24">
        <f>Table1[[#This Row],[Company Direct Building Through FY12]]+Table1[[#This Row],[Company Direct Building FY13 and After]]</f>
        <v>0</v>
      </c>
      <c r="AQ260" s="9">
        <v>0</v>
      </c>
      <c r="AR260" s="9">
        <v>310.8974</v>
      </c>
      <c r="AS260" s="9">
        <v>0</v>
      </c>
      <c r="AT260" s="24">
        <f>Table1[[#This Row],[Mortgage Recording Tax Through FY12]]+Table1[[#This Row],[Mortgage Recording Tax FY13 and After]]</f>
        <v>310.8974</v>
      </c>
      <c r="AU260" s="9">
        <v>0</v>
      </c>
      <c r="AV260" s="9">
        <v>0</v>
      </c>
      <c r="AW260" s="9">
        <v>0</v>
      </c>
      <c r="AX260" s="24">
        <f>Table1[[#This Row],[Pilot Savings  Through FY12]]+Table1[[#This Row],[Pilot Savings FY13 and After]]</f>
        <v>0</v>
      </c>
      <c r="AY260" s="9">
        <v>0</v>
      </c>
      <c r="AZ260" s="9">
        <v>310.8974</v>
      </c>
      <c r="BA260" s="9">
        <v>0</v>
      </c>
      <c r="BB260" s="24">
        <f>Table1[[#This Row],[Mortgage Recording Tax Exemption Through FY12]]+Table1[[#This Row],[Mortgage Recording Tax Exemption FY13 and After]]</f>
        <v>310.8974</v>
      </c>
      <c r="BC260" s="9">
        <v>60.699199999999998</v>
      </c>
      <c r="BD260" s="9">
        <v>344.2604</v>
      </c>
      <c r="BE260" s="9">
        <v>477.90890000000002</v>
      </c>
      <c r="BF260" s="24">
        <f>Table1[[#This Row],[Indirect and Induced Land Through FY12]]+Table1[[#This Row],[Indirect and Induced Land FY13 and After]]</f>
        <v>822.16930000000002</v>
      </c>
      <c r="BG260" s="9">
        <v>112.7272</v>
      </c>
      <c r="BH260" s="9">
        <v>639.34040000000005</v>
      </c>
      <c r="BI260" s="9">
        <v>887.54700000000003</v>
      </c>
      <c r="BJ260" s="24">
        <f>Table1[[#This Row],[Indirect and Induced Building Through FY12]]+Table1[[#This Row],[Indirect and Induced Building FY13 and After]]</f>
        <v>1526.8874000000001</v>
      </c>
      <c r="BK260" s="9">
        <v>173.4264</v>
      </c>
      <c r="BL260" s="9">
        <v>983.60080000000005</v>
      </c>
      <c r="BM260" s="9">
        <v>1365.4558999999999</v>
      </c>
      <c r="BN260" s="24">
        <f>Table1[[#This Row],[TOTAL Real Property Related Taxes Through FY12]]+Table1[[#This Row],[TOTAL Real Property Related Taxes FY13 and After]]</f>
        <v>2349.0567000000001</v>
      </c>
      <c r="BO260" s="9">
        <v>133.72300000000001</v>
      </c>
      <c r="BP260" s="9">
        <v>804.67259999999999</v>
      </c>
      <c r="BQ260" s="9">
        <v>1052.8549</v>
      </c>
      <c r="BR260" s="24">
        <f>Table1[[#This Row],[Company Direct Through FY12]]+Table1[[#This Row],[Company Direct FY13 and After]]</f>
        <v>1857.5275000000001</v>
      </c>
      <c r="BS260" s="9">
        <v>0</v>
      </c>
      <c r="BT260" s="9">
        <v>0</v>
      </c>
      <c r="BU260" s="9">
        <v>0</v>
      </c>
      <c r="BV260" s="24">
        <f>Table1[[#This Row],[Sales Tax Exemption Through FY12]]+Table1[[#This Row],[Sales Tax Exemption FY13 and After]]</f>
        <v>0</v>
      </c>
      <c r="BW260" s="9">
        <v>0</v>
      </c>
      <c r="BX260" s="9">
        <v>0</v>
      </c>
      <c r="BY260" s="9">
        <v>0</v>
      </c>
      <c r="BZ260" s="24">
        <f>Table1[[#This Row],[Energy Tax Savings Through FY12]]+Table1[[#This Row],[Energy Tax Savings FY13 and After]]</f>
        <v>0</v>
      </c>
      <c r="CA260" s="9">
        <v>0.10929999999999999</v>
      </c>
      <c r="CB260" s="9">
        <v>26.5395</v>
      </c>
      <c r="CC260" s="9">
        <v>0.34889999999999999</v>
      </c>
      <c r="CD260" s="24">
        <f>Table1[[#This Row],[Tax Exempt Bond Savings Through FY12]]+Table1[[#This Row],[Tax Exempt Bond Savings FY13 and After]]</f>
        <v>26.888400000000001</v>
      </c>
      <c r="CE260" s="9">
        <v>187.0574</v>
      </c>
      <c r="CF260" s="9">
        <v>1170.3797999999999</v>
      </c>
      <c r="CG260" s="9">
        <v>1472.7774999999999</v>
      </c>
      <c r="CH260" s="24">
        <f>Table1[[#This Row],[Indirect and Induced Through FY12]]+Table1[[#This Row],[Indirect and Induced FY13 and After]]</f>
        <v>2643.1572999999999</v>
      </c>
      <c r="CI260" s="9">
        <v>320.67110000000002</v>
      </c>
      <c r="CJ260" s="9">
        <v>1948.5128999999999</v>
      </c>
      <c r="CK260" s="9">
        <v>2525.2835</v>
      </c>
      <c r="CL260" s="24">
        <f>Table1[[#This Row],[TOTAL Income Consumption Use Taxes Through FY12]]+Table1[[#This Row],[TOTAL Income Consumption Use Taxes FY13 and After]]</f>
        <v>4473.7964000000002</v>
      </c>
      <c r="CM260" s="9">
        <v>0.10929999999999999</v>
      </c>
      <c r="CN260" s="9">
        <v>337.43689999999998</v>
      </c>
      <c r="CO260" s="9">
        <v>0.34889999999999999</v>
      </c>
      <c r="CP260" s="24">
        <f>Table1[[#This Row],[Assistance Provided Through FY12]]+Table1[[#This Row],[Assistance Provided FY13 and After]]</f>
        <v>337.78579999999999</v>
      </c>
      <c r="CQ260" s="9">
        <v>0</v>
      </c>
      <c r="CR260" s="9">
        <v>0</v>
      </c>
      <c r="CS260" s="9">
        <v>0</v>
      </c>
      <c r="CT260" s="24">
        <f>Table1[[#This Row],[Recapture Cancellation Reduction Amount Through FY12]]+Table1[[#This Row],[Recapture Cancellation Reduction Amount FY13 and After]]</f>
        <v>0</v>
      </c>
      <c r="CU260" s="9">
        <v>0</v>
      </c>
      <c r="CV260" s="9">
        <v>0</v>
      </c>
      <c r="CW260" s="9">
        <v>0</v>
      </c>
      <c r="CX260" s="24">
        <f>Table1[[#This Row],[Penalty Paid Through FY12]]+Table1[[#This Row],[Penalty Paid FY13 and After]]</f>
        <v>0</v>
      </c>
      <c r="CY260" s="9">
        <v>0.10929999999999999</v>
      </c>
      <c r="CZ260" s="9">
        <v>337.43689999999998</v>
      </c>
      <c r="DA260" s="9">
        <v>0.34889999999999999</v>
      </c>
      <c r="DB260" s="24">
        <f>Table1[[#This Row],[TOTAL Assistance Net of Recapture Penalties Through FY12]]+Table1[[#This Row],[TOTAL Assistance Net of Recapture Penalties FY13 and After]]</f>
        <v>337.78579999999999</v>
      </c>
      <c r="DC260" s="9">
        <v>133.72300000000001</v>
      </c>
      <c r="DD260" s="9">
        <v>1115.57</v>
      </c>
      <c r="DE260" s="9">
        <v>1052.8549</v>
      </c>
      <c r="DF260" s="24">
        <f>Table1[[#This Row],[Company Direct Tax Revenue Before Assistance Through FY12]]+Table1[[#This Row],[Company Direct Tax Revenue Before Assistance FY13 and After]]</f>
        <v>2168.4249</v>
      </c>
      <c r="DG260" s="9">
        <v>360.48379999999997</v>
      </c>
      <c r="DH260" s="9">
        <v>2153.9805999999999</v>
      </c>
      <c r="DI260" s="9">
        <v>2838.2334000000001</v>
      </c>
      <c r="DJ260" s="24">
        <f>Table1[[#This Row],[Indirect and Induced Tax Revenues Through FY12]]+Table1[[#This Row],[Indirect and Induced Tax Revenues FY13 and After]]</f>
        <v>4992.2139999999999</v>
      </c>
      <c r="DK260" s="9">
        <v>494.20679999999999</v>
      </c>
      <c r="DL260" s="9">
        <v>3269.5506</v>
      </c>
      <c r="DM260" s="9">
        <v>3891.0882999999999</v>
      </c>
      <c r="DN260" s="24">
        <f>Table1[[#This Row],[TOTAL Tax Revenues Before Assistance Through FY12]]+Table1[[#This Row],[TOTAL Tax Revenues Before Assistance FY13 and After]]</f>
        <v>7160.6388999999999</v>
      </c>
      <c r="DO260" s="9">
        <v>494.09750000000003</v>
      </c>
      <c r="DP260" s="9">
        <v>2932.1136999999999</v>
      </c>
      <c r="DQ260" s="9">
        <v>3890.7393999999999</v>
      </c>
      <c r="DR260" s="24">
        <f>Table1[[#This Row],[TOTAL Tax Revenues Net of Assistance Recapture and Penalty Through FY12]]+Table1[[#This Row],[TOTAL Tax Revenues Net of Assistance Recapture and Penalty FY13 and After]]</f>
        <v>6822.8531000000003</v>
      </c>
      <c r="DS260" s="9">
        <v>0</v>
      </c>
      <c r="DT260" s="9">
        <v>0</v>
      </c>
      <c r="DU260" s="9">
        <v>0</v>
      </c>
      <c r="DV260" s="9">
        <v>0</v>
      </c>
    </row>
    <row r="261" spans="1:126" x14ac:dyDescent="0.25">
      <c r="A261" s="10">
        <v>92809</v>
      </c>
      <c r="B261" s="10" t="s">
        <v>1105</v>
      </c>
      <c r="C261" s="10" t="s">
        <v>1106</v>
      </c>
      <c r="D261" s="10" t="s">
        <v>24</v>
      </c>
      <c r="E261" s="10">
        <v>31</v>
      </c>
      <c r="F261" s="10" t="s">
        <v>1107</v>
      </c>
      <c r="G261" s="10" t="s">
        <v>264</v>
      </c>
      <c r="H261" s="13">
        <v>12350</v>
      </c>
      <c r="I261" s="13">
        <v>12350</v>
      </c>
      <c r="J261" s="10" t="s">
        <v>421</v>
      </c>
      <c r="K261" s="10" t="s">
        <v>5</v>
      </c>
      <c r="L261" s="8">
        <v>37949</v>
      </c>
      <c r="M261" s="8">
        <v>47299</v>
      </c>
      <c r="N261" s="9">
        <v>1602</v>
      </c>
      <c r="O261" s="10" t="s">
        <v>11</v>
      </c>
      <c r="P261" s="7">
        <v>0</v>
      </c>
      <c r="Q261" s="7">
        <v>0</v>
      </c>
      <c r="R261" s="7">
        <v>17</v>
      </c>
      <c r="S261" s="7">
        <v>0</v>
      </c>
      <c r="T261" s="7">
        <v>0</v>
      </c>
      <c r="U261" s="7">
        <v>17</v>
      </c>
      <c r="V261" s="7">
        <v>17</v>
      </c>
      <c r="W261" s="7">
        <v>0</v>
      </c>
      <c r="X261" s="7">
        <v>0</v>
      </c>
      <c r="Y261" s="7">
        <v>0</v>
      </c>
      <c r="Z261" s="7">
        <v>6</v>
      </c>
      <c r="AA261" s="7">
        <v>0</v>
      </c>
      <c r="AB261" s="16">
        <v>0</v>
      </c>
      <c r="AC261" s="16">
        <v>0</v>
      </c>
      <c r="AD261" s="16">
        <v>0</v>
      </c>
      <c r="AE261" s="16">
        <v>0</v>
      </c>
      <c r="AF261" s="15">
        <v>70</v>
      </c>
      <c r="AG261" s="10" t="s">
        <v>1966</v>
      </c>
      <c r="AH261" s="10" t="s">
        <v>1966</v>
      </c>
      <c r="AI261" s="9">
        <v>10.917999999999999</v>
      </c>
      <c r="AJ261" s="9">
        <v>76.593199999999996</v>
      </c>
      <c r="AK261" s="9">
        <v>72.504400000000004</v>
      </c>
      <c r="AL261" s="24">
        <f>Table1[[#This Row],[Company Direct Land Through FY12]]+Table1[[#This Row],[Company Direct Land FY13 and After]]</f>
        <v>149.0976</v>
      </c>
      <c r="AM261" s="9">
        <v>39.972999999999999</v>
      </c>
      <c r="AN261" s="9">
        <v>218.2627</v>
      </c>
      <c r="AO261" s="9">
        <v>265.45639999999997</v>
      </c>
      <c r="AP261" s="24">
        <f>Table1[[#This Row],[Company Direct Building Through FY12]]+Table1[[#This Row],[Company Direct Building FY13 and After]]</f>
        <v>483.71909999999997</v>
      </c>
      <c r="AQ261" s="9">
        <v>0</v>
      </c>
      <c r="AR261" s="9">
        <v>24.317399999999999</v>
      </c>
      <c r="AS261" s="9">
        <v>0</v>
      </c>
      <c r="AT261" s="24">
        <f>Table1[[#This Row],[Mortgage Recording Tax Through FY12]]+Table1[[#This Row],[Mortgage Recording Tax FY13 and After]]</f>
        <v>24.317399999999999</v>
      </c>
      <c r="AU261" s="9">
        <v>22.055</v>
      </c>
      <c r="AV261" s="9">
        <v>96.830399999999997</v>
      </c>
      <c r="AW261" s="9">
        <v>146.46430000000001</v>
      </c>
      <c r="AX261" s="24">
        <f>Table1[[#This Row],[Pilot Savings  Through FY12]]+Table1[[#This Row],[Pilot Savings FY13 and After]]</f>
        <v>243.29470000000001</v>
      </c>
      <c r="AY261" s="9">
        <v>0</v>
      </c>
      <c r="AZ261" s="9">
        <v>24.317399999999999</v>
      </c>
      <c r="BA261" s="9">
        <v>0</v>
      </c>
      <c r="BB261" s="24">
        <f>Table1[[#This Row],[Mortgage Recording Tax Exemption Through FY12]]+Table1[[#This Row],[Mortgage Recording Tax Exemption FY13 and After]]</f>
        <v>24.317399999999999</v>
      </c>
      <c r="BC261" s="9">
        <v>19.206900000000001</v>
      </c>
      <c r="BD261" s="9">
        <v>127.6099</v>
      </c>
      <c r="BE261" s="9">
        <v>127.5505</v>
      </c>
      <c r="BF261" s="24">
        <f>Table1[[#This Row],[Indirect and Induced Land Through FY12]]+Table1[[#This Row],[Indirect and Induced Land FY13 and After]]</f>
        <v>255.16039999999998</v>
      </c>
      <c r="BG261" s="9">
        <v>35.67</v>
      </c>
      <c r="BH261" s="9">
        <v>236.98949999999999</v>
      </c>
      <c r="BI261" s="9">
        <v>236.88050000000001</v>
      </c>
      <c r="BJ261" s="24">
        <f>Table1[[#This Row],[Indirect and Induced Building Through FY12]]+Table1[[#This Row],[Indirect and Induced Building FY13 and After]]</f>
        <v>473.87</v>
      </c>
      <c r="BK261" s="9">
        <v>83.712900000000005</v>
      </c>
      <c r="BL261" s="9">
        <v>562.62490000000003</v>
      </c>
      <c r="BM261" s="9">
        <v>555.92750000000001</v>
      </c>
      <c r="BN261" s="24">
        <f>Table1[[#This Row],[TOTAL Real Property Related Taxes Through FY12]]+Table1[[#This Row],[TOTAL Real Property Related Taxes FY13 and After]]</f>
        <v>1118.5524</v>
      </c>
      <c r="BO261" s="9">
        <v>96.244299999999996</v>
      </c>
      <c r="BP261" s="9">
        <v>744.06359999999995</v>
      </c>
      <c r="BQ261" s="9">
        <v>639.14700000000005</v>
      </c>
      <c r="BR261" s="24">
        <f>Table1[[#This Row],[Company Direct Through FY12]]+Table1[[#This Row],[Company Direct FY13 and After]]</f>
        <v>1383.2105999999999</v>
      </c>
      <c r="BS261" s="9">
        <v>0</v>
      </c>
      <c r="BT261" s="9">
        <v>0</v>
      </c>
      <c r="BU261" s="9">
        <v>0</v>
      </c>
      <c r="BV261" s="24">
        <f>Table1[[#This Row],[Sales Tax Exemption Through FY12]]+Table1[[#This Row],[Sales Tax Exemption FY13 and After]]</f>
        <v>0</v>
      </c>
      <c r="BW261" s="9">
        <v>0</v>
      </c>
      <c r="BX261" s="9">
        <v>0</v>
      </c>
      <c r="BY261" s="9">
        <v>0</v>
      </c>
      <c r="BZ261" s="24">
        <f>Table1[[#This Row],[Energy Tax Savings Through FY12]]+Table1[[#This Row],[Energy Tax Savings FY13 and After]]</f>
        <v>0</v>
      </c>
      <c r="CA261" s="9">
        <v>0</v>
      </c>
      <c r="CB261" s="9">
        <v>0</v>
      </c>
      <c r="CC261" s="9">
        <v>0</v>
      </c>
      <c r="CD261" s="24">
        <f>Table1[[#This Row],[Tax Exempt Bond Savings Through FY12]]+Table1[[#This Row],[Tax Exempt Bond Savings FY13 and After]]</f>
        <v>0</v>
      </c>
      <c r="CE261" s="9">
        <v>65.580500000000001</v>
      </c>
      <c r="CF261" s="9">
        <v>481.42660000000001</v>
      </c>
      <c r="CG261" s="9">
        <v>435.512</v>
      </c>
      <c r="CH261" s="24">
        <f>Table1[[#This Row],[Indirect and Induced Through FY12]]+Table1[[#This Row],[Indirect and Induced FY13 and After]]</f>
        <v>916.93859999999995</v>
      </c>
      <c r="CI261" s="9">
        <v>161.82480000000001</v>
      </c>
      <c r="CJ261" s="9">
        <v>1225.4902</v>
      </c>
      <c r="CK261" s="9">
        <v>1074.6590000000001</v>
      </c>
      <c r="CL261" s="24">
        <f>Table1[[#This Row],[TOTAL Income Consumption Use Taxes Through FY12]]+Table1[[#This Row],[TOTAL Income Consumption Use Taxes FY13 and After]]</f>
        <v>2300.1491999999998</v>
      </c>
      <c r="CM261" s="9">
        <v>22.055</v>
      </c>
      <c r="CN261" s="9">
        <v>121.1478</v>
      </c>
      <c r="CO261" s="9">
        <v>146.46430000000001</v>
      </c>
      <c r="CP261" s="24">
        <f>Table1[[#This Row],[Assistance Provided Through FY12]]+Table1[[#This Row],[Assistance Provided FY13 and After]]</f>
        <v>267.6121</v>
      </c>
      <c r="CQ261" s="9">
        <v>0</v>
      </c>
      <c r="CR261" s="9">
        <v>0</v>
      </c>
      <c r="CS261" s="9">
        <v>0</v>
      </c>
      <c r="CT261" s="24">
        <f>Table1[[#This Row],[Recapture Cancellation Reduction Amount Through FY12]]+Table1[[#This Row],[Recapture Cancellation Reduction Amount FY13 and After]]</f>
        <v>0</v>
      </c>
      <c r="CU261" s="9">
        <v>0</v>
      </c>
      <c r="CV261" s="9">
        <v>0</v>
      </c>
      <c r="CW261" s="9">
        <v>0</v>
      </c>
      <c r="CX261" s="24">
        <f>Table1[[#This Row],[Penalty Paid Through FY12]]+Table1[[#This Row],[Penalty Paid FY13 and After]]</f>
        <v>0</v>
      </c>
      <c r="CY261" s="9">
        <v>22.055</v>
      </c>
      <c r="CZ261" s="9">
        <v>121.1478</v>
      </c>
      <c r="DA261" s="9">
        <v>146.46430000000001</v>
      </c>
      <c r="DB261" s="24">
        <f>Table1[[#This Row],[TOTAL Assistance Net of Recapture Penalties Through FY12]]+Table1[[#This Row],[TOTAL Assistance Net of Recapture Penalties FY13 and After]]</f>
        <v>267.6121</v>
      </c>
      <c r="DC261" s="9">
        <v>147.1353</v>
      </c>
      <c r="DD261" s="9">
        <v>1063.2369000000001</v>
      </c>
      <c r="DE261" s="9">
        <v>977.1078</v>
      </c>
      <c r="DF261" s="24">
        <f>Table1[[#This Row],[Company Direct Tax Revenue Before Assistance Through FY12]]+Table1[[#This Row],[Company Direct Tax Revenue Before Assistance FY13 and After]]</f>
        <v>2040.3447000000001</v>
      </c>
      <c r="DG261" s="9">
        <v>120.45740000000001</v>
      </c>
      <c r="DH261" s="9">
        <v>846.02599999999995</v>
      </c>
      <c r="DI261" s="9">
        <v>799.94299999999998</v>
      </c>
      <c r="DJ261" s="24">
        <f>Table1[[#This Row],[Indirect and Induced Tax Revenues Through FY12]]+Table1[[#This Row],[Indirect and Induced Tax Revenues FY13 and After]]</f>
        <v>1645.9690000000001</v>
      </c>
      <c r="DK261" s="9">
        <v>267.59269999999998</v>
      </c>
      <c r="DL261" s="9">
        <v>1909.2628999999999</v>
      </c>
      <c r="DM261" s="9">
        <v>1777.0508</v>
      </c>
      <c r="DN261" s="24">
        <f>Table1[[#This Row],[TOTAL Tax Revenues Before Assistance Through FY12]]+Table1[[#This Row],[TOTAL Tax Revenues Before Assistance FY13 and After]]</f>
        <v>3686.3136999999997</v>
      </c>
      <c r="DO261" s="9">
        <v>245.5377</v>
      </c>
      <c r="DP261" s="9">
        <v>1788.1151</v>
      </c>
      <c r="DQ261" s="9">
        <v>1630.5864999999999</v>
      </c>
      <c r="DR261" s="24">
        <f>Table1[[#This Row],[TOTAL Tax Revenues Net of Assistance Recapture and Penalty Through FY12]]+Table1[[#This Row],[TOTAL Tax Revenues Net of Assistance Recapture and Penalty FY13 and After]]</f>
        <v>3418.7015999999999</v>
      </c>
      <c r="DS261" s="9">
        <v>0</v>
      </c>
      <c r="DT261" s="9">
        <v>0</v>
      </c>
      <c r="DU261" s="9">
        <v>0</v>
      </c>
      <c r="DV261" s="9">
        <v>0</v>
      </c>
    </row>
    <row r="262" spans="1:126" x14ac:dyDescent="0.25">
      <c r="A262" s="10">
        <v>92811</v>
      </c>
      <c r="B262" s="10" t="s">
        <v>1089</v>
      </c>
      <c r="C262" s="10" t="s">
        <v>1090</v>
      </c>
      <c r="D262" s="10" t="s">
        <v>17</v>
      </c>
      <c r="E262" s="10">
        <v>37</v>
      </c>
      <c r="F262" s="10" t="s">
        <v>1091</v>
      </c>
      <c r="G262" s="10" t="s">
        <v>255</v>
      </c>
      <c r="H262" s="13">
        <v>60000</v>
      </c>
      <c r="I262" s="13">
        <v>28000</v>
      </c>
      <c r="J262" s="10" t="s">
        <v>205</v>
      </c>
      <c r="K262" s="10" t="s">
        <v>50</v>
      </c>
      <c r="L262" s="8">
        <v>37929</v>
      </c>
      <c r="M262" s="8">
        <v>41548</v>
      </c>
      <c r="N262" s="9">
        <v>5700</v>
      </c>
      <c r="O262" s="10" t="s">
        <v>74</v>
      </c>
      <c r="P262" s="7">
        <v>5</v>
      </c>
      <c r="Q262" s="7">
        <v>1</v>
      </c>
      <c r="R262" s="7">
        <v>39</v>
      </c>
      <c r="S262" s="7">
        <v>2</v>
      </c>
      <c r="T262" s="7">
        <v>0</v>
      </c>
      <c r="U262" s="7">
        <v>47</v>
      </c>
      <c r="V262" s="7">
        <v>43</v>
      </c>
      <c r="W262" s="7">
        <v>0</v>
      </c>
      <c r="X262" s="7">
        <v>0</v>
      </c>
      <c r="Y262" s="7">
        <v>0</v>
      </c>
      <c r="Z262" s="7">
        <v>6</v>
      </c>
      <c r="AA262" s="7">
        <v>0</v>
      </c>
      <c r="AB262" s="16">
        <v>0</v>
      </c>
      <c r="AC262" s="16">
        <v>0</v>
      </c>
      <c r="AD262" s="16">
        <v>0</v>
      </c>
      <c r="AE262" s="16">
        <v>0</v>
      </c>
      <c r="AF262" s="15">
        <v>95.744680851063833</v>
      </c>
      <c r="AG262" s="10" t="s">
        <v>28</v>
      </c>
      <c r="AH262" s="10" t="s">
        <v>1966</v>
      </c>
      <c r="AI262" s="9">
        <v>0</v>
      </c>
      <c r="AJ262" s="9">
        <v>0</v>
      </c>
      <c r="AK262" s="9">
        <v>0</v>
      </c>
      <c r="AL262" s="24">
        <f>Table1[[#This Row],[Company Direct Land Through FY12]]+Table1[[#This Row],[Company Direct Land FY13 and After]]</f>
        <v>0</v>
      </c>
      <c r="AM262" s="9">
        <v>0</v>
      </c>
      <c r="AN262" s="9">
        <v>0</v>
      </c>
      <c r="AO262" s="9">
        <v>0</v>
      </c>
      <c r="AP262" s="24">
        <f>Table1[[#This Row],[Company Direct Building Through FY12]]+Table1[[#This Row],[Company Direct Building FY13 and After]]</f>
        <v>0</v>
      </c>
      <c r="AQ262" s="9">
        <v>0</v>
      </c>
      <c r="AR262" s="9">
        <v>58.536499999999997</v>
      </c>
      <c r="AS262" s="9">
        <v>0</v>
      </c>
      <c r="AT262" s="24">
        <f>Table1[[#This Row],[Mortgage Recording Tax Through FY12]]+Table1[[#This Row],[Mortgage Recording Tax FY13 and After]]</f>
        <v>58.536499999999997</v>
      </c>
      <c r="AU262" s="9">
        <v>0</v>
      </c>
      <c r="AV262" s="9">
        <v>0</v>
      </c>
      <c r="AW262" s="9">
        <v>0</v>
      </c>
      <c r="AX262" s="24">
        <f>Table1[[#This Row],[Pilot Savings  Through FY12]]+Table1[[#This Row],[Pilot Savings FY13 and After]]</f>
        <v>0</v>
      </c>
      <c r="AY262" s="9">
        <v>0</v>
      </c>
      <c r="AZ262" s="9">
        <v>58.536499999999997</v>
      </c>
      <c r="BA262" s="9">
        <v>0</v>
      </c>
      <c r="BB262" s="24">
        <f>Table1[[#This Row],[Mortgage Recording Tax Exemption Through FY12]]+Table1[[#This Row],[Mortgage Recording Tax Exemption FY13 and After]]</f>
        <v>58.536499999999997</v>
      </c>
      <c r="BC262" s="9">
        <v>31.624199999999998</v>
      </c>
      <c r="BD262" s="9">
        <v>214.7585</v>
      </c>
      <c r="BE262" s="9">
        <v>32.777999999999999</v>
      </c>
      <c r="BF262" s="24">
        <f>Table1[[#This Row],[Indirect and Induced Land Through FY12]]+Table1[[#This Row],[Indirect and Induced Land FY13 and After]]</f>
        <v>247.53649999999999</v>
      </c>
      <c r="BG262" s="9">
        <v>58.730600000000003</v>
      </c>
      <c r="BH262" s="9">
        <v>398.8372</v>
      </c>
      <c r="BI262" s="9">
        <v>60.8735</v>
      </c>
      <c r="BJ262" s="24">
        <f>Table1[[#This Row],[Indirect and Induced Building Through FY12]]+Table1[[#This Row],[Indirect and Induced Building FY13 and After]]</f>
        <v>459.71069999999997</v>
      </c>
      <c r="BK262" s="9">
        <v>90.354799999999997</v>
      </c>
      <c r="BL262" s="9">
        <v>613.59569999999997</v>
      </c>
      <c r="BM262" s="9">
        <v>93.651499999999999</v>
      </c>
      <c r="BN262" s="24">
        <f>Table1[[#This Row],[TOTAL Real Property Related Taxes Through FY12]]+Table1[[#This Row],[TOTAL Real Property Related Taxes FY13 and After]]</f>
        <v>707.24720000000002</v>
      </c>
      <c r="BO262" s="9">
        <v>98.624499999999998</v>
      </c>
      <c r="BP262" s="9">
        <v>747.35990000000004</v>
      </c>
      <c r="BQ262" s="9">
        <v>102.22320000000001</v>
      </c>
      <c r="BR262" s="24">
        <f>Table1[[#This Row],[Company Direct Through FY12]]+Table1[[#This Row],[Company Direct FY13 and After]]</f>
        <v>849.58310000000006</v>
      </c>
      <c r="BS262" s="9">
        <v>0</v>
      </c>
      <c r="BT262" s="9">
        <v>0</v>
      </c>
      <c r="BU262" s="9">
        <v>0</v>
      </c>
      <c r="BV262" s="24">
        <f>Table1[[#This Row],[Sales Tax Exemption Through FY12]]+Table1[[#This Row],[Sales Tax Exemption FY13 and After]]</f>
        <v>0</v>
      </c>
      <c r="BW262" s="9">
        <v>0</v>
      </c>
      <c r="BX262" s="9">
        <v>0</v>
      </c>
      <c r="BY262" s="9">
        <v>0</v>
      </c>
      <c r="BZ262" s="24">
        <f>Table1[[#This Row],[Energy Tax Savings Through FY12]]+Table1[[#This Row],[Energy Tax Savings FY13 and After]]</f>
        <v>0</v>
      </c>
      <c r="CA262" s="9">
        <v>2.5278999999999998</v>
      </c>
      <c r="CB262" s="9">
        <v>18.849299999999999</v>
      </c>
      <c r="CC262" s="9">
        <v>2.4895999999999998</v>
      </c>
      <c r="CD262" s="24">
        <f>Table1[[#This Row],[Tax Exempt Bond Savings Through FY12]]+Table1[[#This Row],[Tax Exempt Bond Savings FY13 and After]]</f>
        <v>21.338899999999999</v>
      </c>
      <c r="CE262" s="9">
        <v>117.316</v>
      </c>
      <c r="CF262" s="9">
        <v>907.59450000000004</v>
      </c>
      <c r="CG262" s="9">
        <v>121.5967</v>
      </c>
      <c r="CH262" s="24">
        <f>Table1[[#This Row],[Indirect and Induced Through FY12]]+Table1[[#This Row],[Indirect and Induced FY13 and After]]</f>
        <v>1029.1912</v>
      </c>
      <c r="CI262" s="9">
        <v>213.4126</v>
      </c>
      <c r="CJ262" s="9">
        <v>1636.1051</v>
      </c>
      <c r="CK262" s="9">
        <v>221.33029999999999</v>
      </c>
      <c r="CL262" s="24">
        <f>Table1[[#This Row],[TOTAL Income Consumption Use Taxes Through FY12]]+Table1[[#This Row],[TOTAL Income Consumption Use Taxes FY13 and After]]</f>
        <v>1857.4354000000001</v>
      </c>
      <c r="CM262" s="9">
        <v>2.5278999999999998</v>
      </c>
      <c r="CN262" s="9">
        <v>77.385800000000003</v>
      </c>
      <c r="CO262" s="9">
        <v>2.4895999999999998</v>
      </c>
      <c r="CP262" s="24">
        <f>Table1[[#This Row],[Assistance Provided Through FY12]]+Table1[[#This Row],[Assistance Provided FY13 and After]]</f>
        <v>79.875399999999999</v>
      </c>
      <c r="CQ262" s="9">
        <v>0</v>
      </c>
      <c r="CR262" s="9">
        <v>0</v>
      </c>
      <c r="CS262" s="9">
        <v>0</v>
      </c>
      <c r="CT262" s="24">
        <f>Table1[[#This Row],[Recapture Cancellation Reduction Amount Through FY12]]+Table1[[#This Row],[Recapture Cancellation Reduction Amount FY13 and After]]</f>
        <v>0</v>
      </c>
      <c r="CU262" s="9">
        <v>0</v>
      </c>
      <c r="CV262" s="9">
        <v>0</v>
      </c>
      <c r="CW262" s="9">
        <v>0</v>
      </c>
      <c r="CX262" s="24">
        <f>Table1[[#This Row],[Penalty Paid Through FY12]]+Table1[[#This Row],[Penalty Paid FY13 and After]]</f>
        <v>0</v>
      </c>
      <c r="CY262" s="9">
        <v>2.5278999999999998</v>
      </c>
      <c r="CZ262" s="9">
        <v>77.385800000000003</v>
      </c>
      <c r="DA262" s="9">
        <v>2.4895999999999998</v>
      </c>
      <c r="DB262" s="24">
        <f>Table1[[#This Row],[TOTAL Assistance Net of Recapture Penalties Through FY12]]+Table1[[#This Row],[TOTAL Assistance Net of Recapture Penalties FY13 and After]]</f>
        <v>79.875399999999999</v>
      </c>
      <c r="DC262" s="9">
        <v>98.624499999999998</v>
      </c>
      <c r="DD262" s="9">
        <v>805.89639999999997</v>
      </c>
      <c r="DE262" s="9">
        <v>102.22320000000001</v>
      </c>
      <c r="DF262" s="24">
        <f>Table1[[#This Row],[Company Direct Tax Revenue Before Assistance Through FY12]]+Table1[[#This Row],[Company Direct Tax Revenue Before Assistance FY13 and After]]</f>
        <v>908.11959999999999</v>
      </c>
      <c r="DG262" s="9">
        <v>207.67080000000001</v>
      </c>
      <c r="DH262" s="9">
        <v>1521.1902</v>
      </c>
      <c r="DI262" s="9">
        <v>215.2482</v>
      </c>
      <c r="DJ262" s="24">
        <f>Table1[[#This Row],[Indirect and Induced Tax Revenues Through FY12]]+Table1[[#This Row],[Indirect and Induced Tax Revenues FY13 and After]]</f>
        <v>1736.4384</v>
      </c>
      <c r="DK262" s="9">
        <v>306.2953</v>
      </c>
      <c r="DL262" s="9">
        <v>2327.0866000000001</v>
      </c>
      <c r="DM262" s="9">
        <v>317.47140000000002</v>
      </c>
      <c r="DN262" s="24">
        <f>Table1[[#This Row],[TOTAL Tax Revenues Before Assistance Through FY12]]+Table1[[#This Row],[TOTAL Tax Revenues Before Assistance FY13 and After]]</f>
        <v>2644.558</v>
      </c>
      <c r="DO262" s="9">
        <v>303.76740000000001</v>
      </c>
      <c r="DP262" s="9">
        <v>2249.7008000000001</v>
      </c>
      <c r="DQ262" s="9">
        <v>314.98180000000002</v>
      </c>
      <c r="DR262" s="24">
        <f>Table1[[#This Row],[TOTAL Tax Revenues Net of Assistance Recapture and Penalty Through FY12]]+Table1[[#This Row],[TOTAL Tax Revenues Net of Assistance Recapture and Penalty FY13 and After]]</f>
        <v>2564.6826000000001</v>
      </c>
      <c r="DS262" s="9">
        <v>0</v>
      </c>
      <c r="DT262" s="9">
        <v>0</v>
      </c>
      <c r="DU262" s="9">
        <v>0</v>
      </c>
      <c r="DV262" s="9">
        <v>0</v>
      </c>
    </row>
    <row r="263" spans="1:126" x14ac:dyDescent="0.25">
      <c r="A263" s="10">
        <v>92813</v>
      </c>
      <c r="B263" s="10" t="s">
        <v>1254</v>
      </c>
      <c r="C263" s="10" t="s">
        <v>1255</v>
      </c>
      <c r="D263" s="10" t="s">
        <v>47</v>
      </c>
      <c r="E263" s="10">
        <v>4</v>
      </c>
      <c r="F263" s="10" t="s">
        <v>1256</v>
      </c>
      <c r="G263" s="10" t="s">
        <v>73</v>
      </c>
      <c r="H263" s="13">
        <v>18226</v>
      </c>
      <c r="I263" s="13">
        <v>108358</v>
      </c>
      <c r="J263" s="10" t="s">
        <v>911</v>
      </c>
      <c r="K263" s="10" t="s">
        <v>50</v>
      </c>
      <c r="L263" s="8">
        <v>38155</v>
      </c>
      <c r="M263" s="8">
        <v>49156</v>
      </c>
      <c r="N263" s="9">
        <v>66830</v>
      </c>
      <c r="O263" s="10" t="s">
        <v>108</v>
      </c>
      <c r="P263" s="7">
        <v>0</v>
      </c>
      <c r="Q263" s="7">
        <v>0</v>
      </c>
      <c r="R263" s="7">
        <v>373</v>
      </c>
      <c r="S263" s="7">
        <v>0</v>
      </c>
      <c r="T263" s="7">
        <v>0</v>
      </c>
      <c r="U263" s="7">
        <v>373</v>
      </c>
      <c r="V263" s="7">
        <v>373</v>
      </c>
      <c r="W263" s="7">
        <v>0</v>
      </c>
      <c r="X263" s="7">
        <v>0</v>
      </c>
      <c r="Y263" s="7">
        <v>376</v>
      </c>
      <c r="Z263" s="7">
        <v>0</v>
      </c>
      <c r="AA263" s="7">
        <v>78.016085790884716</v>
      </c>
      <c r="AB263" s="16">
        <v>0</v>
      </c>
      <c r="AC263" s="16">
        <v>9.9195710455764079</v>
      </c>
      <c r="AD263" s="16">
        <v>6.1662198391420908</v>
      </c>
      <c r="AE263" s="16">
        <v>5.8981233243967823</v>
      </c>
      <c r="AF263" s="15">
        <v>66.487935656836456</v>
      </c>
      <c r="AG263" s="10" t="s">
        <v>28</v>
      </c>
      <c r="AH263" s="10" t="s">
        <v>1966</v>
      </c>
      <c r="AI263" s="9">
        <v>0</v>
      </c>
      <c r="AJ263" s="9">
        <v>0</v>
      </c>
      <c r="AK263" s="9">
        <v>0</v>
      </c>
      <c r="AL263" s="24">
        <f>Table1[[#This Row],[Company Direct Land Through FY12]]+Table1[[#This Row],[Company Direct Land FY13 and After]]</f>
        <v>0</v>
      </c>
      <c r="AM263" s="9">
        <v>0</v>
      </c>
      <c r="AN263" s="9">
        <v>0</v>
      </c>
      <c r="AO263" s="9">
        <v>0</v>
      </c>
      <c r="AP263" s="24">
        <f>Table1[[#This Row],[Company Direct Building Through FY12]]+Table1[[#This Row],[Company Direct Building FY13 and After]]</f>
        <v>0</v>
      </c>
      <c r="AQ263" s="9">
        <v>0</v>
      </c>
      <c r="AR263" s="9">
        <v>1056.25</v>
      </c>
      <c r="AS263" s="9">
        <v>0</v>
      </c>
      <c r="AT263" s="24">
        <f>Table1[[#This Row],[Mortgage Recording Tax Through FY12]]+Table1[[#This Row],[Mortgage Recording Tax FY13 and After]]</f>
        <v>1056.25</v>
      </c>
      <c r="AU263" s="9">
        <v>0</v>
      </c>
      <c r="AV263" s="9">
        <v>0</v>
      </c>
      <c r="AW263" s="9">
        <v>0</v>
      </c>
      <c r="AX263" s="24">
        <f>Table1[[#This Row],[Pilot Savings  Through FY12]]+Table1[[#This Row],[Pilot Savings FY13 and After]]</f>
        <v>0</v>
      </c>
      <c r="AY263" s="9">
        <v>0</v>
      </c>
      <c r="AZ263" s="9">
        <v>0</v>
      </c>
      <c r="BA263" s="9">
        <v>0</v>
      </c>
      <c r="BB263" s="24">
        <f>Table1[[#This Row],[Mortgage Recording Tax Exemption Through FY12]]+Table1[[#This Row],[Mortgage Recording Tax Exemption FY13 and After]]</f>
        <v>0</v>
      </c>
      <c r="BC263" s="9">
        <v>497.45089999999999</v>
      </c>
      <c r="BD263" s="9">
        <v>2357.7739999999999</v>
      </c>
      <c r="BE263" s="9">
        <v>4025.1338999999998</v>
      </c>
      <c r="BF263" s="24">
        <f>Table1[[#This Row],[Indirect and Induced Land Through FY12]]+Table1[[#This Row],[Indirect and Induced Land FY13 and After]]</f>
        <v>6382.9079000000002</v>
      </c>
      <c r="BG263" s="9">
        <v>923.83749999999998</v>
      </c>
      <c r="BH263" s="9">
        <v>4378.7231000000002</v>
      </c>
      <c r="BI263" s="9">
        <v>7475.2479999999996</v>
      </c>
      <c r="BJ263" s="24">
        <f>Table1[[#This Row],[Indirect and Induced Building Through FY12]]+Table1[[#This Row],[Indirect and Induced Building FY13 and After]]</f>
        <v>11853.971099999999</v>
      </c>
      <c r="BK263" s="9">
        <v>1421.2883999999999</v>
      </c>
      <c r="BL263" s="9">
        <v>7792.7470999999996</v>
      </c>
      <c r="BM263" s="9">
        <v>11500.3819</v>
      </c>
      <c r="BN263" s="24">
        <f>Table1[[#This Row],[TOTAL Real Property Related Taxes Through FY12]]+Table1[[#This Row],[TOTAL Real Property Related Taxes FY13 and After]]</f>
        <v>19293.129000000001</v>
      </c>
      <c r="BO263" s="9">
        <v>1221.7524000000001</v>
      </c>
      <c r="BP263" s="9">
        <v>6797.8748999999998</v>
      </c>
      <c r="BQ263" s="9">
        <v>9885.8331999999991</v>
      </c>
      <c r="BR263" s="24">
        <f>Table1[[#This Row],[Company Direct Through FY12]]+Table1[[#This Row],[Company Direct FY13 and After]]</f>
        <v>16683.7081</v>
      </c>
      <c r="BS263" s="9">
        <v>0</v>
      </c>
      <c r="BT263" s="9">
        <v>0</v>
      </c>
      <c r="BU263" s="9">
        <v>0</v>
      </c>
      <c r="BV263" s="24">
        <f>Table1[[#This Row],[Sales Tax Exemption Through FY12]]+Table1[[#This Row],[Sales Tax Exemption FY13 and After]]</f>
        <v>0</v>
      </c>
      <c r="BW263" s="9">
        <v>0</v>
      </c>
      <c r="BX263" s="9">
        <v>0</v>
      </c>
      <c r="BY263" s="9">
        <v>0</v>
      </c>
      <c r="BZ263" s="24">
        <f>Table1[[#This Row],[Energy Tax Savings Through FY12]]+Table1[[#This Row],[Energy Tax Savings FY13 and After]]</f>
        <v>0</v>
      </c>
      <c r="CA263" s="9">
        <v>20.261199999999999</v>
      </c>
      <c r="CB263" s="9">
        <v>127.9832</v>
      </c>
      <c r="CC263" s="9">
        <v>64.695300000000003</v>
      </c>
      <c r="CD263" s="24">
        <f>Table1[[#This Row],[Tax Exempt Bond Savings Through FY12]]+Table1[[#This Row],[Tax Exempt Bond Savings FY13 and After]]</f>
        <v>192.67849999999999</v>
      </c>
      <c r="CE263" s="9">
        <v>1532.9994999999999</v>
      </c>
      <c r="CF263" s="9">
        <v>8043.4713000000002</v>
      </c>
      <c r="CG263" s="9">
        <v>12404.2948</v>
      </c>
      <c r="CH263" s="24">
        <f>Table1[[#This Row],[Indirect and Induced Through FY12]]+Table1[[#This Row],[Indirect and Induced FY13 and After]]</f>
        <v>20447.766100000001</v>
      </c>
      <c r="CI263" s="9">
        <v>2734.4906999999998</v>
      </c>
      <c r="CJ263" s="9">
        <v>14713.362999999999</v>
      </c>
      <c r="CK263" s="9">
        <v>22225.432700000001</v>
      </c>
      <c r="CL263" s="24">
        <f>Table1[[#This Row],[TOTAL Income Consumption Use Taxes Through FY12]]+Table1[[#This Row],[TOTAL Income Consumption Use Taxes FY13 and After]]</f>
        <v>36938.795700000002</v>
      </c>
      <c r="CM263" s="9">
        <v>20.261199999999999</v>
      </c>
      <c r="CN263" s="9">
        <v>127.9832</v>
      </c>
      <c r="CO263" s="9">
        <v>64.695300000000003</v>
      </c>
      <c r="CP263" s="24">
        <f>Table1[[#This Row],[Assistance Provided Through FY12]]+Table1[[#This Row],[Assistance Provided FY13 and After]]</f>
        <v>192.67849999999999</v>
      </c>
      <c r="CQ263" s="9">
        <v>0</v>
      </c>
      <c r="CR263" s="9">
        <v>0</v>
      </c>
      <c r="CS263" s="9">
        <v>0</v>
      </c>
      <c r="CT263" s="24">
        <f>Table1[[#This Row],[Recapture Cancellation Reduction Amount Through FY12]]+Table1[[#This Row],[Recapture Cancellation Reduction Amount FY13 and After]]</f>
        <v>0</v>
      </c>
      <c r="CU263" s="9">
        <v>0</v>
      </c>
      <c r="CV263" s="9">
        <v>0</v>
      </c>
      <c r="CW263" s="9">
        <v>0</v>
      </c>
      <c r="CX263" s="24">
        <f>Table1[[#This Row],[Penalty Paid Through FY12]]+Table1[[#This Row],[Penalty Paid FY13 and After]]</f>
        <v>0</v>
      </c>
      <c r="CY263" s="9">
        <v>20.261199999999999</v>
      </c>
      <c r="CZ263" s="9">
        <v>127.9832</v>
      </c>
      <c r="DA263" s="9">
        <v>64.695300000000003</v>
      </c>
      <c r="DB263" s="24">
        <f>Table1[[#This Row],[TOTAL Assistance Net of Recapture Penalties Through FY12]]+Table1[[#This Row],[TOTAL Assistance Net of Recapture Penalties FY13 and After]]</f>
        <v>192.67849999999999</v>
      </c>
      <c r="DC263" s="9">
        <v>1221.7524000000001</v>
      </c>
      <c r="DD263" s="9">
        <v>7854.1248999999998</v>
      </c>
      <c r="DE263" s="9">
        <v>9885.8331999999991</v>
      </c>
      <c r="DF263" s="24">
        <f>Table1[[#This Row],[Company Direct Tax Revenue Before Assistance Through FY12]]+Table1[[#This Row],[Company Direct Tax Revenue Before Assistance FY13 and After]]</f>
        <v>17739.9581</v>
      </c>
      <c r="DG263" s="9">
        <v>2954.2878999999998</v>
      </c>
      <c r="DH263" s="9">
        <v>14779.9684</v>
      </c>
      <c r="DI263" s="9">
        <v>23904.6767</v>
      </c>
      <c r="DJ263" s="24">
        <f>Table1[[#This Row],[Indirect and Induced Tax Revenues Through FY12]]+Table1[[#This Row],[Indirect and Induced Tax Revenues FY13 and After]]</f>
        <v>38684.645100000002</v>
      </c>
      <c r="DK263" s="9">
        <v>4176.0402999999997</v>
      </c>
      <c r="DL263" s="9">
        <v>22634.0933</v>
      </c>
      <c r="DM263" s="9">
        <v>33790.509899999997</v>
      </c>
      <c r="DN263" s="24">
        <f>Table1[[#This Row],[TOTAL Tax Revenues Before Assistance Through FY12]]+Table1[[#This Row],[TOTAL Tax Revenues Before Assistance FY13 and After]]</f>
        <v>56424.603199999998</v>
      </c>
      <c r="DO263" s="9">
        <v>4155.7790999999997</v>
      </c>
      <c r="DP263" s="9">
        <v>22506.110100000002</v>
      </c>
      <c r="DQ263" s="9">
        <v>33725.814599999998</v>
      </c>
      <c r="DR263" s="24">
        <f>Table1[[#This Row],[TOTAL Tax Revenues Net of Assistance Recapture and Penalty Through FY12]]+Table1[[#This Row],[TOTAL Tax Revenues Net of Assistance Recapture and Penalty FY13 and After]]</f>
        <v>56231.924700000003</v>
      </c>
      <c r="DS263" s="9">
        <v>0</v>
      </c>
      <c r="DT263" s="9">
        <v>0</v>
      </c>
      <c r="DU263" s="9">
        <v>0</v>
      </c>
      <c r="DV263" s="9">
        <v>0</v>
      </c>
    </row>
    <row r="264" spans="1:126" x14ac:dyDescent="0.25">
      <c r="A264" s="10">
        <v>92815</v>
      </c>
      <c r="B264" s="10" t="s">
        <v>1163</v>
      </c>
      <c r="C264" s="10" t="s">
        <v>1164</v>
      </c>
      <c r="D264" s="10" t="s">
        <v>24</v>
      </c>
      <c r="E264" s="10">
        <v>30</v>
      </c>
      <c r="F264" s="10" t="s">
        <v>1165</v>
      </c>
      <c r="G264" s="10" t="s">
        <v>521</v>
      </c>
      <c r="H264" s="13">
        <v>16711</v>
      </c>
      <c r="I264" s="13">
        <v>7300</v>
      </c>
      <c r="J264" s="10" t="s">
        <v>511</v>
      </c>
      <c r="K264" s="10" t="s">
        <v>491</v>
      </c>
      <c r="L264" s="8">
        <v>38044</v>
      </c>
      <c r="M264" s="8">
        <v>45474</v>
      </c>
      <c r="N264" s="9">
        <v>235</v>
      </c>
      <c r="O264" s="10" t="s">
        <v>74</v>
      </c>
      <c r="P264" s="7">
        <v>3</v>
      </c>
      <c r="Q264" s="7">
        <v>0</v>
      </c>
      <c r="R264" s="7">
        <v>22</v>
      </c>
      <c r="S264" s="7">
        <v>0</v>
      </c>
      <c r="T264" s="7">
        <v>0</v>
      </c>
      <c r="U264" s="7">
        <v>25</v>
      </c>
      <c r="V264" s="7">
        <v>23</v>
      </c>
      <c r="W264" s="7">
        <v>0</v>
      </c>
      <c r="X264" s="7">
        <v>0</v>
      </c>
      <c r="Y264" s="7">
        <v>20</v>
      </c>
      <c r="Z264" s="7">
        <v>0</v>
      </c>
      <c r="AA264" s="7">
        <v>0</v>
      </c>
      <c r="AB264" s="16">
        <v>0</v>
      </c>
      <c r="AC264" s="16">
        <v>0</v>
      </c>
      <c r="AD264" s="16">
        <v>0</v>
      </c>
      <c r="AE264" s="16">
        <v>0</v>
      </c>
      <c r="AF264" s="15">
        <v>92</v>
      </c>
      <c r="AG264" s="10" t="s">
        <v>28</v>
      </c>
      <c r="AH264" s="10" t="s">
        <v>1966</v>
      </c>
      <c r="AI264" s="9">
        <v>0</v>
      </c>
      <c r="AJ264" s="9">
        <v>0</v>
      </c>
      <c r="AK264" s="9">
        <v>0</v>
      </c>
      <c r="AL264" s="24">
        <f>Table1[[#This Row],[Company Direct Land Through FY12]]+Table1[[#This Row],[Company Direct Land FY13 and After]]</f>
        <v>0</v>
      </c>
      <c r="AM264" s="9">
        <v>0</v>
      </c>
      <c r="AN264" s="9">
        <v>0</v>
      </c>
      <c r="AO264" s="9">
        <v>0</v>
      </c>
      <c r="AP264" s="24">
        <f>Table1[[#This Row],[Company Direct Building Through FY12]]+Table1[[#This Row],[Company Direct Building FY13 and After]]</f>
        <v>0</v>
      </c>
      <c r="AQ264" s="9">
        <v>0</v>
      </c>
      <c r="AR264" s="9">
        <v>2.2808999999999999</v>
      </c>
      <c r="AS264" s="9">
        <v>0</v>
      </c>
      <c r="AT264" s="24">
        <f>Table1[[#This Row],[Mortgage Recording Tax Through FY12]]+Table1[[#This Row],[Mortgage Recording Tax FY13 and After]]</f>
        <v>2.2808999999999999</v>
      </c>
      <c r="AU264" s="9">
        <v>0</v>
      </c>
      <c r="AV264" s="9">
        <v>0</v>
      </c>
      <c r="AW264" s="9">
        <v>0</v>
      </c>
      <c r="AX264" s="24">
        <f>Table1[[#This Row],[Pilot Savings  Through FY12]]+Table1[[#This Row],[Pilot Savings FY13 and After]]</f>
        <v>0</v>
      </c>
      <c r="AY264" s="9">
        <v>0</v>
      </c>
      <c r="AZ264" s="9">
        <v>2.2808999999999999</v>
      </c>
      <c r="BA264" s="9">
        <v>0</v>
      </c>
      <c r="BB264" s="24">
        <f>Table1[[#This Row],[Mortgage Recording Tax Exemption Through FY12]]+Table1[[#This Row],[Mortgage Recording Tax Exemption FY13 and After]]</f>
        <v>2.2808999999999999</v>
      </c>
      <c r="BC264" s="9">
        <v>10.918799999999999</v>
      </c>
      <c r="BD264" s="9">
        <v>67.286000000000001</v>
      </c>
      <c r="BE264" s="9">
        <v>5.7725</v>
      </c>
      <c r="BF264" s="24">
        <f>Table1[[#This Row],[Indirect and Induced Land Through FY12]]+Table1[[#This Row],[Indirect and Induced Land FY13 and After]]</f>
        <v>73.058499999999995</v>
      </c>
      <c r="BG264" s="9">
        <v>20.277799999999999</v>
      </c>
      <c r="BH264" s="9">
        <v>124.95959999999999</v>
      </c>
      <c r="BI264" s="9">
        <v>10.7203</v>
      </c>
      <c r="BJ264" s="24">
        <f>Table1[[#This Row],[Indirect and Induced Building Through FY12]]+Table1[[#This Row],[Indirect and Induced Building FY13 and After]]</f>
        <v>135.6799</v>
      </c>
      <c r="BK264" s="9">
        <v>31.1966</v>
      </c>
      <c r="BL264" s="9">
        <v>192.2456</v>
      </c>
      <c r="BM264" s="9">
        <v>16.492799999999999</v>
      </c>
      <c r="BN264" s="24">
        <f>Table1[[#This Row],[TOTAL Real Property Related Taxes Through FY12]]+Table1[[#This Row],[TOTAL Real Property Related Taxes FY13 and After]]</f>
        <v>208.73839999999998</v>
      </c>
      <c r="BO264" s="9">
        <v>32.316099999999999</v>
      </c>
      <c r="BP264" s="9">
        <v>217.67080000000001</v>
      </c>
      <c r="BQ264" s="9">
        <v>17.084599999999998</v>
      </c>
      <c r="BR264" s="24">
        <f>Table1[[#This Row],[Company Direct Through FY12]]+Table1[[#This Row],[Company Direct FY13 and After]]</f>
        <v>234.75540000000001</v>
      </c>
      <c r="BS264" s="9">
        <v>0</v>
      </c>
      <c r="BT264" s="9">
        <v>0</v>
      </c>
      <c r="BU264" s="9">
        <v>0</v>
      </c>
      <c r="BV264" s="24">
        <f>Table1[[#This Row],[Sales Tax Exemption Through FY12]]+Table1[[#This Row],[Sales Tax Exemption FY13 and After]]</f>
        <v>0</v>
      </c>
      <c r="BW264" s="9">
        <v>0</v>
      </c>
      <c r="BX264" s="9">
        <v>0</v>
      </c>
      <c r="BY264" s="9">
        <v>0</v>
      </c>
      <c r="BZ264" s="24">
        <f>Table1[[#This Row],[Energy Tax Savings Through FY12]]+Table1[[#This Row],[Energy Tax Savings FY13 and After]]</f>
        <v>0</v>
      </c>
      <c r="CA264" s="9">
        <v>6.3700000000000007E-2</v>
      </c>
      <c r="CB264" s="9">
        <v>1.2342</v>
      </c>
      <c r="CC264" s="9">
        <v>3.2500000000000001E-2</v>
      </c>
      <c r="CD264" s="24">
        <f>Table1[[#This Row],[Tax Exempt Bond Savings Through FY12]]+Table1[[#This Row],[Tax Exempt Bond Savings FY13 and After]]</f>
        <v>1.2666999999999999</v>
      </c>
      <c r="CE264" s="9">
        <v>37.281300000000002</v>
      </c>
      <c r="CF264" s="9">
        <v>251.7628</v>
      </c>
      <c r="CG264" s="9">
        <v>19.709499999999998</v>
      </c>
      <c r="CH264" s="24">
        <f>Table1[[#This Row],[Indirect and Induced Through FY12]]+Table1[[#This Row],[Indirect and Induced FY13 and After]]</f>
        <v>271.47230000000002</v>
      </c>
      <c r="CI264" s="9">
        <v>69.533699999999996</v>
      </c>
      <c r="CJ264" s="9">
        <v>468.19940000000003</v>
      </c>
      <c r="CK264" s="9">
        <v>36.761600000000001</v>
      </c>
      <c r="CL264" s="24">
        <f>Table1[[#This Row],[TOTAL Income Consumption Use Taxes Through FY12]]+Table1[[#This Row],[TOTAL Income Consumption Use Taxes FY13 and After]]</f>
        <v>504.96100000000001</v>
      </c>
      <c r="CM264" s="9">
        <v>6.3700000000000007E-2</v>
      </c>
      <c r="CN264" s="9">
        <v>3.5150999999999999</v>
      </c>
      <c r="CO264" s="9">
        <v>3.2500000000000001E-2</v>
      </c>
      <c r="CP264" s="24">
        <f>Table1[[#This Row],[Assistance Provided Through FY12]]+Table1[[#This Row],[Assistance Provided FY13 and After]]</f>
        <v>3.5476000000000001</v>
      </c>
      <c r="CQ264" s="9">
        <v>0</v>
      </c>
      <c r="CR264" s="9">
        <v>0</v>
      </c>
      <c r="CS264" s="9">
        <v>0</v>
      </c>
      <c r="CT264" s="24">
        <f>Table1[[#This Row],[Recapture Cancellation Reduction Amount Through FY12]]+Table1[[#This Row],[Recapture Cancellation Reduction Amount FY13 and After]]</f>
        <v>0</v>
      </c>
      <c r="CU264" s="9">
        <v>0</v>
      </c>
      <c r="CV264" s="9">
        <v>0</v>
      </c>
      <c r="CW264" s="9">
        <v>0</v>
      </c>
      <c r="CX264" s="24">
        <f>Table1[[#This Row],[Penalty Paid Through FY12]]+Table1[[#This Row],[Penalty Paid FY13 and After]]</f>
        <v>0</v>
      </c>
      <c r="CY264" s="9">
        <v>6.3700000000000007E-2</v>
      </c>
      <c r="CZ264" s="9">
        <v>3.5150999999999999</v>
      </c>
      <c r="DA264" s="9">
        <v>3.2500000000000001E-2</v>
      </c>
      <c r="DB264" s="24">
        <f>Table1[[#This Row],[TOTAL Assistance Net of Recapture Penalties Through FY12]]+Table1[[#This Row],[TOTAL Assistance Net of Recapture Penalties FY13 and After]]</f>
        <v>3.5476000000000001</v>
      </c>
      <c r="DC264" s="9">
        <v>32.316099999999999</v>
      </c>
      <c r="DD264" s="9">
        <v>219.95169999999999</v>
      </c>
      <c r="DE264" s="9">
        <v>17.084599999999998</v>
      </c>
      <c r="DF264" s="24">
        <f>Table1[[#This Row],[Company Direct Tax Revenue Before Assistance Through FY12]]+Table1[[#This Row],[Company Direct Tax Revenue Before Assistance FY13 and After]]</f>
        <v>237.03629999999998</v>
      </c>
      <c r="DG264" s="9">
        <v>68.477900000000005</v>
      </c>
      <c r="DH264" s="9">
        <v>444.00839999999999</v>
      </c>
      <c r="DI264" s="9">
        <v>36.202300000000001</v>
      </c>
      <c r="DJ264" s="24">
        <f>Table1[[#This Row],[Indirect and Induced Tax Revenues Through FY12]]+Table1[[#This Row],[Indirect and Induced Tax Revenues FY13 and After]]</f>
        <v>480.21069999999997</v>
      </c>
      <c r="DK264" s="9">
        <v>100.794</v>
      </c>
      <c r="DL264" s="9">
        <v>663.96010000000001</v>
      </c>
      <c r="DM264" s="9">
        <v>53.286900000000003</v>
      </c>
      <c r="DN264" s="24">
        <f>Table1[[#This Row],[TOTAL Tax Revenues Before Assistance Through FY12]]+Table1[[#This Row],[TOTAL Tax Revenues Before Assistance FY13 and After]]</f>
        <v>717.24700000000007</v>
      </c>
      <c r="DO264" s="9">
        <v>100.7303</v>
      </c>
      <c r="DP264" s="9">
        <v>660.44500000000005</v>
      </c>
      <c r="DQ264" s="9">
        <v>53.254399999999997</v>
      </c>
      <c r="DR264" s="24">
        <f>Table1[[#This Row],[TOTAL Tax Revenues Net of Assistance Recapture and Penalty Through FY12]]+Table1[[#This Row],[TOTAL Tax Revenues Net of Assistance Recapture and Penalty FY13 and After]]</f>
        <v>713.69940000000008</v>
      </c>
      <c r="DS264" s="9">
        <v>0</v>
      </c>
      <c r="DT264" s="9">
        <v>0</v>
      </c>
      <c r="DU264" s="9">
        <v>0</v>
      </c>
      <c r="DV264" s="9">
        <v>0</v>
      </c>
    </row>
    <row r="265" spans="1:126" x14ac:dyDescent="0.25">
      <c r="A265" s="10">
        <v>92831</v>
      </c>
      <c r="B265" s="10" t="s">
        <v>469</v>
      </c>
      <c r="C265" s="10" t="s">
        <v>470</v>
      </c>
      <c r="D265" s="10" t="s">
        <v>47</v>
      </c>
      <c r="E265" s="10">
        <v>1</v>
      </c>
      <c r="F265" s="10" t="s">
        <v>271</v>
      </c>
      <c r="G265" s="10" t="s">
        <v>301</v>
      </c>
      <c r="H265" s="13">
        <v>0</v>
      </c>
      <c r="I265" s="13">
        <v>98631</v>
      </c>
      <c r="J265" s="10" t="s">
        <v>142</v>
      </c>
      <c r="K265" s="10" t="s">
        <v>42</v>
      </c>
      <c r="L265" s="8">
        <v>36586</v>
      </c>
      <c r="M265" s="8">
        <v>41820</v>
      </c>
      <c r="N265" s="9">
        <v>53200</v>
      </c>
      <c r="O265" s="10" t="s">
        <v>135</v>
      </c>
      <c r="P265" s="7">
        <v>0</v>
      </c>
      <c r="Q265" s="7">
        <v>0</v>
      </c>
      <c r="R265" s="7">
        <v>153</v>
      </c>
      <c r="S265" s="7">
        <v>0</v>
      </c>
      <c r="T265" s="7">
        <v>1</v>
      </c>
      <c r="U265" s="7">
        <v>154</v>
      </c>
      <c r="V265" s="7">
        <v>153</v>
      </c>
      <c r="W265" s="7">
        <v>0</v>
      </c>
      <c r="X265" s="7">
        <v>0</v>
      </c>
      <c r="Y265" s="7">
        <v>325</v>
      </c>
      <c r="Z265" s="7">
        <v>0</v>
      </c>
      <c r="AA265" s="7">
        <v>0</v>
      </c>
      <c r="AB265" s="16">
        <v>0</v>
      </c>
      <c r="AC265" s="16">
        <v>0</v>
      </c>
      <c r="AD265" s="16">
        <v>0</v>
      </c>
      <c r="AE265" s="16">
        <v>0</v>
      </c>
      <c r="AF265" s="15">
        <v>43.790849673202615</v>
      </c>
      <c r="AG265" s="10" t="s">
        <v>28</v>
      </c>
      <c r="AH265" s="10" t="s">
        <v>1966</v>
      </c>
      <c r="AI265" s="9">
        <v>528.97289999999998</v>
      </c>
      <c r="AJ265" s="9">
        <v>5733.3680999999997</v>
      </c>
      <c r="AK265" s="9">
        <v>406.75099999999998</v>
      </c>
      <c r="AL265" s="24">
        <f>Table1[[#This Row],[Company Direct Land Through FY12]]+Table1[[#This Row],[Company Direct Land FY13 and After]]</f>
        <v>6140.1190999999999</v>
      </c>
      <c r="AM265" s="9">
        <v>982.37829999999997</v>
      </c>
      <c r="AN265" s="9">
        <v>10647.683999999999</v>
      </c>
      <c r="AO265" s="9">
        <v>755.39469999999994</v>
      </c>
      <c r="AP265" s="24">
        <f>Table1[[#This Row],[Company Direct Building Through FY12]]+Table1[[#This Row],[Company Direct Building FY13 and After]]</f>
        <v>11403.0787</v>
      </c>
      <c r="AQ265" s="9">
        <v>0</v>
      </c>
      <c r="AR265" s="9">
        <v>0</v>
      </c>
      <c r="AS265" s="9">
        <v>0</v>
      </c>
      <c r="AT265" s="24">
        <f>Table1[[#This Row],[Mortgage Recording Tax Through FY12]]+Table1[[#This Row],[Mortgage Recording Tax FY13 and After]]</f>
        <v>0</v>
      </c>
      <c r="AU265" s="9">
        <v>0</v>
      </c>
      <c r="AV265" s="9">
        <v>0</v>
      </c>
      <c r="AW265" s="9">
        <v>0</v>
      </c>
      <c r="AX265" s="24">
        <f>Table1[[#This Row],[Pilot Savings  Through FY12]]+Table1[[#This Row],[Pilot Savings FY13 and After]]</f>
        <v>0</v>
      </c>
      <c r="AY265" s="9">
        <v>0</v>
      </c>
      <c r="AZ265" s="9">
        <v>0</v>
      </c>
      <c r="BA265" s="9">
        <v>0</v>
      </c>
      <c r="BB265" s="24">
        <f>Table1[[#This Row],[Mortgage Recording Tax Exemption Through FY12]]+Table1[[#This Row],[Mortgage Recording Tax Exemption FY13 and After]]</f>
        <v>0</v>
      </c>
      <c r="BC265" s="9">
        <v>256.94470000000001</v>
      </c>
      <c r="BD265" s="9">
        <v>4410.6958000000004</v>
      </c>
      <c r="BE265" s="9">
        <v>197.5763</v>
      </c>
      <c r="BF265" s="24">
        <f>Table1[[#This Row],[Indirect and Induced Land Through FY12]]+Table1[[#This Row],[Indirect and Induced Land FY13 and After]]</f>
        <v>4608.2721000000001</v>
      </c>
      <c r="BG265" s="9">
        <v>477.18299999999999</v>
      </c>
      <c r="BH265" s="9">
        <v>8191.2921999999999</v>
      </c>
      <c r="BI265" s="9">
        <v>366.92739999999998</v>
      </c>
      <c r="BJ265" s="24">
        <f>Table1[[#This Row],[Indirect and Induced Building Through FY12]]+Table1[[#This Row],[Indirect and Induced Building FY13 and After]]</f>
        <v>8558.2196000000004</v>
      </c>
      <c r="BK265" s="9">
        <v>2245.4789000000001</v>
      </c>
      <c r="BL265" s="9">
        <v>28983.040099999998</v>
      </c>
      <c r="BM265" s="9">
        <v>1726.6494</v>
      </c>
      <c r="BN265" s="24">
        <f>Table1[[#This Row],[TOTAL Real Property Related Taxes Through FY12]]+Table1[[#This Row],[TOTAL Real Property Related Taxes FY13 and After]]</f>
        <v>30709.689499999997</v>
      </c>
      <c r="BO265" s="9">
        <v>906.03049999999996</v>
      </c>
      <c r="BP265" s="9">
        <v>17405.1554</v>
      </c>
      <c r="BQ265" s="9">
        <v>696.68740000000003</v>
      </c>
      <c r="BR265" s="24">
        <f>Table1[[#This Row],[Company Direct Through FY12]]+Table1[[#This Row],[Company Direct FY13 and After]]</f>
        <v>18101.842799999999</v>
      </c>
      <c r="BS265" s="9">
        <v>15.0288</v>
      </c>
      <c r="BT265" s="9">
        <v>929.09670000000006</v>
      </c>
      <c r="BU265" s="9">
        <v>2570.9032999999999</v>
      </c>
      <c r="BV265" s="24">
        <f>Table1[[#This Row],[Sales Tax Exemption Through FY12]]+Table1[[#This Row],[Sales Tax Exemption FY13 and After]]</f>
        <v>3500</v>
      </c>
      <c r="BW265" s="9">
        <v>0</v>
      </c>
      <c r="BX265" s="9">
        <v>0</v>
      </c>
      <c r="BY265" s="9">
        <v>0</v>
      </c>
      <c r="BZ265" s="24">
        <f>Table1[[#This Row],[Energy Tax Savings Through FY12]]+Table1[[#This Row],[Energy Tax Savings FY13 and After]]</f>
        <v>0</v>
      </c>
      <c r="CA265" s="9">
        <v>0</v>
      </c>
      <c r="CB265" s="9">
        <v>0</v>
      </c>
      <c r="CC265" s="9">
        <v>0</v>
      </c>
      <c r="CD265" s="24">
        <f>Table1[[#This Row],[Tax Exempt Bond Savings Through FY12]]+Table1[[#This Row],[Tax Exempt Bond Savings FY13 and After]]</f>
        <v>0</v>
      </c>
      <c r="CE265" s="9">
        <v>791.82899999999995</v>
      </c>
      <c r="CF265" s="9">
        <v>15626.9593</v>
      </c>
      <c r="CG265" s="9">
        <v>608.87270000000001</v>
      </c>
      <c r="CH265" s="24">
        <f>Table1[[#This Row],[Indirect and Induced Through FY12]]+Table1[[#This Row],[Indirect and Induced FY13 and After]]</f>
        <v>16235.832</v>
      </c>
      <c r="CI265" s="9">
        <v>1682.8307</v>
      </c>
      <c r="CJ265" s="9">
        <v>32103.018</v>
      </c>
      <c r="CK265" s="9">
        <v>-1265.3432</v>
      </c>
      <c r="CL265" s="24">
        <f>Table1[[#This Row],[TOTAL Income Consumption Use Taxes Through FY12]]+Table1[[#This Row],[TOTAL Income Consumption Use Taxes FY13 and After]]</f>
        <v>30837.674800000001</v>
      </c>
      <c r="CM265" s="9">
        <v>15.0288</v>
      </c>
      <c r="CN265" s="9">
        <v>929.09670000000006</v>
      </c>
      <c r="CO265" s="9">
        <v>2570.9032999999999</v>
      </c>
      <c r="CP265" s="24">
        <f>Table1[[#This Row],[Assistance Provided Through FY12]]+Table1[[#This Row],[Assistance Provided FY13 and After]]</f>
        <v>3500</v>
      </c>
      <c r="CQ265" s="9">
        <v>0</v>
      </c>
      <c r="CR265" s="9">
        <v>0</v>
      </c>
      <c r="CS265" s="9">
        <v>0</v>
      </c>
      <c r="CT265" s="24">
        <f>Table1[[#This Row],[Recapture Cancellation Reduction Amount Through FY12]]+Table1[[#This Row],[Recapture Cancellation Reduction Amount FY13 and After]]</f>
        <v>0</v>
      </c>
      <c r="CU265" s="9">
        <v>0</v>
      </c>
      <c r="CV265" s="9">
        <v>0</v>
      </c>
      <c r="CW265" s="9">
        <v>0</v>
      </c>
      <c r="CX265" s="24">
        <f>Table1[[#This Row],[Penalty Paid Through FY12]]+Table1[[#This Row],[Penalty Paid FY13 and After]]</f>
        <v>0</v>
      </c>
      <c r="CY265" s="9">
        <v>15.0288</v>
      </c>
      <c r="CZ265" s="9">
        <v>929.09670000000006</v>
      </c>
      <c r="DA265" s="9">
        <v>2570.9032999999999</v>
      </c>
      <c r="DB265" s="24">
        <f>Table1[[#This Row],[TOTAL Assistance Net of Recapture Penalties Through FY12]]+Table1[[#This Row],[TOTAL Assistance Net of Recapture Penalties FY13 and After]]</f>
        <v>3500</v>
      </c>
      <c r="DC265" s="9">
        <v>2417.3816999999999</v>
      </c>
      <c r="DD265" s="9">
        <v>33786.207499999997</v>
      </c>
      <c r="DE265" s="9">
        <v>1858.8331000000001</v>
      </c>
      <c r="DF265" s="24">
        <f>Table1[[#This Row],[Company Direct Tax Revenue Before Assistance Through FY12]]+Table1[[#This Row],[Company Direct Tax Revenue Before Assistance FY13 and After]]</f>
        <v>35645.0406</v>
      </c>
      <c r="DG265" s="9">
        <v>1525.9567</v>
      </c>
      <c r="DH265" s="9">
        <v>28228.9473</v>
      </c>
      <c r="DI265" s="9">
        <v>1173.3764000000001</v>
      </c>
      <c r="DJ265" s="24">
        <f>Table1[[#This Row],[Indirect and Induced Tax Revenues Through FY12]]+Table1[[#This Row],[Indirect and Induced Tax Revenues FY13 and After]]</f>
        <v>29402.323700000001</v>
      </c>
      <c r="DK265" s="9">
        <v>3943.3384000000001</v>
      </c>
      <c r="DL265" s="9">
        <v>62015.154799999997</v>
      </c>
      <c r="DM265" s="9">
        <v>3032.2094999999999</v>
      </c>
      <c r="DN265" s="24">
        <f>Table1[[#This Row],[TOTAL Tax Revenues Before Assistance Through FY12]]+Table1[[#This Row],[TOTAL Tax Revenues Before Assistance FY13 and After]]</f>
        <v>65047.364299999994</v>
      </c>
      <c r="DO265" s="9">
        <v>3928.3096</v>
      </c>
      <c r="DP265" s="9">
        <v>61086.058100000002</v>
      </c>
      <c r="DQ265" s="9">
        <v>461.30619999999999</v>
      </c>
      <c r="DR265" s="24">
        <f>Table1[[#This Row],[TOTAL Tax Revenues Net of Assistance Recapture and Penalty Through FY12]]+Table1[[#This Row],[TOTAL Tax Revenues Net of Assistance Recapture and Penalty FY13 and After]]</f>
        <v>61547.364300000001</v>
      </c>
      <c r="DS265" s="9">
        <v>0</v>
      </c>
      <c r="DT265" s="9">
        <v>0</v>
      </c>
      <c r="DU265" s="9">
        <v>0</v>
      </c>
      <c r="DV265" s="9">
        <v>0</v>
      </c>
    </row>
    <row r="266" spans="1:126" x14ac:dyDescent="0.25">
      <c r="A266" s="10">
        <v>92832</v>
      </c>
      <c r="B266" s="10" t="s">
        <v>450</v>
      </c>
      <c r="C266" s="10" t="s">
        <v>452</v>
      </c>
      <c r="D266" s="10" t="s">
        <v>17</v>
      </c>
      <c r="E266" s="10">
        <v>39</v>
      </c>
      <c r="F266" s="10" t="s">
        <v>453</v>
      </c>
      <c r="G266" s="10" t="s">
        <v>454</v>
      </c>
      <c r="H266" s="13">
        <v>41435</v>
      </c>
      <c r="I266" s="13">
        <v>26790</v>
      </c>
      <c r="J266" s="10" t="s">
        <v>451</v>
      </c>
      <c r="K266" s="10" t="s">
        <v>50</v>
      </c>
      <c r="L266" s="8">
        <v>36341</v>
      </c>
      <c r="M266" s="8">
        <v>41791</v>
      </c>
      <c r="N266" s="9">
        <v>5685</v>
      </c>
      <c r="O266" s="10" t="s">
        <v>108</v>
      </c>
      <c r="P266" s="7">
        <v>3</v>
      </c>
      <c r="Q266" s="7">
        <v>0</v>
      </c>
      <c r="R266" s="7">
        <v>35</v>
      </c>
      <c r="S266" s="7">
        <v>0</v>
      </c>
      <c r="T266" s="7">
        <v>0</v>
      </c>
      <c r="U266" s="7">
        <v>38</v>
      </c>
      <c r="V266" s="7">
        <v>36</v>
      </c>
      <c r="W266" s="7">
        <v>0</v>
      </c>
      <c r="X266" s="7">
        <v>0</v>
      </c>
      <c r="Y266" s="7">
        <v>128</v>
      </c>
      <c r="Z266" s="7">
        <v>20</v>
      </c>
      <c r="AA266" s="7">
        <v>0</v>
      </c>
      <c r="AB266" s="16">
        <v>0</v>
      </c>
      <c r="AC266" s="16">
        <v>0</v>
      </c>
      <c r="AD266" s="16">
        <v>0</v>
      </c>
      <c r="AE266" s="16">
        <v>0</v>
      </c>
      <c r="AF266" s="15">
        <v>100</v>
      </c>
      <c r="AG266" s="10" t="s">
        <v>28</v>
      </c>
      <c r="AH266" s="10" t="s">
        <v>1966</v>
      </c>
      <c r="AI266" s="9">
        <v>0</v>
      </c>
      <c r="AJ266" s="9">
        <v>0</v>
      </c>
      <c r="AK266" s="9">
        <v>0</v>
      </c>
      <c r="AL266" s="24">
        <f>Table1[[#This Row],[Company Direct Land Through FY12]]+Table1[[#This Row],[Company Direct Land FY13 and After]]</f>
        <v>0</v>
      </c>
      <c r="AM266" s="9">
        <v>0</v>
      </c>
      <c r="AN266" s="9">
        <v>0</v>
      </c>
      <c r="AO266" s="9">
        <v>0</v>
      </c>
      <c r="AP266" s="24">
        <f>Table1[[#This Row],[Company Direct Building Through FY12]]+Table1[[#This Row],[Company Direct Building FY13 and After]]</f>
        <v>0</v>
      </c>
      <c r="AQ266" s="9">
        <v>0</v>
      </c>
      <c r="AR266" s="9">
        <v>154.375</v>
      </c>
      <c r="AS266" s="9">
        <v>0</v>
      </c>
      <c r="AT266" s="24">
        <f>Table1[[#This Row],[Mortgage Recording Tax Through FY12]]+Table1[[#This Row],[Mortgage Recording Tax FY13 and After]]</f>
        <v>154.375</v>
      </c>
      <c r="AU266" s="9">
        <v>0</v>
      </c>
      <c r="AV266" s="9">
        <v>0</v>
      </c>
      <c r="AW266" s="9">
        <v>0</v>
      </c>
      <c r="AX266" s="24">
        <f>Table1[[#This Row],[Pilot Savings  Through FY12]]+Table1[[#This Row],[Pilot Savings FY13 and After]]</f>
        <v>0</v>
      </c>
      <c r="AY266" s="9">
        <v>0</v>
      </c>
      <c r="AZ266" s="9">
        <v>0</v>
      </c>
      <c r="BA266" s="9">
        <v>0</v>
      </c>
      <c r="BB266" s="24">
        <f>Table1[[#This Row],[Mortgage Recording Tax Exemption Through FY12]]+Table1[[#This Row],[Mortgage Recording Tax Exemption FY13 and After]]</f>
        <v>0</v>
      </c>
      <c r="BC266" s="9">
        <v>16.573499999999999</v>
      </c>
      <c r="BD266" s="9">
        <v>200.8022</v>
      </c>
      <c r="BE266" s="9">
        <v>11.827500000000001</v>
      </c>
      <c r="BF266" s="24">
        <f>Table1[[#This Row],[Indirect and Induced Land Through FY12]]+Table1[[#This Row],[Indirect and Induced Land FY13 and After]]</f>
        <v>212.62970000000001</v>
      </c>
      <c r="BG266" s="9">
        <v>30.779399999999999</v>
      </c>
      <c r="BH266" s="9">
        <v>372.91849999999999</v>
      </c>
      <c r="BI266" s="9">
        <v>21.965299999999999</v>
      </c>
      <c r="BJ266" s="24">
        <f>Table1[[#This Row],[Indirect and Induced Building Through FY12]]+Table1[[#This Row],[Indirect and Induced Building FY13 and After]]</f>
        <v>394.88380000000001</v>
      </c>
      <c r="BK266" s="9">
        <v>47.352899999999998</v>
      </c>
      <c r="BL266" s="9">
        <v>728.09569999999997</v>
      </c>
      <c r="BM266" s="9">
        <v>33.7928</v>
      </c>
      <c r="BN266" s="24">
        <f>Table1[[#This Row],[TOTAL Real Property Related Taxes Through FY12]]+Table1[[#This Row],[TOTAL Real Property Related Taxes FY13 and After]]</f>
        <v>761.88850000000002</v>
      </c>
      <c r="BO266" s="9">
        <v>47.367199999999997</v>
      </c>
      <c r="BP266" s="9">
        <v>692.20920000000001</v>
      </c>
      <c r="BQ266" s="9">
        <v>33.803100000000001</v>
      </c>
      <c r="BR266" s="24">
        <f>Table1[[#This Row],[Company Direct Through FY12]]+Table1[[#This Row],[Company Direct FY13 and After]]</f>
        <v>726.01229999999998</v>
      </c>
      <c r="BS266" s="9">
        <v>0</v>
      </c>
      <c r="BT266" s="9">
        <v>0</v>
      </c>
      <c r="BU266" s="9">
        <v>0</v>
      </c>
      <c r="BV266" s="24">
        <f>Table1[[#This Row],[Sales Tax Exemption Through FY12]]+Table1[[#This Row],[Sales Tax Exemption FY13 and After]]</f>
        <v>0</v>
      </c>
      <c r="BW266" s="9">
        <v>0</v>
      </c>
      <c r="BX266" s="9">
        <v>0</v>
      </c>
      <c r="BY266" s="9">
        <v>0</v>
      </c>
      <c r="BZ266" s="24">
        <f>Table1[[#This Row],[Energy Tax Savings Through FY12]]+Table1[[#This Row],[Energy Tax Savings FY13 and After]]</f>
        <v>0</v>
      </c>
      <c r="CA266" s="9">
        <v>1.2847</v>
      </c>
      <c r="CB266" s="9">
        <v>38.2166</v>
      </c>
      <c r="CC266" s="9">
        <v>0.87109999999999999</v>
      </c>
      <c r="CD266" s="24">
        <f>Table1[[#This Row],[Tax Exempt Bond Savings Through FY12]]+Table1[[#This Row],[Tax Exempt Bond Savings FY13 and After]]</f>
        <v>39.087699999999998</v>
      </c>
      <c r="CE266" s="9">
        <v>61.482799999999997</v>
      </c>
      <c r="CF266" s="9">
        <v>845.35130000000004</v>
      </c>
      <c r="CG266" s="9">
        <v>43.8765</v>
      </c>
      <c r="CH266" s="24">
        <f>Table1[[#This Row],[Indirect and Induced Through FY12]]+Table1[[#This Row],[Indirect and Induced FY13 and After]]</f>
        <v>889.2278</v>
      </c>
      <c r="CI266" s="9">
        <v>107.56529999999999</v>
      </c>
      <c r="CJ266" s="9">
        <v>1499.3439000000001</v>
      </c>
      <c r="CK266" s="9">
        <v>76.808499999999995</v>
      </c>
      <c r="CL266" s="24">
        <f>Table1[[#This Row],[TOTAL Income Consumption Use Taxes Through FY12]]+Table1[[#This Row],[TOTAL Income Consumption Use Taxes FY13 and After]]</f>
        <v>1576.1524000000002</v>
      </c>
      <c r="CM266" s="9">
        <v>1.2847</v>
      </c>
      <c r="CN266" s="9">
        <v>38.2166</v>
      </c>
      <c r="CO266" s="9">
        <v>0.87109999999999999</v>
      </c>
      <c r="CP266" s="24">
        <f>Table1[[#This Row],[Assistance Provided Through FY12]]+Table1[[#This Row],[Assistance Provided FY13 and After]]</f>
        <v>39.087699999999998</v>
      </c>
      <c r="CQ266" s="9">
        <v>0</v>
      </c>
      <c r="CR266" s="9">
        <v>0</v>
      </c>
      <c r="CS266" s="9">
        <v>0</v>
      </c>
      <c r="CT266" s="24">
        <f>Table1[[#This Row],[Recapture Cancellation Reduction Amount Through FY12]]+Table1[[#This Row],[Recapture Cancellation Reduction Amount FY13 and After]]</f>
        <v>0</v>
      </c>
      <c r="CU266" s="9">
        <v>0</v>
      </c>
      <c r="CV266" s="9">
        <v>0</v>
      </c>
      <c r="CW266" s="9">
        <v>0</v>
      </c>
      <c r="CX266" s="24">
        <f>Table1[[#This Row],[Penalty Paid Through FY12]]+Table1[[#This Row],[Penalty Paid FY13 and After]]</f>
        <v>0</v>
      </c>
      <c r="CY266" s="9">
        <v>1.2847</v>
      </c>
      <c r="CZ266" s="9">
        <v>38.2166</v>
      </c>
      <c r="DA266" s="9">
        <v>0.87109999999999999</v>
      </c>
      <c r="DB266" s="24">
        <f>Table1[[#This Row],[TOTAL Assistance Net of Recapture Penalties Through FY12]]+Table1[[#This Row],[TOTAL Assistance Net of Recapture Penalties FY13 and After]]</f>
        <v>39.087699999999998</v>
      </c>
      <c r="DC266" s="9">
        <v>47.367199999999997</v>
      </c>
      <c r="DD266" s="9">
        <v>846.58420000000001</v>
      </c>
      <c r="DE266" s="9">
        <v>33.803100000000001</v>
      </c>
      <c r="DF266" s="24">
        <f>Table1[[#This Row],[Company Direct Tax Revenue Before Assistance Through FY12]]+Table1[[#This Row],[Company Direct Tax Revenue Before Assistance FY13 and After]]</f>
        <v>880.38729999999998</v>
      </c>
      <c r="DG266" s="9">
        <v>108.8357</v>
      </c>
      <c r="DH266" s="9">
        <v>1419.0719999999999</v>
      </c>
      <c r="DI266" s="9">
        <v>77.669300000000007</v>
      </c>
      <c r="DJ266" s="24">
        <f>Table1[[#This Row],[Indirect and Induced Tax Revenues Through FY12]]+Table1[[#This Row],[Indirect and Induced Tax Revenues FY13 and After]]</f>
        <v>1496.7412999999999</v>
      </c>
      <c r="DK266" s="9">
        <v>156.2029</v>
      </c>
      <c r="DL266" s="9">
        <v>2265.6561999999999</v>
      </c>
      <c r="DM266" s="9">
        <v>111.47239999999999</v>
      </c>
      <c r="DN266" s="24">
        <f>Table1[[#This Row],[TOTAL Tax Revenues Before Assistance Through FY12]]+Table1[[#This Row],[TOTAL Tax Revenues Before Assistance FY13 and After]]</f>
        <v>2377.1286</v>
      </c>
      <c r="DO266" s="9">
        <v>154.91820000000001</v>
      </c>
      <c r="DP266" s="9">
        <v>2227.4396000000002</v>
      </c>
      <c r="DQ266" s="9">
        <v>110.60129999999999</v>
      </c>
      <c r="DR266" s="24">
        <f>Table1[[#This Row],[TOTAL Tax Revenues Net of Assistance Recapture and Penalty Through FY12]]+Table1[[#This Row],[TOTAL Tax Revenues Net of Assistance Recapture and Penalty FY13 and After]]</f>
        <v>2338.0409</v>
      </c>
      <c r="DS266" s="9">
        <v>0</v>
      </c>
      <c r="DT266" s="9">
        <v>0</v>
      </c>
      <c r="DU266" s="9">
        <v>0</v>
      </c>
      <c r="DV266" s="9">
        <v>0</v>
      </c>
    </row>
    <row r="267" spans="1:126" x14ac:dyDescent="0.25">
      <c r="A267" s="10">
        <v>92833</v>
      </c>
      <c r="B267" s="10" t="s">
        <v>571</v>
      </c>
      <c r="C267" s="10" t="s">
        <v>573</v>
      </c>
      <c r="D267" s="10" t="s">
        <v>24</v>
      </c>
      <c r="E267" s="10">
        <v>29</v>
      </c>
      <c r="F267" s="10" t="s">
        <v>574</v>
      </c>
      <c r="G267" s="10" t="s">
        <v>570</v>
      </c>
      <c r="H267" s="13">
        <v>62000</v>
      </c>
      <c r="I267" s="13">
        <v>350000</v>
      </c>
      <c r="J267" s="10" t="s">
        <v>572</v>
      </c>
      <c r="K267" s="10" t="s">
        <v>50</v>
      </c>
      <c r="L267" s="8">
        <v>36341</v>
      </c>
      <c r="M267" s="8">
        <v>45337</v>
      </c>
      <c r="N267" s="9">
        <v>20190</v>
      </c>
      <c r="O267" s="10" t="s">
        <v>108</v>
      </c>
      <c r="P267" s="7">
        <v>0</v>
      </c>
      <c r="Q267" s="7">
        <v>0</v>
      </c>
      <c r="R267" s="7">
        <v>0</v>
      </c>
      <c r="S267" s="7">
        <v>0</v>
      </c>
      <c r="T267" s="7">
        <v>9</v>
      </c>
      <c r="U267" s="7">
        <v>9</v>
      </c>
      <c r="V267" s="7">
        <v>9</v>
      </c>
      <c r="W267" s="7">
        <v>0</v>
      </c>
      <c r="X267" s="7">
        <v>0</v>
      </c>
      <c r="Y267" s="7">
        <v>0</v>
      </c>
      <c r="Z267" s="7">
        <v>15</v>
      </c>
      <c r="AA267" s="7">
        <v>0</v>
      </c>
      <c r="AB267" s="16">
        <v>0</v>
      </c>
      <c r="AC267" s="16">
        <v>0</v>
      </c>
      <c r="AD267" s="16">
        <v>0</v>
      </c>
      <c r="AE267" s="16">
        <v>0</v>
      </c>
      <c r="AF267" s="15">
        <v>0</v>
      </c>
      <c r="AG267" s="10" t="s">
        <v>1966</v>
      </c>
      <c r="AH267" s="10" t="s">
        <v>1966</v>
      </c>
      <c r="AI267" s="9">
        <v>0</v>
      </c>
      <c r="AJ267" s="9">
        <v>0</v>
      </c>
      <c r="AK267" s="9">
        <v>0</v>
      </c>
      <c r="AL267" s="24">
        <f>Table1[[#This Row],[Company Direct Land Through FY12]]+Table1[[#This Row],[Company Direct Land FY13 and After]]</f>
        <v>0</v>
      </c>
      <c r="AM267" s="9">
        <v>0</v>
      </c>
      <c r="AN267" s="9">
        <v>0</v>
      </c>
      <c r="AO267" s="9">
        <v>0</v>
      </c>
      <c r="AP267" s="24">
        <f>Table1[[#This Row],[Company Direct Building Through FY12]]+Table1[[#This Row],[Company Direct Building FY13 and After]]</f>
        <v>0</v>
      </c>
      <c r="AQ267" s="9">
        <v>0</v>
      </c>
      <c r="AR267" s="9">
        <v>279.37810000000002</v>
      </c>
      <c r="AS267" s="9">
        <v>0</v>
      </c>
      <c r="AT267" s="24">
        <f>Table1[[#This Row],[Mortgage Recording Tax Through FY12]]+Table1[[#This Row],[Mortgage Recording Tax FY13 and After]]</f>
        <v>279.37810000000002</v>
      </c>
      <c r="AU267" s="9">
        <v>0</v>
      </c>
      <c r="AV267" s="9">
        <v>0</v>
      </c>
      <c r="AW267" s="9">
        <v>0</v>
      </c>
      <c r="AX267" s="24">
        <f>Table1[[#This Row],[Pilot Savings  Through FY12]]+Table1[[#This Row],[Pilot Savings FY13 and After]]</f>
        <v>0</v>
      </c>
      <c r="AY267" s="9">
        <v>0</v>
      </c>
      <c r="AZ267" s="9">
        <v>0</v>
      </c>
      <c r="BA267" s="9">
        <v>0</v>
      </c>
      <c r="BB267" s="24">
        <f>Table1[[#This Row],[Mortgage Recording Tax Exemption Through FY12]]+Table1[[#This Row],[Mortgage Recording Tax Exemption FY13 and After]]</f>
        <v>0</v>
      </c>
      <c r="BC267" s="9">
        <v>12.003</v>
      </c>
      <c r="BD267" s="9">
        <v>54.116399999999999</v>
      </c>
      <c r="BE267" s="9">
        <v>42.425899999999999</v>
      </c>
      <c r="BF267" s="24">
        <f>Table1[[#This Row],[Indirect and Induced Land Through FY12]]+Table1[[#This Row],[Indirect and Induced Land FY13 and After]]</f>
        <v>96.542299999999997</v>
      </c>
      <c r="BG267" s="9">
        <v>22.2912</v>
      </c>
      <c r="BH267" s="9">
        <v>100.5018</v>
      </c>
      <c r="BI267" s="9">
        <v>78.790300000000002</v>
      </c>
      <c r="BJ267" s="24">
        <f>Table1[[#This Row],[Indirect and Induced Building Through FY12]]+Table1[[#This Row],[Indirect and Induced Building FY13 and After]]</f>
        <v>179.2921</v>
      </c>
      <c r="BK267" s="9">
        <v>34.294199999999996</v>
      </c>
      <c r="BL267" s="9">
        <v>433.99630000000002</v>
      </c>
      <c r="BM267" s="9">
        <v>121.2162</v>
      </c>
      <c r="BN267" s="24">
        <f>Table1[[#This Row],[TOTAL Real Property Related Taxes Through FY12]]+Table1[[#This Row],[TOTAL Real Property Related Taxes FY13 and After]]</f>
        <v>555.21249999999998</v>
      </c>
      <c r="BO267" s="9">
        <v>32.661900000000003</v>
      </c>
      <c r="BP267" s="9">
        <v>188.28440000000001</v>
      </c>
      <c r="BQ267" s="9">
        <v>115.4464</v>
      </c>
      <c r="BR267" s="24">
        <f>Table1[[#This Row],[Company Direct Through FY12]]+Table1[[#This Row],[Company Direct FY13 and After]]</f>
        <v>303.73079999999999</v>
      </c>
      <c r="BS267" s="9">
        <v>0</v>
      </c>
      <c r="BT267" s="9">
        <v>0</v>
      </c>
      <c r="BU267" s="9">
        <v>0</v>
      </c>
      <c r="BV267" s="24">
        <f>Table1[[#This Row],[Sales Tax Exemption Through FY12]]+Table1[[#This Row],[Sales Tax Exemption FY13 and After]]</f>
        <v>0</v>
      </c>
      <c r="BW267" s="9">
        <v>0</v>
      </c>
      <c r="BX267" s="9">
        <v>0</v>
      </c>
      <c r="BY267" s="9">
        <v>0</v>
      </c>
      <c r="BZ267" s="24">
        <f>Table1[[#This Row],[Energy Tax Savings Through FY12]]+Table1[[#This Row],[Energy Tax Savings FY13 and After]]</f>
        <v>0</v>
      </c>
      <c r="CA267" s="9">
        <v>17.581199999999999</v>
      </c>
      <c r="CB267" s="9">
        <v>163.68039999999999</v>
      </c>
      <c r="CC267" s="9">
        <v>38.651800000000001</v>
      </c>
      <c r="CD267" s="24">
        <f>Table1[[#This Row],[Tax Exempt Bond Savings Through FY12]]+Table1[[#This Row],[Tax Exempt Bond Savings FY13 and After]]</f>
        <v>202.3322</v>
      </c>
      <c r="CE267" s="9">
        <v>40.9831</v>
      </c>
      <c r="CF267" s="9">
        <v>207.64779999999999</v>
      </c>
      <c r="CG267" s="9">
        <v>144.85849999999999</v>
      </c>
      <c r="CH267" s="24">
        <f>Table1[[#This Row],[Indirect and Induced Through FY12]]+Table1[[#This Row],[Indirect and Induced FY13 and After]]</f>
        <v>352.50630000000001</v>
      </c>
      <c r="CI267" s="9">
        <v>56.063800000000001</v>
      </c>
      <c r="CJ267" s="9">
        <v>232.2518</v>
      </c>
      <c r="CK267" s="9">
        <v>221.65309999999999</v>
      </c>
      <c r="CL267" s="24">
        <f>Table1[[#This Row],[TOTAL Income Consumption Use Taxes Through FY12]]+Table1[[#This Row],[TOTAL Income Consumption Use Taxes FY13 and After]]</f>
        <v>453.9049</v>
      </c>
      <c r="CM267" s="9">
        <v>17.581199999999999</v>
      </c>
      <c r="CN267" s="9">
        <v>163.68039999999999</v>
      </c>
      <c r="CO267" s="9">
        <v>38.651800000000001</v>
      </c>
      <c r="CP267" s="24">
        <f>Table1[[#This Row],[Assistance Provided Through FY12]]+Table1[[#This Row],[Assistance Provided FY13 and After]]</f>
        <v>202.3322</v>
      </c>
      <c r="CQ267" s="9">
        <v>0</v>
      </c>
      <c r="CR267" s="9">
        <v>0</v>
      </c>
      <c r="CS267" s="9">
        <v>0</v>
      </c>
      <c r="CT267" s="24">
        <f>Table1[[#This Row],[Recapture Cancellation Reduction Amount Through FY12]]+Table1[[#This Row],[Recapture Cancellation Reduction Amount FY13 and After]]</f>
        <v>0</v>
      </c>
      <c r="CU267" s="9">
        <v>0</v>
      </c>
      <c r="CV267" s="9">
        <v>0</v>
      </c>
      <c r="CW267" s="9">
        <v>0</v>
      </c>
      <c r="CX267" s="24">
        <f>Table1[[#This Row],[Penalty Paid Through FY12]]+Table1[[#This Row],[Penalty Paid FY13 and After]]</f>
        <v>0</v>
      </c>
      <c r="CY267" s="9">
        <v>17.581199999999999</v>
      </c>
      <c r="CZ267" s="9">
        <v>163.68039999999999</v>
      </c>
      <c r="DA267" s="9">
        <v>38.651800000000001</v>
      </c>
      <c r="DB267" s="24">
        <f>Table1[[#This Row],[TOTAL Assistance Net of Recapture Penalties Through FY12]]+Table1[[#This Row],[TOTAL Assistance Net of Recapture Penalties FY13 and After]]</f>
        <v>202.3322</v>
      </c>
      <c r="DC267" s="9">
        <v>32.661900000000003</v>
      </c>
      <c r="DD267" s="9">
        <v>467.66250000000002</v>
      </c>
      <c r="DE267" s="9">
        <v>115.4464</v>
      </c>
      <c r="DF267" s="24">
        <f>Table1[[#This Row],[Company Direct Tax Revenue Before Assistance Through FY12]]+Table1[[#This Row],[Company Direct Tax Revenue Before Assistance FY13 and After]]</f>
        <v>583.10890000000006</v>
      </c>
      <c r="DG267" s="9">
        <v>75.277299999999997</v>
      </c>
      <c r="DH267" s="9">
        <v>362.26600000000002</v>
      </c>
      <c r="DI267" s="9">
        <v>266.07470000000001</v>
      </c>
      <c r="DJ267" s="24">
        <f>Table1[[#This Row],[Indirect and Induced Tax Revenues Through FY12]]+Table1[[#This Row],[Indirect and Induced Tax Revenues FY13 and After]]</f>
        <v>628.34069999999997</v>
      </c>
      <c r="DK267" s="9">
        <v>107.9392</v>
      </c>
      <c r="DL267" s="9">
        <v>829.92849999999999</v>
      </c>
      <c r="DM267" s="9">
        <v>381.52109999999999</v>
      </c>
      <c r="DN267" s="24">
        <f>Table1[[#This Row],[TOTAL Tax Revenues Before Assistance Through FY12]]+Table1[[#This Row],[TOTAL Tax Revenues Before Assistance FY13 and After]]</f>
        <v>1211.4495999999999</v>
      </c>
      <c r="DO267" s="9">
        <v>90.358000000000004</v>
      </c>
      <c r="DP267" s="9">
        <v>666.24810000000002</v>
      </c>
      <c r="DQ267" s="9">
        <v>342.86930000000001</v>
      </c>
      <c r="DR267" s="24">
        <f>Table1[[#This Row],[TOTAL Tax Revenues Net of Assistance Recapture and Penalty Through FY12]]+Table1[[#This Row],[TOTAL Tax Revenues Net of Assistance Recapture and Penalty FY13 and After]]</f>
        <v>1009.1174000000001</v>
      </c>
      <c r="DS267" s="9">
        <v>0</v>
      </c>
      <c r="DT267" s="9">
        <v>0</v>
      </c>
      <c r="DU267" s="9">
        <v>0</v>
      </c>
      <c r="DV267" s="9">
        <v>0</v>
      </c>
    </row>
    <row r="268" spans="1:126" x14ac:dyDescent="0.25">
      <c r="A268" s="10">
        <v>92837</v>
      </c>
      <c r="B268" s="10" t="s">
        <v>69</v>
      </c>
      <c r="C268" s="10" t="s">
        <v>71</v>
      </c>
      <c r="D268" s="10" t="s">
        <v>47</v>
      </c>
      <c r="E268" s="10">
        <v>9</v>
      </c>
      <c r="F268" s="10" t="s">
        <v>72</v>
      </c>
      <c r="G268" s="10" t="s">
        <v>73</v>
      </c>
      <c r="H268" s="13">
        <v>15950</v>
      </c>
      <c r="I268" s="13">
        <v>120000</v>
      </c>
      <c r="J268" s="10" t="s">
        <v>70</v>
      </c>
      <c r="K268" s="10" t="s">
        <v>50</v>
      </c>
      <c r="L268" s="8">
        <v>35787</v>
      </c>
      <c r="M268" s="8">
        <v>47819</v>
      </c>
      <c r="N268" s="9">
        <v>6395</v>
      </c>
      <c r="O268" s="10" t="s">
        <v>74</v>
      </c>
      <c r="P268" s="7">
        <v>62</v>
      </c>
      <c r="Q268" s="7">
        <v>52</v>
      </c>
      <c r="R268" s="7">
        <v>244</v>
      </c>
      <c r="S268" s="7">
        <v>153</v>
      </c>
      <c r="T268" s="7">
        <v>0</v>
      </c>
      <c r="U268" s="7">
        <v>511</v>
      </c>
      <c r="V268" s="7">
        <v>454</v>
      </c>
      <c r="W268" s="7">
        <v>0</v>
      </c>
      <c r="X268" s="7">
        <v>0</v>
      </c>
      <c r="Y268" s="7">
        <v>269</v>
      </c>
      <c r="Z268" s="7">
        <v>2</v>
      </c>
      <c r="AA268" s="7">
        <v>47.945205479452049</v>
      </c>
      <c r="AB268" s="16">
        <v>0.78277886497064575</v>
      </c>
      <c r="AC268" s="16">
        <v>6.8493150684931505</v>
      </c>
      <c r="AD268" s="16">
        <v>2.3483365949119372</v>
      </c>
      <c r="AE268" s="16">
        <v>42.074363992172209</v>
      </c>
      <c r="AF268" s="15">
        <v>59.882583170254399</v>
      </c>
      <c r="AG268" s="10" t="s">
        <v>28</v>
      </c>
      <c r="AH268" s="10" t="s">
        <v>1966</v>
      </c>
      <c r="AI268" s="9">
        <v>0</v>
      </c>
      <c r="AJ268" s="9">
        <v>0</v>
      </c>
      <c r="AK268" s="9">
        <v>0</v>
      </c>
      <c r="AL268" s="24">
        <f>Table1[[#This Row],[Company Direct Land Through FY12]]+Table1[[#This Row],[Company Direct Land FY13 and After]]</f>
        <v>0</v>
      </c>
      <c r="AM268" s="9">
        <v>0</v>
      </c>
      <c r="AN268" s="9">
        <v>0</v>
      </c>
      <c r="AO268" s="9">
        <v>0</v>
      </c>
      <c r="AP268" s="24">
        <f>Table1[[#This Row],[Company Direct Building Through FY12]]+Table1[[#This Row],[Company Direct Building FY13 and After]]</f>
        <v>0</v>
      </c>
      <c r="AQ268" s="9">
        <v>0</v>
      </c>
      <c r="AR268" s="9">
        <v>124.5694</v>
      </c>
      <c r="AS268" s="9">
        <v>0</v>
      </c>
      <c r="AT268" s="24">
        <f>Table1[[#This Row],[Mortgage Recording Tax Through FY12]]+Table1[[#This Row],[Mortgage Recording Tax FY13 and After]]</f>
        <v>124.5694</v>
      </c>
      <c r="AU268" s="9">
        <v>0</v>
      </c>
      <c r="AV268" s="9">
        <v>0</v>
      </c>
      <c r="AW268" s="9">
        <v>0</v>
      </c>
      <c r="AX268" s="24">
        <f>Table1[[#This Row],[Pilot Savings  Through FY12]]+Table1[[#This Row],[Pilot Savings FY13 and After]]</f>
        <v>0</v>
      </c>
      <c r="AY268" s="9">
        <v>0</v>
      </c>
      <c r="AZ268" s="9">
        <v>124.5694</v>
      </c>
      <c r="BA268" s="9">
        <v>0</v>
      </c>
      <c r="BB268" s="24">
        <f>Table1[[#This Row],[Mortgage Recording Tax Exemption Through FY12]]+Table1[[#This Row],[Mortgage Recording Tax Exemption FY13 and After]]</f>
        <v>124.5694</v>
      </c>
      <c r="BC268" s="9">
        <v>333.89019999999999</v>
      </c>
      <c r="BD268" s="9">
        <v>1579.0932</v>
      </c>
      <c r="BE268" s="9">
        <v>1528.4271000000001</v>
      </c>
      <c r="BF268" s="24">
        <f>Table1[[#This Row],[Indirect and Induced Land Through FY12]]+Table1[[#This Row],[Indirect and Induced Land FY13 and After]]</f>
        <v>3107.5203000000001</v>
      </c>
      <c r="BG268" s="9">
        <v>620.08190000000002</v>
      </c>
      <c r="BH268" s="9">
        <v>2932.6017999999999</v>
      </c>
      <c r="BI268" s="9">
        <v>2838.5077000000001</v>
      </c>
      <c r="BJ268" s="24">
        <f>Table1[[#This Row],[Indirect and Induced Building Through FY12]]+Table1[[#This Row],[Indirect and Induced Building FY13 and After]]</f>
        <v>5771.1095000000005</v>
      </c>
      <c r="BK268" s="9">
        <v>953.97209999999995</v>
      </c>
      <c r="BL268" s="9">
        <v>4511.6949999999997</v>
      </c>
      <c r="BM268" s="9">
        <v>4366.9348</v>
      </c>
      <c r="BN268" s="24">
        <f>Table1[[#This Row],[TOTAL Real Property Related Taxes Through FY12]]+Table1[[#This Row],[TOTAL Real Property Related Taxes FY13 and After]]</f>
        <v>8878.6297999999988</v>
      </c>
      <c r="BO268" s="9">
        <v>865.01869999999997</v>
      </c>
      <c r="BP268" s="9">
        <v>4526.4062000000004</v>
      </c>
      <c r="BQ268" s="9">
        <v>3959.7383</v>
      </c>
      <c r="BR268" s="24">
        <f>Table1[[#This Row],[Company Direct Through FY12]]+Table1[[#This Row],[Company Direct FY13 and After]]</f>
        <v>8486.1445000000003</v>
      </c>
      <c r="BS268" s="9">
        <v>0</v>
      </c>
      <c r="BT268" s="9">
        <v>0</v>
      </c>
      <c r="BU268" s="9">
        <v>0</v>
      </c>
      <c r="BV268" s="24">
        <f>Table1[[#This Row],[Sales Tax Exemption Through FY12]]+Table1[[#This Row],[Sales Tax Exemption FY13 and After]]</f>
        <v>0</v>
      </c>
      <c r="BW268" s="9">
        <v>0</v>
      </c>
      <c r="BX268" s="9">
        <v>0</v>
      </c>
      <c r="BY268" s="9">
        <v>0</v>
      </c>
      <c r="BZ268" s="24">
        <f>Table1[[#This Row],[Energy Tax Savings Through FY12]]+Table1[[#This Row],[Energy Tax Savings FY13 and After]]</f>
        <v>0</v>
      </c>
      <c r="CA268" s="9">
        <v>0.37369999999999998</v>
      </c>
      <c r="CB268" s="9">
        <v>4.1087999999999996</v>
      </c>
      <c r="CC268" s="9">
        <v>0.76249999999999996</v>
      </c>
      <c r="CD268" s="24">
        <f>Table1[[#This Row],[Tax Exempt Bond Savings Through FY12]]+Table1[[#This Row],[Tax Exempt Bond Savings FY13 and After]]</f>
        <v>4.8712999999999997</v>
      </c>
      <c r="CE268" s="9">
        <v>1028.9528</v>
      </c>
      <c r="CF268" s="9">
        <v>5459.9111000000003</v>
      </c>
      <c r="CG268" s="9">
        <v>4710.1677</v>
      </c>
      <c r="CH268" s="24">
        <f>Table1[[#This Row],[Indirect and Induced Through FY12]]+Table1[[#This Row],[Indirect and Induced FY13 and After]]</f>
        <v>10170.078799999999</v>
      </c>
      <c r="CI268" s="9">
        <v>1893.5978</v>
      </c>
      <c r="CJ268" s="9">
        <v>9982.2085000000006</v>
      </c>
      <c r="CK268" s="9">
        <v>8669.1435000000001</v>
      </c>
      <c r="CL268" s="24">
        <f>Table1[[#This Row],[TOTAL Income Consumption Use Taxes Through FY12]]+Table1[[#This Row],[TOTAL Income Consumption Use Taxes FY13 and After]]</f>
        <v>18651.351999999999</v>
      </c>
      <c r="CM268" s="9">
        <v>0.37369999999999998</v>
      </c>
      <c r="CN268" s="9">
        <v>128.6782</v>
      </c>
      <c r="CO268" s="9">
        <v>0.76249999999999996</v>
      </c>
      <c r="CP268" s="24">
        <f>Table1[[#This Row],[Assistance Provided Through FY12]]+Table1[[#This Row],[Assistance Provided FY13 and After]]</f>
        <v>129.44069999999999</v>
      </c>
      <c r="CQ268" s="9">
        <v>0</v>
      </c>
      <c r="CR268" s="9">
        <v>0</v>
      </c>
      <c r="CS268" s="9">
        <v>0</v>
      </c>
      <c r="CT268" s="24">
        <f>Table1[[#This Row],[Recapture Cancellation Reduction Amount Through FY12]]+Table1[[#This Row],[Recapture Cancellation Reduction Amount FY13 and After]]</f>
        <v>0</v>
      </c>
      <c r="CU268" s="9">
        <v>0</v>
      </c>
      <c r="CV268" s="9">
        <v>0</v>
      </c>
      <c r="CW268" s="9">
        <v>0</v>
      </c>
      <c r="CX268" s="24">
        <f>Table1[[#This Row],[Penalty Paid Through FY12]]+Table1[[#This Row],[Penalty Paid FY13 and After]]</f>
        <v>0</v>
      </c>
      <c r="CY268" s="9">
        <v>0.37369999999999998</v>
      </c>
      <c r="CZ268" s="9">
        <v>128.6782</v>
      </c>
      <c r="DA268" s="9">
        <v>0.76249999999999996</v>
      </c>
      <c r="DB268" s="24">
        <f>Table1[[#This Row],[TOTAL Assistance Net of Recapture Penalties Through FY12]]+Table1[[#This Row],[TOTAL Assistance Net of Recapture Penalties FY13 and After]]</f>
        <v>129.44069999999999</v>
      </c>
      <c r="DC268" s="9">
        <v>865.01869999999997</v>
      </c>
      <c r="DD268" s="9">
        <v>4650.9755999999998</v>
      </c>
      <c r="DE268" s="9">
        <v>3959.7383</v>
      </c>
      <c r="DF268" s="24">
        <f>Table1[[#This Row],[Company Direct Tax Revenue Before Assistance Through FY12]]+Table1[[#This Row],[Company Direct Tax Revenue Before Assistance FY13 and After]]</f>
        <v>8610.7138999999988</v>
      </c>
      <c r="DG268" s="9">
        <v>1982.9249</v>
      </c>
      <c r="DH268" s="9">
        <v>9971.6061000000009</v>
      </c>
      <c r="DI268" s="9">
        <v>9077.1025000000009</v>
      </c>
      <c r="DJ268" s="24">
        <f>Table1[[#This Row],[Indirect and Induced Tax Revenues Through FY12]]+Table1[[#This Row],[Indirect and Induced Tax Revenues FY13 and After]]</f>
        <v>19048.708600000002</v>
      </c>
      <c r="DK268" s="9">
        <v>2847.9436000000001</v>
      </c>
      <c r="DL268" s="9">
        <v>14622.581700000001</v>
      </c>
      <c r="DM268" s="9">
        <v>13036.8408</v>
      </c>
      <c r="DN268" s="24">
        <f>Table1[[#This Row],[TOTAL Tax Revenues Before Assistance Through FY12]]+Table1[[#This Row],[TOTAL Tax Revenues Before Assistance FY13 and After]]</f>
        <v>27659.422500000001</v>
      </c>
      <c r="DO268" s="9">
        <v>2847.5699</v>
      </c>
      <c r="DP268" s="9">
        <v>14493.9035</v>
      </c>
      <c r="DQ268" s="9">
        <v>13036.078299999999</v>
      </c>
      <c r="DR268" s="24">
        <f>Table1[[#This Row],[TOTAL Tax Revenues Net of Assistance Recapture and Penalty Through FY12]]+Table1[[#This Row],[TOTAL Tax Revenues Net of Assistance Recapture and Penalty FY13 and After]]</f>
        <v>27529.981800000001</v>
      </c>
      <c r="DS268" s="9">
        <v>0</v>
      </c>
      <c r="DT268" s="9">
        <v>0</v>
      </c>
      <c r="DU268" s="9">
        <v>0</v>
      </c>
      <c r="DV268" s="9">
        <v>0</v>
      </c>
    </row>
    <row r="269" spans="1:126" x14ac:dyDescent="0.25">
      <c r="A269" s="10">
        <v>92838</v>
      </c>
      <c r="B269" s="10" t="s">
        <v>212</v>
      </c>
      <c r="C269" s="10" t="s">
        <v>213</v>
      </c>
      <c r="D269" s="10" t="s">
        <v>24</v>
      </c>
      <c r="E269" s="10">
        <v>26</v>
      </c>
      <c r="F269" s="10" t="s">
        <v>214</v>
      </c>
      <c r="G269" s="10" t="s">
        <v>46</v>
      </c>
      <c r="H269" s="13">
        <v>60309</v>
      </c>
      <c r="I269" s="13">
        <v>162500</v>
      </c>
      <c r="J269" s="10" t="s">
        <v>64</v>
      </c>
      <c r="K269" s="10" t="s">
        <v>81</v>
      </c>
      <c r="L269" s="8">
        <v>35783</v>
      </c>
      <c r="M269" s="8">
        <v>45107</v>
      </c>
      <c r="N269" s="9">
        <v>18796.322</v>
      </c>
      <c r="O269" s="10" t="s">
        <v>97</v>
      </c>
      <c r="P269" s="7">
        <v>1</v>
      </c>
      <c r="Q269" s="7">
        <v>0</v>
      </c>
      <c r="R269" s="7">
        <v>196</v>
      </c>
      <c r="S269" s="7">
        <v>0</v>
      </c>
      <c r="T269" s="7">
        <v>0</v>
      </c>
      <c r="U269" s="7">
        <v>197</v>
      </c>
      <c r="V269" s="7">
        <v>196</v>
      </c>
      <c r="W269" s="7">
        <v>0</v>
      </c>
      <c r="X269" s="7">
        <v>0</v>
      </c>
      <c r="Y269" s="7">
        <v>386</v>
      </c>
      <c r="Z269" s="7">
        <v>114</v>
      </c>
      <c r="AA269" s="7">
        <v>0</v>
      </c>
      <c r="AB269" s="16">
        <v>0</v>
      </c>
      <c r="AC269" s="16">
        <v>0</v>
      </c>
      <c r="AD269" s="16">
        <v>0</v>
      </c>
      <c r="AE269" s="16">
        <v>0</v>
      </c>
      <c r="AF269" s="15">
        <v>76.649746192893403</v>
      </c>
      <c r="AG269" s="10" t="s">
        <v>28</v>
      </c>
      <c r="AH269" s="10" t="s">
        <v>1966</v>
      </c>
      <c r="AI269" s="9">
        <v>58.021000000000001</v>
      </c>
      <c r="AJ269" s="9">
        <v>719.0752</v>
      </c>
      <c r="AK269" s="9">
        <v>177.7398</v>
      </c>
      <c r="AL269" s="24">
        <f>Table1[[#This Row],[Company Direct Land Through FY12]]+Table1[[#This Row],[Company Direct Land FY13 and After]]</f>
        <v>896.81500000000005</v>
      </c>
      <c r="AM269" s="9">
        <v>266.495</v>
      </c>
      <c r="AN269" s="9">
        <v>1812.4393</v>
      </c>
      <c r="AO269" s="9">
        <v>816.37369999999999</v>
      </c>
      <c r="AP269" s="24">
        <f>Table1[[#This Row],[Company Direct Building Through FY12]]+Table1[[#This Row],[Company Direct Building FY13 and After]]</f>
        <v>2628.8130000000001</v>
      </c>
      <c r="AQ269" s="9">
        <v>0</v>
      </c>
      <c r="AR269" s="9">
        <v>117.815</v>
      </c>
      <c r="AS269" s="9">
        <v>0</v>
      </c>
      <c r="AT269" s="24">
        <f>Table1[[#This Row],[Mortgage Recording Tax Through FY12]]+Table1[[#This Row],[Mortgage Recording Tax FY13 and After]]</f>
        <v>117.815</v>
      </c>
      <c r="AU269" s="9">
        <v>174.11600000000001</v>
      </c>
      <c r="AV269" s="9">
        <v>781.4914</v>
      </c>
      <c r="AW269" s="9">
        <v>533.38260000000002</v>
      </c>
      <c r="AX269" s="24">
        <f>Table1[[#This Row],[Pilot Savings  Through FY12]]+Table1[[#This Row],[Pilot Savings FY13 and After]]</f>
        <v>1314.874</v>
      </c>
      <c r="AY269" s="9">
        <v>0</v>
      </c>
      <c r="AZ269" s="9">
        <v>117.815</v>
      </c>
      <c r="BA269" s="9">
        <v>0</v>
      </c>
      <c r="BB269" s="24">
        <f>Table1[[#This Row],[Mortgage Recording Tax Exemption Through FY12]]+Table1[[#This Row],[Mortgage Recording Tax Exemption FY13 and After]]</f>
        <v>117.815</v>
      </c>
      <c r="BC269" s="9">
        <v>886.65039999999999</v>
      </c>
      <c r="BD269" s="9">
        <v>6130.3522999999996</v>
      </c>
      <c r="BE269" s="9">
        <v>2716.1417000000001</v>
      </c>
      <c r="BF269" s="24">
        <f>Table1[[#This Row],[Indirect and Induced Land Through FY12]]+Table1[[#This Row],[Indirect and Induced Land FY13 and After]]</f>
        <v>8846.4939999999988</v>
      </c>
      <c r="BG269" s="9">
        <v>1646.6364000000001</v>
      </c>
      <c r="BH269" s="9">
        <v>11384.939899999999</v>
      </c>
      <c r="BI269" s="9">
        <v>5044.2626</v>
      </c>
      <c r="BJ269" s="24">
        <f>Table1[[#This Row],[Indirect and Induced Building Through FY12]]+Table1[[#This Row],[Indirect and Induced Building FY13 and After]]</f>
        <v>16429.202499999999</v>
      </c>
      <c r="BK269" s="9">
        <v>2683.6867999999999</v>
      </c>
      <c r="BL269" s="9">
        <v>19265.315299999998</v>
      </c>
      <c r="BM269" s="9">
        <v>8221.1352000000006</v>
      </c>
      <c r="BN269" s="24">
        <f>Table1[[#This Row],[TOTAL Real Property Related Taxes Through FY12]]+Table1[[#This Row],[TOTAL Real Property Related Taxes FY13 and After]]</f>
        <v>27486.450499999999</v>
      </c>
      <c r="BO269" s="9">
        <v>6622.8680000000004</v>
      </c>
      <c r="BP269" s="9">
        <v>51914.043899999997</v>
      </c>
      <c r="BQ269" s="9">
        <v>20288.319800000001</v>
      </c>
      <c r="BR269" s="24">
        <f>Table1[[#This Row],[Company Direct Through FY12]]+Table1[[#This Row],[Company Direct FY13 and After]]</f>
        <v>72202.363700000002</v>
      </c>
      <c r="BS269" s="9">
        <v>0</v>
      </c>
      <c r="BT269" s="9">
        <v>0</v>
      </c>
      <c r="BU269" s="9">
        <v>0</v>
      </c>
      <c r="BV269" s="24">
        <f>Table1[[#This Row],[Sales Tax Exemption Through FY12]]+Table1[[#This Row],[Sales Tax Exemption FY13 and After]]</f>
        <v>0</v>
      </c>
      <c r="BW269" s="9">
        <v>0</v>
      </c>
      <c r="BX269" s="9">
        <v>0</v>
      </c>
      <c r="BY269" s="9">
        <v>0</v>
      </c>
      <c r="BZ269" s="24">
        <f>Table1[[#This Row],[Energy Tax Savings Through FY12]]+Table1[[#This Row],[Energy Tax Savings FY13 and After]]</f>
        <v>0</v>
      </c>
      <c r="CA269" s="9">
        <v>0</v>
      </c>
      <c r="CB269" s="9">
        <v>0</v>
      </c>
      <c r="CC269" s="9">
        <v>0</v>
      </c>
      <c r="CD269" s="24">
        <f>Table1[[#This Row],[Tax Exempt Bond Savings Through FY12]]+Table1[[#This Row],[Tax Exempt Bond Savings FY13 and After]]</f>
        <v>0</v>
      </c>
      <c r="CE269" s="9">
        <v>3027.3951000000002</v>
      </c>
      <c r="CF269" s="9">
        <v>23082.412899999999</v>
      </c>
      <c r="CG269" s="9">
        <v>9274.0422999999992</v>
      </c>
      <c r="CH269" s="24">
        <f>Table1[[#This Row],[Indirect and Induced Through FY12]]+Table1[[#This Row],[Indirect and Induced FY13 and After]]</f>
        <v>32356.455199999997</v>
      </c>
      <c r="CI269" s="9">
        <v>9650.2631000000001</v>
      </c>
      <c r="CJ269" s="9">
        <v>74996.4568</v>
      </c>
      <c r="CK269" s="9">
        <v>29562.362099999998</v>
      </c>
      <c r="CL269" s="24">
        <f>Table1[[#This Row],[TOTAL Income Consumption Use Taxes Through FY12]]+Table1[[#This Row],[TOTAL Income Consumption Use Taxes FY13 and After]]</f>
        <v>104558.8189</v>
      </c>
      <c r="CM269" s="9">
        <v>174.11600000000001</v>
      </c>
      <c r="CN269" s="9">
        <v>899.30640000000005</v>
      </c>
      <c r="CO269" s="9">
        <v>533.38260000000002</v>
      </c>
      <c r="CP269" s="24">
        <f>Table1[[#This Row],[Assistance Provided Through FY12]]+Table1[[#This Row],[Assistance Provided FY13 and After]]</f>
        <v>1432.6890000000001</v>
      </c>
      <c r="CQ269" s="9">
        <v>0</v>
      </c>
      <c r="CR269" s="9">
        <v>0</v>
      </c>
      <c r="CS269" s="9">
        <v>0</v>
      </c>
      <c r="CT269" s="24">
        <f>Table1[[#This Row],[Recapture Cancellation Reduction Amount Through FY12]]+Table1[[#This Row],[Recapture Cancellation Reduction Amount FY13 and After]]</f>
        <v>0</v>
      </c>
      <c r="CU269" s="9">
        <v>0</v>
      </c>
      <c r="CV269" s="9">
        <v>0</v>
      </c>
      <c r="CW269" s="9">
        <v>0</v>
      </c>
      <c r="CX269" s="24">
        <f>Table1[[#This Row],[Penalty Paid Through FY12]]+Table1[[#This Row],[Penalty Paid FY13 and After]]</f>
        <v>0</v>
      </c>
      <c r="CY269" s="9">
        <v>174.11600000000001</v>
      </c>
      <c r="CZ269" s="9">
        <v>899.30640000000005</v>
      </c>
      <c r="DA269" s="9">
        <v>533.38260000000002</v>
      </c>
      <c r="DB269" s="24">
        <f>Table1[[#This Row],[TOTAL Assistance Net of Recapture Penalties Through FY12]]+Table1[[#This Row],[TOTAL Assistance Net of Recapture Penalties FY13 and After]]</f>
        <v>1432.6890000000001</v>
      </c>
      <c r="DC269" s="9">
        <v>6947.384</v>
      </c>
      <c r="DD269" s="9">
        <v>54563.373399999997</v>
      </c>
      <c r="DE269" s="9">
        <v>21282.433300000001</v>
      </c>
      <c r="DF269" s="24">
        <f>Table1[[#This Row],[Company Direct Tax Revenue Before Assistance Through FY12]]+Table1[[#This Row],[Company Direct Tax Revenue Before Assistance FY13 and After]]</f>
        <v>75845.806700000001</v>
      </c>
      <c r="DG269" s="9">
        <v>5560.6818999999996</v>
      </c>
      <c r="DH269" s="9">
        <v>40597.705099999999</v>
      </c>
      <c r="DI269" s="9">
        <v>17034.446599999999</v>
      </c>
      <c r="DJ269" s="24">
        <f>Table1[[#This Row],[Indirect and Induced Tax Revenues Through FY12]]+Table1[[#This Row],[Indirect and Induced Tax Revenues FY13 and After]]</f>
        <v>57632.151700000002</v>
      </c>
      <c r="DK269" s="9">
        <v>12508.0659</v>
      </c>
      <c r="DL269" s="9">
        <v>95161.078500000003</v>
      </c>
      <c r="DM269" s="9">
        <v>38316.8799</v>
      </c>
      <c r="DN269" s="24">
        <f>Table1[[#This Row],[TOTAL Tax Revenues Before Assistance Through FY12]]+Table1[[#This Row],[TOTAL Tax Revenues Before Assistance FY13 and After]]</f>
        <v>133477.9584</v>
      </c>
      <c r="DO269" s="9">
        <v>12333.9499</v>
      </c>
      <c r="DP269" s="9">
        <v>94261.772100000002</v>
      </c>
      <c r="DQ269" s="9">
        <v>37783.497300000003</v>
      </c>
      <c r="DR269" s="24">
        <f>Table1[[#This Row],[TOTAL Tax Revenues Net of Assistance Recapture and Penalty Through FY12]]+Table1[[#This Row],[TOTAL Tax Revenues Net of Assistance Recapture and Penalty FY13 and After]]</f>
        <v>132045.26939999999</v>
      </c>
      <c r="DS269" s="9">
        <v>0</v>
      </c>
      <c r="DT269" s="9">
        <v>0</v>
      </c>
      <c r="DU269" s="9">
        <v>0</v>
      </c>
      <c r="DV269" s="9">
        <v>0</v>
      </c>
    </row>
    <row r="270" spans="1:126" x14ac:dyDescent="0.25">
      <c r="A270" s="10">
        <v>92839</v>
      </c>
      <c r="B270" s="10" t="s">
        <v>239</v>
      </c>
      <c r="C270" s="10" t="s">
        <v>240</v>
      </c>
      <c r="D270" s="10" t="s">
        <v>24</v>
      </c>
      <c r="E270" s="10">
        <v>26</v>
      </c>
      <c r="F270" s="10" t="s">
        <v>241</v>
      </c>
      <c r="G270" s="10" t="s">
        <v>23</v>
      </c>
      <c r="H270" s="13">
        <v>60000</v>
      </c>
      <c r="I270" s="13">
        <v>56000</v>
      </c>
      <c r="J270" s="10" t="s">
        <v>82</v>
      </c>
      <c r="K270" s="10" t="s">
        <v>27</v>
      </c>
      <c r="L270" s="8">
        <v>35720</v>
      </c>
      <c r="M270" s="8">
        <v>44742</v>
      </c>
      <c r="N270" s="9">
        <v>6965</v>
      </c>
      <c r="O270" s="10" t="s">
        <v>242</v>
      </c>
      <c r="P270" s="7">
        <v>0</v>
      </c>
      <c r="Q270" s="7">
        <v>0</v>
      </c>
      <c r="R270" s="7">
        <v>0</v>
      </c>
      <c r="S270" s="7">
        <v>0</v>
      </c>
      <c r="T270" s="7">
        <v>0</v>
      </c>
      <c r="U270" s="7">
        <v>0</v>
      </c>
      <c r="V270" s="7">
        <v>141</v>
      </c>
      <c r="W270" s="7">
        <v>0</v>
      </c>
      <c r="X270" s="7">
        <v>0</v>
      </c>
      <c r="Y270" s="7">
        <v>0</v>
      </c>
      <c r="Z270" s="7">
        <v>50</v>
      </c>
      <c r="AA270" s="7">
        <v>0</v>
      </c>
      <c r="AB270" s="16">
        <v>0</v>
      </c>
      <c r="AC270" s="16">
        <v>0</v>
      </c>
      <c r="AD270" s="16">
        <v>0</v>
      </c>
      <c r="AE270" s="16">
        <v>0</v>
      </c>
      <c r="AF270" s="15">
        <v>0</v>
      </c>
      <c r="AG270" s="10" t="s">
        <v>58</v>
      </c>
      <c r="AH270" s="10" t="s">
        <v>58</v>
      </c>
      <c r="AI270" s="9">
        <v>141.62</v>
      </c>
      <c r="AJ270" s="9">
        <v>904.20270000000005</v>
      </c>
      <c r="AK270" s="9">
        <v>401.84339999999997</v>
      </c>
      <c r="AL270" s="24">
        <f>Table1[[#This Row],[Company Direct Land Through FY12]]+Table1[[#This Row],[Company Direct Land FY13 and After]]</f>
        <v>1306.0461</v>
      </c>
      <c r="AM270" s="9">
        <v>117.681</v>
      </c>
      <c r="AN270" s="9">
        <v>621.48670000000004</v>
      </c>
      <c r="AO270" s="9">
        <v>333.9171</v>
      </c>
      <c r="AP270" s="24">
        <f>Table1[[#This Row],[Company Direct Building Through FY12]]+Table1[[#This Row],[Company Direct Building FY13 and After]]</f>
        <v>955.40380000000005</v>
      </c>
      <c r="AQ270" s="9">
        <v>0</v>
      </c>
      <c r="AR270" s="9">
        <v>97.637900000000002</v>
      </c>
      <c r="AS270" s="9">
        <v>0</v>
      </c>
      <c r="AT270" s="24">
        <f>Table1[[#This Row],[Mortgage Recording Tax Through FY12]]+Table1[[#This Row],[Mortgage Recording Tax FY13 and After]]</f>
        <v>97.637900000000002</v>
      </c>
      <c r="AU270" s="9">
        <v>233.185</v>
      </c>
      <c r="AV270" s="9">
        <v>1225.3259</v>
      </c>
      <c r="AW270" s="9">
        <v>661.65689999999995</v>
      </c>
      <c r="AX270" s="24">
        <f>Table1[[#This Row],[Pilot Savings  Through FY12]]+Table1[[#This Row],[Pilot Savings FY13 and After]]</f>
        <v>1886.9828</v>
      </c>
      <c r="AY270" s="9">
        <v>0</v>
      </c>
      <c r="AZ270" s="9">
        <v>97.637900000000002</v>
      </c>
      <c r="BA270" s="9">
        <v>0</v>
      </c>
      <c r="BB270" s="24">
        <f>Table1[[#This Row],[Mortgage Recording Tax Exemption Through FY12]]+Table1[[#This Row],[Mortgage Recording Tax Exemption FY13 and After]]</f>
        <v>97.637900000000002</v>
      </c>
      <c r="BC270" s="9">
        <v>139.65180000000001</v>
      </c>
      <c r="BD270" s="9">
        <v>3363.0513999999998</v>
      </c>
      <c r="BE270" s="9">
        <v>396.25850000000003</v>
      </c>
      <c r="BF270" s="24">
        <f>Table1[[#This Row],[Indirect and Induced Land Through FY12]]+Table1[[#This Row],[Indirect and Induced Land FY13 and After]]</f>
        <v>3759.3098999999997</v>
      </c>
      <c r="BG270" s="9">
        <v>259.35329999999999</v>
      </c>
      <c r="BH270" s="9">
        <v>6245.6671999999999</v>
      </c>
      <c r="BI270" s="9">
        <v>735.90880000000004</v>
      </c>
      <c r="BJ270" s="24">
        <f>Table1[[#This Row],[Indirect and Induced Building Through FY12]]+Table1[[#This Row],[Indirect and Induced Building FY13 and After]]</f>
        <v>6981.576</v>
      </c>
      <c r="BK270" s="9">
        <v>425.12110000000001</v>
      </c>
      <c r="BL270" s="9">
        <v>9909.0820999999996</v>
      </c>
      <c r="BM270" s="9">
        <v>1206.2709</v>
      </c>
      <c r="BN270" s="24">
        <f>Table1[[#This Row],[TOTAL Real Property Related Taxes Through FY12]]+Table1[[#This Row],[TOTAL Real Property Related Taxes FY13 and After]]</f>
        <v>11115.352999999999</v>
      </c>
      <c r="BO270" s="9">
        <v>927.32579999999996</v>
      </c>
      <c r="BP270" s="9">
        <v>24607.837800000001</v>
      </c>
      <c r="BQ270" s="9">
        <v>2631.2647999999999</v>
      </c>
      <c r="BR270" s="24">
        <f>Table1[[#This Row],[Company Direct Through FY12]]+Table1[[#This Row],[Company Direct FY13 and After]]</f>
        <v>27239.102600000002</v>
      </c>
      <c r="BS270" s="9">
        <v>0</v>
      </c>
      <c r="BT270" s="9">
        <v>0</v>
      </c>
      <c r="BU270" s="9">
        <v>0</v>
      </c>
      <c r="BV270" s="24">
        <f>Table1[[#This Row],[Sales Tax Exemption Through FY12]]+Table1[[#This Row],[Sales Tax Exemption FY13 and After]]</f>
        <v>0</v>
      </c>
      <c r="BW270" s="9">
        <v>0</v>
      </c>
      <c r="BX270" s="9">
        <v>0</v>
      </c>
      <c r="BY270" s="9">
        <v>0</v>
      </c>
      <c r="BZ270" s="24">
        <f>Table1[[#This Row],[Energy Tax Savings Through FY12]]+Table1[[#This Row],[Energy Tax Savings FY13 and After]]</f>
        <v>0</v>
      </c>
      <c r="CA270" s="9">
        <v>5.0382999999999996</v>
      </c>
      <c r="CB270" s="9">
        <v>48.819000000000003</v>
      </c>
      <c r="CC270" s="9">
        <v>10.2798</v>
      </c>
      <c r="CD270" s="24">
        <f>Table1[[#This Row],[Tax Exempt Bond Savings Through FY12]]+Table1[[#This Row],[Tax Exempt Bond Savings FY13 and After]]</f>
        <v>59.098800000000004</v>
      </c>
      <c r="CE270" s="9">
        <v>476.8295</v>
      </c>
      <c r="CF270" s="9">
        <v>12915.895399999999</v>
      </c>
      <c r="CG270" s="9">
        <v>1352.992</v>
      </c>
      <c r="CH270" s="24">
        <f>Table1[[#This Row],[Indirect and Induced Through FY12]]+Table1[[#This Row],[Indirect and Induced FY13 and After]]</f>
        <v>14268.8874</v>
      </c>
      <c r="CI270" s="9">
        <v>1399.117</v>
      </c>
      <c r="CJ270" s="9">
        <v>37474.914199999999</v>
      </c>
      <c r="CK270" s="9">
        <v>3973.9769999999999</v>
      </c>
      <c r="CL270" s="24">
        <f>Table1[[#This Row],[TOTAL Income Consumption Use Taxes Through FY12]]+Table1[[#This Row],[TOTAL Income Consumption Use Taxes FY13 and After]]</f>
        <v>41448.891199999998</v>
      </c>
      <c r="CM270" s="9">
        <v>238.22329999999999</v>
      </c>
      <c r="CN270" s="9">
        <v>1371.7828</v>
      </c>
      <c r="CO270" s="9">
        <v>671.93669999999997</v>
      </c>
      <c r="CP270" s="24">
        <f>Table1[[#This Row],[Assistance Provided Through FY12]]+Table1[[#This Row],[Assistance Provided FY13 and After]]</f>
        <v>2043.7194999999999</v>
      </c>
      <c r="CQ270" s="9">
        <v>0</v>
      </c>
      <c r="CR270" s="9">
        <v>0</v>
      </c>
      <c r="CS270" s="9">
        <v>0</v>
      </c>
      <c r="CT270" s="24">
        <f>Table1[[#This Row],[Recapture Cancellation Reduction Amount Through FY12]]+Table1[[#This Row],[Recapture Cancellation Reduction Amount FY13 and After]]</f>
        <v>0</v>
      </c>
      <c r="CU270" s="9">
        <v>0</v>
      </c>
      <c r="CV270" s="9">
        <v>0</v>
      </c>
      <c r="CW270" s="9">
        <v>0</v>
      </c>
      <c r="CX270" s="24">
        <f>Table1[[#This Row],[Penalty Paid Through FY12]]+Table1[[#This Row],[Penalty Paid FY13 and After]]</f>
        <v>0</v>
      </c>
      <c r="CY270" s="9">
        <v>238.22329999999999</v>
      </c>
      <c r="CZ270" s="9">
        <v>1371.7828</v>
      </c>
      <c r="DA270" s="9">
        <v>671.93669999999997</v>
      </c>
      <c r="DB270" s="24">
        <f>Table1[[#This Row],[TOTAL Assistance Net of Recapture Penalties Through FY12]]+Table1[[#This Row],[TOTAL Assistance Net of Recapture Penalties FY13 and After]]</f>
        <v>2043.7194999999999</v>
      </c>
      <c r="DC270" s="9">
        <v>1186.6268</v>
      </c>
      <c r="DD270" s="9">
        <v>26231.165099999998</v>
      </c>
      <c r="DE270" s="9">
        <v>3367.0252999999998</v>
      </c>
      <c r="DF270" s="24">
        <f>Table1[[#This Row],[Company Direct Tax Revenue Before Assistance Through FY12]]+Table1[[#This Row],[Company Direct Tax Revenue Before Assistance FY13 and After]]</f>
        <v>29598.190399999999</v>
      </c>
      <c r="DG270" s="9">
        <v>875.83460000000002</v>
      </c>
      <c r="DH270" s="9">
        <v>22524.614000000001</v>
      </c>
      <c r="DI270" s="9">
        <v>2485.1592999999998</v>
      </c>
      <c r="DJ270" s="24">
        <f>Table1[[#This Row],[Indirect and Induced Tax Revenues Through FY12]]+Table1[[#This Row],[Indirect and Induced Tax Revenues FY13 and After]]</f>
        <v>25009.773300000001</v>
      </c>
      <c r="DK270" s="9">
        <v>2062.4614000000001</v>
      </c>
      <c r="DL270" s="9">
        <v>48755.7791</v>
      </c>
      <c r="DM270" s="9">
        <v>5852.1845999999996</v>
      </c>
      <c r="DN270" s="24">
        <f>Table1[[#This Row],[TOTAL Tax Revenues Before Assistance Through FY12]]+Table1[[#This Row],[TOTAL Tax Revenues Before Assistance FY13 and After]]</f>
        <v>54607.9637</v>
      </c>
      <c r="DO270" s="9">
        <v>1824.2381</v>
      </c>
      <c r="DP270" s="9">
        <v>47383.996299999999</v>
      </c>
      <c r="DQ270" s="9">
        <v>5180.2479000000003</v>
      </c>
      <c r="DR270" s="24">
        <f>Table1[[#This Row],[TOTAL Tax Revenues Net of Assistance Recapture and Penalty Through FY12]]+Table1[[#This Row],[TOTAL Tax Revenues Net of Assistance Recapture and Penalty FY13 and After]]</f>
        <v>52564.244200000001</v>
      </c>
      <c r="DS270" s="9">
        <v>0</v>
      </c>
      <c r="DT270" s="9">
        <v>0</v>
      </c>
      <c r="DU270" s="9">
        <v>0</v>
      </c>
      <c r="DV270" s="9">
        <v>0</v>
      </c>
    </row>
    <row r="271" spans="1:126" x14ac:dyDescent="0.25">
      <c r="A271" s="10">
        <v>92840</v>
      </c>
      <c r="B271" s="10" t="s">
        <v>351</v>
      </c>
      <c r="C271" s="10" t="s">
        <v>352</v>
      </c>
      <c r="D271" s="10" t="s">
        <v>10</v>
      </c>
      <c r="E271" s="10">
        <v>11</v>
      </c>
      <c r="F271" s="10" t="s">
        <v>353</v>
      </c>
      <c r="G271" s="10" t="s">
        <v>354</v>
      </c>
      <c r="H271" s="13">
        <v>65650</v>
      </c>
      <c r="I271" s="13">
        <v>75100</v>
      </c>
      <c r="J271" s="10" t="s">
        <v>205</v>
      </c>
      <c r="K271" s="10" t="s">
        <v>50</v>
      </c>
      <c r="L271" s="8">
        <v>36118</v>
      </c>
      <c r="M271" s="8">
        <v>46935</v>
      </c>
      <c r="N271" s="9">
        <v>43195</v>
      </c>
      <c r="O271" s="10" t="s">
        <v>108</v>
      </c>
      <c r="P271" s="7">
        <v>32</v>
      </c>
      <c r="Q271" s="7">
        <v>13</v>
      </c>
      <c r="R271" s="7">
        <v>336</v>
      </c>
      <c r="S271" s="7">
        <v>0</v>
      </c>
      <c r="T271" s="7">
        <v>240</v>
      </c>
      <c r="U271" s="7">
        <v>621</v>
      </c>
      <c r="V271" s="7">
        <v>358</v>
      </c>
      <c r="W271" s="7">
        <v>0</v>
      </c>
      <c r="X271" s="7">
        <v>0</v>
      </c>
      <c r="Y271" s="7">
        <v>266</v>
      </c>
      <c r="Z271" s="7">
        <v>0</v>
      </c>
      <c r="AA271" s="7">
        <v>78.477690288713902</v>
      </c>
      <c r="AB271" s="16">
        <v>1.0498687664041995</v>
      </c>
      <c r="AC271" s="16">
        <v>3.4120734908136483</v>
      </c>
      <c r="AD271" s="16">
        <v>5.7742782152230969</v>
      </c>
      <c r="AE271" s="16">
        <v>11.286089238845145</v>
      </c>
      <c r="AF271" s="15">
        <v>60.892388451443566</v>
      </c>
      <c r="AG271" s="10" t="s">
        <v>28</v>
      </c>
      <c r="AH271" s="10" t="s">
        <v>1966</v>
      </c>
      <c r="AI271" s="9">
        <v>0</v>
      </c>
      <c r="AJ271" s="9">
        <v>0</v>
      </c>
      <c r="AK271" s="9">
        <v>0</v>
      </c>
      <c r="AL271" s="24">
        <f>Table1[[#This Row],[Company Direct Land Through FY12]]+Table1[[#This Row],[Company Direct Land FY13 and After]]</f>
        <v>0</v>
      </c>
      <c r="AM271" s="9">
        <v>0</v>
      </c>
      <c r="AN271" s="9">
        <v>0</v>
      </c>
      <c r="AO271" s="9">
        <v>0</v>
      </c>
      <c r="AP271" s="24">
        <f>Table1[[#This Row],[Company Direct Building Through FY12]]+Table1[[#This Row],[Company Direct Building FY13 and After]]</f>
        <v>0</v>
      </c>
      <c r="AQ271" s="9">
        <v>0</v>
      </c>
      <c r="AR271" s="9">
        <v>689.16250000000002</v>
      </c>
      <c r="AS271" s="9">
        <v>0</v>
      </c>
      <c r="AT271" s="24">
        <f>Table1[[#This Row],[Mortgage Recording Tax Through FY12]]+Table1[[#This Row],[Mortgage Recording Tax FY13 and After]]</f>
        <v>689.16250000000002</v>
      </c>
      <c r="AU271" s="9">
        <v>0</v>
      </c>
      <c r="AV271" s="9">
        <v>0</v>
      </c>
      <c r="AW271" s="9">
        <v>0</v>
      </c>
      <c r="AX271" s="24">
        <f>Table1[[#This Row],[Pilot Savings  Through FY12]]+Table1[[#This Row],[Pilot Savings FY13 and After]]</f>
        <v>0</v>
      </c>
      <c r="AY271" s="9">
        <v>0</v>
      </c>
      <c r="AZ271" s="9">
        <v>0</v>
      </c>
      <c r="BA271" s="9">
        <v>0</v>
      </c>
      <c r="BB271" s="24">
        <f>Table1[[#This Row],[Mortgage Recording Tax Exemption Through FY12]]+Table1[[#This Row],[Mortgage Recording Tax Exemption FY13 and After]]</f>
        <v>0</v>
      </c>
      <c r="BC271" s="9">
        <v>263.28840000000002</v>
      </c>
      <c r="BD271" s="9">
        <v>1751.0872999999999</v>
      </c>
      <c r="BE271" s="9">
        <v>1203.8447000000001</v>
      </c>
      <c r="BF271" s="24">
        <f>Table1[[#This Row],[Indirect and Induced Land Through FY12]]+Table1[[#This Row],[Indirect and Induced Land FY13 and After]]</f>
        <v>2954.9319999999998</v>
      </c>
      <c r="BG271" s="9">
        <v>488.96420000000001</v>
      </c>
      <c r="BH271" s="9">
        <v>3252.0194000000001</v>
      </c>
      <c r="BI271" s="9">
        <v>2235.7121000000002</v>
      </c>
      <c r="BJ271" s="24">
        <f>Table1[[#This Row],[Indirect and Induced Building Through FY12]]+Table1[[#This Row],[Indirect and Induced Building FY13 and After]]</f>
        <v>5487.7314999999999</v>
      </c>
      <c r="BK271" s="9">
        <v>752.25260000000003</v>
      </c>
      <c r="BL271" s="9">
        <v>5692.2691999999997</v>
      </c>
      <c r="BM271" s="9">
        <v>3439.5567999999998</v>
      </c>
      <c r="BN271" s="24">
        <f>Table1[[#This Row],[TOTAL Real Property Related Taxes Through FY12]]+Table1[[#This Row],[TOTAL Real Property Related Taxes FY13 and After]]</f>
        <v>9131.8259999999991</v>
      </c>
      <c r="BO271" s="9">
        <v>741.94119999999998</v>
      </c>
      <c r="BP271" s="9">
        <v>5513.1768000000002</v>
      </c>
      <c r="BQ271" s="9">
        <v>3392.4096</v>
      </c>
      <c r="BR271" s="24">
        <f>Table1[[#This Row],[Company Direct Through FY12]]+Table1[[#This Row],[Company Direct FY13 and After]]</f>
        <v>8905.5864000000001</v>
      </c>
      <c r="BS271" s="9">
        <v>0</v>
      </c>
      <c r="BT271" s="9">
        <v>0</v>
      </c>
      <c r="BU271" s="9">
        <v>0</v>
      </c>
      <c r="BV271" s="24">
        <f>Table1[[#This Row],[Sales Tax Exemption Through FY12]]+Table1[[#This Row],[Sales Tax Exemption FY13 and After]]</f>
        <v>0</v>
      </c>
      <c r="BW271" s="9">
        <v>0</v>
      </c>
      <c r="BX271" s="9">
        <v>0</v>
      </c>
      <c r="BY271" s="9">
        <v>0</v>
      </c>
      <c r="BZ271" s="24">
        <f>Table1[[#This Row],[Energy Tax Savings Through FY12]]+Table1[[#This Row],[Energy Tax Savings FY13 and After]]</f>
        <v>0</v>
      </c>
      <c r="CA271" s="9">
        <v>34.469200000000001</v>
      </c>
      <c r="CB271" s="9">
        <v>308.24220000000003</v>
      </c>
      <c r="CC271" s="9">
        <v>75.779399999999995</v>
      </c>
      <c r="CD271" s="24">
        <f>Table1[[#This Row],[Tax Exempt Bond Savings Through FY12]]+Table1[[#This Row],[Tax Exempt Bond Savings FY13 and After]]</f>
        <v>384.02160000000003</v>
      </c>
      <c r="CE271" s="9">
        <v>882.55200000000002</v>
      </c>
      <c r="CF271" s="9">
        <v>6660.8357999999998</v>
      </c>
      <c r="CG271" s="9">
        <v>4035.3303999999998</v>
      </c>
      <c r="CH271" s="24">
        <f>Table1[[#This Row],[Indirect and Induced Through FY12]]+Table1[[#This Row],[Indirect and Induced FY13 and After]]</f>
        <v>10696.1662</v>
      </c>
      <c r="CI271" s="9">
        <v>1590.0239999999999</v>
      </c>
      <c r="CJ271" s="9">
        <v>11865.770399999999</v>
      </c>
      <c r="CK271" s="9">
        <v>7351.9606000000003</v>
      </c>
      <c r="CL271" s="24">
        <f>Table1[[#This Row],[TOTAL Income Consumption Use Taxes Through FY12]]+Table1[[#This Row],[TOTAL Income Consumption Use Taxes FY13 and After]]</f>
        <v>19217.731</v>
      </c>
      <c r="CM271" s="9">
        <v>34.469200000000001</v>
      </c>
      <c r="CN271" s="9">
        <v>308.24220000000003</v>
      </c>
      <c r="CO271" s="9">
        <v>75.779399999999995</v>
      </c>
      <c r="CP271" s="24">
        <f>Table1[[#This Row],[Assistance Provided Through FY12]]+Table1[[#This Row],[Assistance Provided FY13 and After]]</f>
        <v>384.02160000000003</v>
      </c>
      <c r="CQ271" s="9">
        <v>0</v>
      </c>
      <c r="CR271" s="9">
        <v>0</v>
      </c>
      <c r="CS271" s="9">
        <v>0</v>
      </c>
      <c r="CT271" s="24">
        <f>Table1[[#This Row],[Recapture Cancellation Reduction Amount Through FY12]]+Table1[[#This Row],[Recapture Cancellation Reduction Amount FY13 and After]]</f>
        <v>0</v>
      </c>
      <c r="CU271" s="9">
        <v>0</v>
      </c>
      <c r="CV271" s="9">
        <v>0</v>
      </c>
      <c r="CW271" s="9">
        <v>0</v>
      </c>
      <c r="CX271" s="24">
        <f>Table1[[#This Row],[Penalty Paid Through FY12]]+Table1[[#This Row],[Penalty Paid FY13 and After]]</f>
        <v>0</v>
      </c>
      <c r="CY271" s="9">
        <v>34.469200000000001</v>
      </c>
      <c r="CZ271" s="9">
        <v>308.24220000000003</v>
      </c>
      <c r="DA271" s="9">
        <v>75.779399999999995</v>
      </c>
      <c r="DB271" s="24">
        <f>Table1[[#This Row],[TOTAL Assistance Net of Recapture Penalties Through FY12]]+Table1[[#This Row],[TOTAL Assistance Net of Recapture Penalties FY13 and After]]</f>
        <v>384.02160000000003</v>
      </c>
      <c r="DC271" s="9">
        <v>741.94119999999998</v>
      </c>
      <c r="DD271" s="9">
        <v>6202.3392999999996</v>
      </c>
      <c r="DE271" s="9">
        <v>3392.4096</v>
      </c>
      <c r="DF271" s="24">
        <f>Table1[[#This Row],[Company Direct Tax Revenue Before Assistance Through FY12]]+Table1[[#This Row],[Company Direct Tax Revenue Before Assistance FY13 and After]]</f>
        <v>9594.7488999999987</v>
      </c>
      <c r="DG271" s="9">
        <v>1634.8045999999999</v>
      </c>
      <c r="DH271" s="9">
        <v>11663.942499999999</v>
      </c>
      <c r="DI271" s="9">
        <v>7474.8872000000001</v>
      </c>
      <c r="DJ271" s="24">
        <f>Table1[[#This Row],[Indirect and Induced Tax Revenues Through FY12]]+Table1[[#This Row],[Indirect and Induced Tax Revenues FY13 and After]]</f>
        <v>19138.829699999998</v>
      </c>
      <c r="DK271" s="9">
        <v>2376.7458000000001</v>
      </c>
      <c r="DL271" s="9">
        <v>17866.281800000001</v>
      </c>
      <c r="DM271" s="9">
        <v>10867.2968</v>
      </c>
      <c r="DN271" s="24">
        <f>Table1[[#This Row],[TOTAL Tax Revenues Before Assistance Through FY12]]+Table1[[#This Row],[TOTAL Tax Revenues Before Assistance FY13 and After]]</f>
        <v>28733.578600000001</v>
      </c>
      <c r="DO271" s="9">
        <v>2342.2766000000001</v>
      </c>
      <c r="DP271" s="9">
        <v>17558.0396</v>
      </c>
      <c r="DQ271" s="9">
        <v>10791.517400000001</v>
      </c>
      <c r="DR271" s="24">
        <f>Table1[[#This Row],[TOTAL Tax Revenues Net of Assistance Recapture and Penalty Through FY12]]+Table1[[#This Row],[TOTAL Tax Revenues Net of Assistance Recapture and Penalty FY13 and After]]</f>
        <v>28349.557000000001</v>
      </c>
      <c r="DS271" s="9">
        <v>0</v>
      </c>
      <c r="DT271" s="9">
        <v>0</v>
      </c>
      <c r="DU271" s="9">
        <v>0</v>
      </c>
      <c r="DV271" s="9">
        <v>0</v>
      </c>
    </row>
    <row r="272" spans="1:126" x14ac:dyDescent="0.25">
      <c r="A272" s="10">
        <v>92841</v>
      </c>
      <c r="B272" s="10" t="s">
        <v>410</v>
      </c>
      <c r="C272" s="10" t="s">
        <v>412</v>
      </c>
      <c r="D272" s="10" t="s">
        <v>47</v>
      </c>
      <c r="E272" s="10">
        <v>3</v>
      </c>
      <c r="F272" s="10" t="s">
        <v>122</v>
      </c>
      <c r="G272" s="10" t="s">
        <v>67</v>
      </c>
      <c r="H272" s="13">
        <v>0</v>
      </c>
      <c r="I272" s="13">
        <v>252488</v>
      </c>
      <c r="J272" s="10" t="s">
        <v>411</v>
      </c>
      <c r="K272" s="10" t="s">
        <v>42</v>
      </c>
      <c r="L272" s="8">
        <v>36195</v>
      </c>
      <c r="M272" s="8">
        <v>41639</v>
      </c>
      <c r="N272" s="9">
        <v>41335</v>
      </c>
      <c r="O272" s="10" t="s">
        <v>144</v>
      </c>
      <c r="P272" s="7">
        <v>241</v>
      </c>
      <c r="Q272" s="7">
        <v>0</v>
      </c>
      <c r="R272" s="7">
        <v>749</v>
      </c>
      <c r="S272" s="7">
        <v>0</v>
      </c>
      <c r="T272" s="7">
        <v>0</v>
      </c>
      <c r="U272" s="7">
        <v>990</v>
      </c>
      <c r="V272" s="7">
        <v>906</v>
      </c>
      <c r="W272" s="7">
        <v>0</v>
      </c>
      <c r="X272" s="7">
        <v>43</v>
      </c>
      <c r="Y272" s="7">
        <v>43</v>
      </c>
      <c r="Z272" s="7">
        <v>291</v>
      </c>
      <c r="AA272" s="7">
        <v>72.828282828282838</v>
      </c>
      <c r="AB272" s="16">
        <v>0</v>
      </c>
      <c r="AC272" s="16">
        <v>9.5959595959595951</v>
      </c>
      <c r="AD272" s="16">
        <v>5.3535353535353529</v>
      </c>
      <c r="AE272" s="16">
        <v>12.222222222222221</v>
      </c>
      <c r="AF272" s="15">
        <v>42.222222222222221</v>
      </c>
      <c r="AG272" s="10" t="s">
        <v>28</v>
      </c>
      <c r="AH272" s="10" t="s">
        <v>1966</v>
      </c>
      <c r="AI272" s="9">
        <v>1185.7756999999999</v>
      </c>
      <c r="AJ272" s="9">
        <v>2331.5913999999998</v>
      </c>
      <c r="AK272" s="9">
        <v>846.21439999999996</v>
      </c>
      <c r="AL272" s="24">
        <f>Table1[[#This Row],[Company Direct Land Through FY12]]+Table1[[#This Row],[Company Direct Land FY13 and After]]</f>
        <v>3177.8057999999996</v>
      </c>
      <c r="AM272" s="9">
        <v>2202.1550000000002</v>
      </c>
      <c r="AN272" s="9">
        <v>4330.0989</v>
      </c>
      <c r="AO272" s="9">
        <v>1571.5411999999999</v>
      </c>
      <c r="AP272" s="24">
        <f>Table1[[#This Row],[Company Direct Building Through FY12]]+Table1[[#This Row],[Company Direct Building FY13 and After]]</f>
        <v>5901.6400999999996</v>
      </c>
      <c r="AQ272" s="9">
        <v>0</v>
      </c>
      <c r="AR272" s="9">
        <v>0</v>
      </c>
      <c r="AS272" s="9">
        <v>0</v>
      </c>
      <c r="AT272" s="24">
        <f>Table1[[#This Row],[Mortgage Recording Tax Through FY12]]+Table1[[#This Row],[Mortgage Recording Tax FY13 and After]]</f>
        <v>0</v>
      </c>
      <c r="AU272" s="9">
        <v>0</v>
      </c>
      <c r="AV272" s="9">
        <v>0</v>
      </c>
      <c r="AW272" s="9">
        <v>0</v>
      </c>
      <c r="AX272" s="24">
        <f>Table1[[#This Row],[Pilot Savings  Through FY12]]+Table1[[#This Row],[Pilot Savings FY13 and After]]</f>
        <v>0</v>
      </c>
      <c r="AY272" s="9">
        <v>0</v>
      </c>
      <c r="AZ272" s="9">
        <v>0</v>
      </c>
      <c r="BA272" s="9">
        <v>0</v>
      </c>
      <c r="BB272" s="24">
        <f>Table1[[#This Row],[Mortgage Recording Tax Exemption Through FY12]]+Table1[[#This Row],[Mortgage Recording Tax Exemption FY13 and After]]</f>
        <v>0</v>
      </c>
      <c r="BC272" s="9">
        <v>4396.1760000000004</v>
      </c>
      <c r="BD272" s="9">
        <v>12306.856400000001</v>
      </c>
      <c r="BE272" s="9">
        <v>3137.2777000000001</v>
      </c>
      <c r="BF272" s="24">
        <f>Table1[[#This Row],[Indirect and Induced Land Through FY12]]+Table1[[#This Row],[Indirect and Induced Land FY13 and After]]</f>
        <v>15444.134100000001</v>
      </c>
      <c r="BG272" s="9">
        <v>8164.3269</v>
      </c>
      <c r="BH272" s="9">
        <v>22855.5906</v>
      </c>
      <c r="BI272" s="9">
        <v>5826.3728000000001</v>
      </c>
      <c r="BJ272" s="24">
        <f>Table1[[#This Row],[Indirect and Induced Building Through FY12]]+Table1[[#This Row],[Indirect and Induced Building FY13 and After]]</f>
        <v>28681.963400000001</v>
      </c>
      <c r="BK272" s="9">
        <v>15948.4336</v>
      </c>
      <c r="BL272" s="9">
        <v>41824.137300000002</v>
      </c>
      <c r="BM272" s="9">
        <v>11381.4061</v>
      </c>
      <c r="BN272" s="24">
        <f>Table1[[#This Row],[TOTAL Real Property Related Taxes Through FY12]]+Table1[[#This Row],[TOTAL Real Property Related Taxes FY13 and After]]</f>
        <v>53205.543400000002</v>
      </c>
      <c r="BO272" s="9">
        <v>11668.063599999999</v>
      </c>
      <c r="BP272" s="9">
        <v>39300.756099999999</v>
      </c>
      <c r="BQ272" s="9">
        <v>8326.7720000000008</v>
      </c>
      <c r="BR272" s="24">
        <f>Table1[[#This Row],[Company Direct Through FY12]]+Table1[[#This Row],[Company Direct FY13 and After]]</f>
        <v>47627.528099999996</v>
      </c>
      <c r="BS272" s="9">
        <v>98.570599999999999</v>
      </c>
      <c r="BT272" s="9">
        <v>631.28240000000005</v>
      </c>
      <c r="BU272" s="9">
        <v>918.71759999999995</v>
      </c>
      <c r="BV272" s="24">
        <f>Table1[[#This Row],[Sales Tax Exemption Through FY12]]+Table1[[#This Row],[Sales Tax Exemption FY13 and After]]</f>
        <v>1550</v>
      </c>
      <c r="BW272" s="9">
        <v>4.5861999999999998</v>
      </c>
      <c r="BX272" s="9">
        <v>24.583600000000001</v>
      </c>
      <c r="BY272" s="9">
        <v>3.2728999999999999</v>
      </c>
      <c r="BZ272" s="24">
        <f>Table1[[#This Row],[Energy Tax Savings Through FY12]]+Table1[[#This Row],[Energy Tax Savings FY13 and After]]</f>
        <v>27.8565</v>
      </c>
      <c r="CA272" s="9">
        <v>0</v>
      </c>
      <c r="CB272" s="9">
        <v>0</v>
      </c>
      <c r="CC272" s="9">
        <v>0</v>
      </c>
      <c r="CD272" s="24">
        <f>Table1[[#This Row],[Tax Exempt Bond Savings Through FY12]]+Table1[[#This Row],[Tax Exempt Bond Savings FY13 and After]]</f>
        <v>0</v>
      </c>
      <c r="CE272" s="9">
        <v>13547.739</v>
      </c>
      <c r="CF272" s="9">
        <v>42252.0769</v>
      </c>
      <c r="CG272" s="9">
        <v>9668.1795999999995</v>
      </c>
      <c r="CH272" s="24">
        <f>Table1[[#This Row],[Indirect and Induced Through FY12]]+Table1[[#This Row],[Indirect and Induced FY13 and After]]</f>
        <v>51920.256500000003</v>
      </c>
      <c r="CI272" s="9">
        <v>25112.645799999998</v>
      </c>
      <c r="CJ272" s="9">
        <v>80896.967000000004</v>
      </c>
      <c r="CK272" s="9">
        <v>17072.9611</v>
      </c>
      <c r="CL272" s="24">
        <f>Table1[[#This Row],[TOTAL Income Consumption Use Taxes Through FY12]]+Table1[[#This Row],[TOTAL Income Consumption Use Taxes FY13 and After]]</f>
        <v>97969.928100000005</v>
      </c>
      <c r="CM272" s="9">
        <v>103.1568</v>
      </c>
      <c r="CN272" s="9">
        <v>655.86599999999999</v>
      </c>
      <c r="CO272" s="9">
        <v>921.9905</v>
      </c>
      <c r="CP272" s="24">
        <f>Table1[[#This Row],[Assistance Provided Through FY12]]+Table1[[#This Row],[Assistance Provided FY13 and After]]</f>
        <v>1577.8564999999999</v>
      </c>
      <c r="CQ272" s="9">
        <v>0</v>
      </c>
      <c r="CR272" s="9">
        <v>0</v>
      </c>
      <c r="CS272" s="9">
        <v>0</v>
      </c>
      <c r="CT272" s="24">
        <f>Table1[[#This Row],[Recapture Cancellation Reduction Amount Through FY12]]+Table1[[#This Row],[Recapture Cancellation Reduction Amount FY13 and After]]</f>
        <v>0</v>
      </c>
      <c r="CU272" s="9">
        <v>0</v>
      </c>
      <c r="CV272" s="9">
        <v>0</v>
      </c>
      <c r="CW272" s="9">
        <v>0</v>
      </c>
      <c r="CX272" s="24">
        <f>Table1[[#This Row],[Penalty Paid Through FY12]]+Table1[[#This Row],[Penalty Paid FY13 and After]]</f>
        <v>0</v>
      </c>
      <c r="CY272" s="9">
        <v>103.1568</v>
      </c>
      <c r="CZ272" s="9">
        <v>655.86599999999999</v>
      </c>
      <c r="DA272" s="9">
        <v>921.9905</v>
      </c>
      <c r="DB272" s="24">
        <f>Table1[[#This Row],[TOTAL Assistance Net of Recapture Penalties Through FY12]]+Table1[[#This Row],[TOTAL Assistance Net of Recapture Penalties FY13 and After]]</f>
        <v>1577.8564999999999</v>
      </c>
      <c r="DC272" s="9">
        <v>15055.9943</v>
      </c>
      <c r="DD272" s="9">
        <v>45962.446400000001</v>
      </c>
      <c r="DE272" s="9">
        <v>10744.527599999999</v>
      </c>
      <c r="DF272" s="24">
        <f>Table1[[#This Row],[Company Direct Tax Revenue Before Assistance Through FY12]]+Table1[[#This Row],[Company Direct Tax Revenue Before Assistance FY13 and After]]</f>
        <v>56706.974000000002</v>
      </c>
      <c r="DG272" s="9">
        <v>26108.241900000001</v>
      </c>
      <c r="DH272" s="9">
        <v>77414.5239</v>
      </c>
      <c r="DI272" s="9">
        <v>18631.830099999999</v>
      </c>
      <c r="DJ272" s="24">
        <f>Table1[[#This Row],[Indirect and Induced Tax Revenues Through FY12]]+Table1[[#This Row],[Indirect and Induced Tax Revenues FY13 and After]]</f>
        <v>96046.353999999992</v>
      </c>
      <c r="DK272" s="9">
        <v>41164.236199999999</v>
      </c>
      <c r="DL272" s="9">
        <v>123376.9703</v>
      </c>
      <c r="DM272" s="9">
        <v>29376.3577</v>
      </c>
      <c r="DN272" s="24">
        <f>Table1[[#This Row],[TOTAL Tax Revenues Before Assistance Through FY12]]+Table1[[#This Row],[TOTAL Tax Revenues Before Assistance FY13 and After]]</f>
        <v>152753.32800000001</v>
      </c>
      <c r="DO272" s="9">
        <v>41061.079400000002</v>
      </c>
      <c r="DP272" s="9">
        <v>122721.10430000001</v>
      </c>
      <c r="DQ272" s="9">
        <v>28454.367200000001</v>
      </c>
      <c r="DR272" s="24">
        <f>Table1[[#This Row],[TOTAL Tax Revenues Net of Assistance Recapture and Penalty Through FY12]]+Table1[[#This Row],[TOTAL Tax Revenues Net of Assistance Recapture and Penalty FY13 and After]]</f>
        <v>151175.47150000001</v>
      </c>
      <c r="DS272" s="9">
        <v>0</v>
      </c>
      <c r="DT272" s="9">
        <v>33.028500000000001</v>
      </c>
      <c r="DU272" s="9">
        <v>0</v>
      </c>
      <c r="DV272" s="9">
        <v>0</v>
      </c>
    </row>
    <row r="273" spans="1:126" x14ac:dyDescent="0.25">
      <c r="A273" s="10">
        <v>92843</v>
      </c>
      <c r="B273" s="10" t="s">
        <v>536</v>
      </c>
      <c r="C273" s="10" t="s">
        <v>537</v>
      </c>
      <c r="D273" s="10" t="s">
        <v>17</v>
      </c>
      <c r="E273" s="10">
        <v>42</v>
      </c>
      <c r="F273" s="10" t="s">
        <v>538</v>
      </c>
      <c r="G273" s="10" t="s">
        <v>62</v>
      </c>
      <c r="H273" s="13">
        <v>64000</v>
      </c>
      <c r="I273" s="13">
        <v>309665</v>
      </c>
      <c r="J273" s="10" t="s">
        <v>228</v>
      </c>
      <c r="K273" s="10" t="s">
        <v>50</v>
      </c>
      <c r="L273" s="8">
        <v>36341</v>
      </c>
      <c r="M273" s="8">
        <v>43983</v>
      </c>
      <c r="N273" s="9">
        <v>13660</v>
      </c>
      <c r="O273" s="10" t="s">
        <v>56</v>
      </c>
      <c r="P273" s="7">
        <v>0</v>
      </c>
      <c r="Q273" s="7">
        <v>0</v>
      </c>
      <c r="R273" s="7">
        <v>0</v>
      </c>
      <c r="S273" s="7">
        <v>0</v>
      </c>
      <c r="T273" s="7">
        <v>8</v>
      </c>
      <c r="U273" s="7">
        <v>8</v>
      </c>
      <c r="V273" s="7">
        <v>8</v>
      </c>
      <c r="W273" s="7">
        <v>0</v>
      </c>
      <c r="X273" s="7">
        <v>0</v>
      </c>
      <c r="Y273" s="7">
        <v>0</v>
      </c>
      <c r="Z273" s="7">
        <v>12</v>
      </c>
      <c r="AA273" s="7">
        <v>0</v>
      </c>
      <c r="AB273" s="16">
        <v>0</v>
      </c>
      <c r="AC273" s="16">
        <v>0</v>
      </c>
      <c r="AD273" s="16">
        <v>0</v>
      </c>
      <c r="AE273" s="16">
        <v>0</v>
      </c>
      <c r="AF273" s="15">
        <v>0</v>
      </c>
      <c r="AG273" s="10" t="s">
        <v>1966</v>
      </c>
      <c r="AH273" s="10" t="s">
        <v>1966</v>
      </c>
      <c r="AI273" s="9">
        <v>0</v>
      </c>
      <c r="AJ273" s="9">
        <v>0</v>
      </c>
      <c r="AK273" s="9">
        <v>0</v>
      </c>
      <c r="AL273" s="24">
        <f>Table1[[#This Row],[Company Direct Land Through FY12]]+Table1[[#This Row],[Company Direct Land FY13 and After]]</f>
        <v>0</v>
      </c>
      <c r="AM273" s="9">
        <v>0</v>
      </c>
      <c r="AN273" s="9">
        <v>0</v>
      </c>
      <c r="AO273" s="9">
        <v>0</v>
      </c>
      <c r="AP273" s="24">
        <f>Table1[[#This Row],[Company Direct Building Through FY12]]+Table1[[#This Row],[Company Direct Building FY13 and After]]</f>
        <v>0</v>
      </c>
      <c r="AQ273" s="9">
        <v>0</v>
      </c>
      <c r="AR273" s="9">
        <v>221.97499999999999</v>
      </c>
      <c r="AS273" s="9">
        <v>0</v>
      </c>
      <c r="AT273" s="24">
        <f>Table1[[#This Row],[Mortgage Recording Tax Through FY12]]+Table1[[#This Row],[Mortgage Recording Tax FY13 and After]]</f>
        <v>221.97499999999999</v>
      </c>
      <c r="AU273" s="9">
        <v>0</v>
      </c>
      <c r="AV273" s="9">
        <v>0</v>
      </c>
      <c r="AW273" s="9">
        <v>0</v>
      </c>
      <c r="AX273" s="24">
        <f>Table1[[#This Row],[Pilot Savings  Through FY12]]+Table1[[#This Row],[Pilot Savings FY13 and After]]</f>
        <v>0</v>
      </c>
      <c r="AY273" s="9">
        <v>0</v>
      </c>
      <c r="AZ273" s="9">
        <v>0</v>
      </c>
      <c r="BA273" s="9">
        <v>0</v>
      </c>
      <c r="BB273" s="24">
        <f>Table1[[#This Row],[Mortgage Recording Tax Exemption Through FY12]]+Table1[[#This Row],[Mortgage Recording Tax Exemption FY13 and After]]</f>
        <v>0</v>
      </c>
      <c r="BC273" s="9">
        <v>9.6015999999999995</v>
      </c>
      <c r="BD273" s="9">
        <v>24.501799999999999</v>
      </c>
      <c r="BE273" s="9">
        <v>24.389800000000001</v>
      </c>
      <c r="BF273" s="24">
        <f>Table1[[#This Row],[Indirect and Induced Land Through FY12]]+Table1[[#This Row],[Indirect and Induced Land FY13 and After]]</f>
        <v>48.891599999999997</v>
      </c>
      <c r="BG273" s="9">
        <v>17.831600000000002</v>
      </c>
      <c r="BH273" s="9">
        <v>45.503300000000003</v>
      </c>
      <c r="BI273" s="9">
        <v>45.295299999999997</v>
      </c>
      <c r="BJ273" s="24">
        <f>Table1[[#This Row],[Indirect and Induced Building Through FY12]]+Table1[[#This Row],[Indirect and Induced Building FY13 and After]]</f>
        <v>90.798599999999993</v>
      </c>
      <c r="BK273" s="9">
        <v>27.433199999999999</v>
      </c>
      <c r="BL273" s="9">
        <v>291.98009999999999</v>
      </c>
      <c r="BM273" s="9">
        <v>69.685100000000006</v>
      </c>
      <c r="BN273" s="24">
        <f>Table1[[#This Row],[TOTAL Real Property Related Taxes Through FY12]]+Table1[[#This Row],[TOTAL Real Property Related Taxes FY13 and After]]</f>
        <v>361.66520000000003</v>
      </c>
      <c r="BO273" s="9">
        <v>31.1816</v>
      </c>
      <c r="BP273" s="9">
        <v>90.008600000000001</v>
      </c>
      <c r="BQ273" s="9">
        <v>79.206999999999994</v>
      </c>
      <c r="BR273" s="24">
        <f>Table1[[#This Row],[Company Direct Through FY12]]+Table1[[#This Row],[Company Direct FY13 and After]]</f>
        <v>169.21559999999999</v>
      </c>
      <c r="BS273" s="9">
        <v>0</v>
      </c>
      <c r="BT273" s="9">
        <v>0</v>
      </c>
      <c r="BU273" s="9">
        <v>0</v>
      </c>
      <c r="BV273" s="24">
        <f>Table1[[#This Row],[Sales Tax Exemption Through FY12]]+Table1[[#This Row],[Sales Tax Exemption FY13 and After]]</f>
        <v>0</v>
      </c>
      <c r="BW273" s="9">
        <v>0</v>
      </c>
      <c r="BX273" s="9">
        <v>0</v>
      </c>
      <c r="BY273" s="9">
        <v>0</v>
      </c>
      <c r="BZ273" s="24">
        <f>Table1[[#This Row],[Energy Tax Savings Through FY12]]+Table1[[#This Row],[Energy Tax Savings FY13 and After]]</f>
        <v>0</v>
      </c>
      <c r="CA273" s="9">
        <v>11.329499999999999</v>
      </c>
      <c r="CB273" s="9">
        <v>144.4589</v>
      </c>
      <c r="CC273" s="9">
        <v>24.907699999999998</v>
      </c>
      <c r="CD273" s="24">
        <f>Table1[[#This Row],[Tax Exempt Bond Savings Through FY12]]+Table1[[#This Row],[Tax Exempt Bond Savings FY13 and After]]</f>
        <v>169.36660000000001</v>
      </c>
      <c r="CE273" s="9">
        <v>35.619199999999999</v>
      </c>
      <c r="CF273" s="9">
        <v>103.374</v>
      </c>
      <c r="CG273" s="9">
        <v>90.479200000000006</v>
      </c>
      <c r="CH273" s="24">
        <f>Table1[[#This Row],[Indirect and Induced Through FY12]]+Table1[[#This Row],[Indirect and Induced FY13 and After]]</f>
        <v>193.85320000000002</v>
      </c>
      <c r="CI273" s="9">
        <v>55.471299999999999</v>
      </c>
      <c r="CJ273" s="9">
        <v>48.923699999999997</v>
      </c>
      <c r="CK273" s="9">
        <v>144.77850000000001</v>
      </c>
      <c r="CL273" s="24">
        <f>Table1[[#This Row],[TOTAL Income Consumption Use Taxes Through FY12]]+Table1[[#This Row],[TOTAL Income Consumption Use Taxes FY13 and After]]</f>
        <v>193.7022</v>
      </c>
      <c r="CM273" s="9">
        <v>11.329499999999999</v>
      </c>
      <c r="CN273" s="9">
        <v>144.4589</v>
      </c>
      <c r="CO273" s="9">
        <v>24.907699999999998</v>
      </c>
      <c r="CP273" s="24">
        <f>Table1[[#This Row],[Assistance Provided Through FY12]]+Table1[[#This Row],[Assistance Provided FY13 and After]]</f>
        <v>169.36660000000001</v>
      </c>
      <c r="CQ273" s="9">
        <v>0</v>
      </c>
      <c r="CR273" s="9">
        <v>0</v>
      </c>
      <c r="CS273" s="9">
        <v>0</v>
      </c>
      <c r="CT273" s="24">
        <f>Table1[[#This Row],[Recapture Cancellation Reduction Amount Through FY12]]+Table1[[#This Row],[Recapture Cancellation Reduction Amount FY13 and After]]</f>
        <v>0</v>
      </c>
      <c r="CU273" s="9">
        <v>0</v>
      </c>
      <c r="CV273" s="9">
        <v>0</v>
      </c>
      <c r="CW273" s="9">
        <v>0</v>
      </c>
      <c r="CX273" s="24">
        <f>Table1[[#This Row],[Penalty Paid Through FY12]]+Table1[[#This Row],[Penalty Paid FY13 and After]]</f>
        <v>0</v>
      </c>
      <c r="CY273" s="9">
        <v>11.329499999999999</v>
      </c>
      <c r="CZ273" s="9">
        <v>144.4589</v>
      </c>
      <c r="DA273" s="9">
        <v>24.907699999999998</v>
      </c>
      <c r="DB273" s="24">
        <f>Table1[[#This Row],[TOTAL Assistance Net of Recapture Penalties Through FY12]]+Table1[[#This Row],[TOTAL Assistance Net of Recapture Penalties FY13 and After]]</f>
        <v>169.36660000000001</v>
      </c>
      <c r="DC273" s="9">
        <v>31.1816</v>
      </c>
      <c r="DD273" s="9">
        <v>311.98360000000002</v>
      </c>
      <c r="DE273" s="9">
        <v>79.206999999999994</v>
      </c>
      <c r="DF273" s="24">
        <f>Table1[[#This Row],[Company Direct Tax Revenue Before Assistance Through FY12]]+Table1[[#This Row],[Company Direct Tax Revenue Before Assistance FY13 and After]]</f>
        <v>391.19060000000002</v>
      </c>
      <c r="DG273" s="9">
        <v>63.052399999999999</v>
      </c>
      <c r="DH273" s="9">
        <v>173.37909999999999</v>
      </c>
      <c r="DI273" s="9">
        <v>160.1643</v>
      </c>
      <c r="DJ273" s="24">
        <f>Table1[[#This Row],[Indirect and Induced Tax Revenues Through FY12]]+Table1[[#This Row],[Indirect and Induced Tax Revenues FY13 and After]]</f>
        <v>333.54340000000002</v>
      </c>
      <c r="DK273" s="9">
        <v>94.233999999999995</v>
      </c>
      <c r="DL273" s="9">
        <v>485.36270000000002</v>
      </c>
      <c r="DM273" s="9">
        <v>239.37129999999999</v>
      </c>
      <c r="DN273" s="24">
        <f>Table1[[#This Row],[TOTAL Tax Revenues Before Assistance Through FY12]]+Table1[[#This Row],[TOTAL Tax Revenues Before Assistance FY13 and After]]</f>
        <v>724.73400000000004</v>
      </c>
      <c r="DO273" s="9">
        <v>82.904499999999999</v>
      </c>
      <c r="DP273" s="9">
        <v>340.90379999999999</v>
      </c>
      <c r="DQ273" s="9">
        <v>214.46360000000001</v>
      </c>
      <c r="DR273" s="24">
        <f>Table1[[#This Row],[TOTAL Tax Revenues Net of Assistance Recapture and Penalty Through FY12]]+Table1[[#This Row],[TOTAL Tax Revenues Net of Assistance Recapture and Penalty FY13 and After]]</f>
        <v>555.36739999999998</v>
      </c>
      <c r="DS273" s="9">
        <v>0</v>
      </c>
      <c r="DT273" s="9">
        <v>0</v>
      </c>
      <c r="DU273" s="9">
        <v>0</v>
      </c>
      <c r="DV273" s="9">
        <v>0</v>
      </c>
    </row>
    <row r="274" spans="1:126" x14ac:dyDescent="0.25">
      <c r="A274" s="10">
        <v>92844</v>
      </c>
      <c r="B274" s="10" t="s">
        <v>539</v>
      </c>
      <c r="C274" s="10" t="s">
        <v>541</v>
      </c>
      <c r="D274" s="10" t="s">
        <v>24</v>
      </c>
      <c r="E274" s="10">
        <v>19</v>
      </c>
      <c r="F274" s="10" t="s">
        <v>542</v>
      </c>
      <c r="G274" s="10" t="s">
        <v>107</v>
      </c>
      <c r="H274" s="13">
        <v>95050</v>
      </c>
      <c r="I274" s="13">
        <v>96128</v>
      </c>
      <c r="J274" s="10" t="s">
        <v>540</v>
      </c>
      <c r="K274" s="10" t="s">
        <v>81</v>
      </c>
      <c r="L274" s="8">
        <v>36152</v>
      </c>
      <c r="M274" s="8">
        <v>45598</v>
      </c>
      <c r="N274" s="9">
        <v>11180</v>
      </c>
      <c r="O274" s="10" t="s">
        <v>242</v>
      </c>
      <c r="P274" s="7">
        <v>1</v>
      </c>
      <c r="Q274" s="7">
        <v>0</v>
      </c>
      <c r="R274" s="7">
        <v>143</v>
      </c>
      <c r="S274" s="7">
        <v>5</v>
      </c>
      <c r="T274" s="7">
        <v>0</v>
      </c>
      <c r="U274" s="7">
        <v>149</v>
      </c>
      <c r="V274" s="7">
        <v>148</v>
      </c>
      <c r="W274" s="7">
        <v>0</v>
      </c>
      <c r="X274" s="7">
        <v>0</v>
      </c>
      <c r="Y274" s="7">
        <v>0</v>
      </c>
      <c r="Z274" s="7">
        <v>9</v>
      </c>
      <c r="AA274" s="7">
        <v>0</v>
      </c>
      <c r="AB274" s="16">
        <v>0</v>
      </c>
      <c r="AC274" s="16">
        <v>0</v>
      </c>
      <c r="AD274" s="16">
        <v>0</v>
      </c>
      <c r="AE274" s="16">
        <v>0</v>
      </c>
      <c r="AF274" s="15">
        <v>73.825503355704697</v>
      </c>
      <c r="AG274" s="10" t="s">
        <v>28</v>
      </c>
      <c r="AH274" s="10" t="s">
        <v>1966</v>
      </c>
      <c r="AI274" s="9">
        <v>34.4</v>
      </c>
      <c r="AJ274" s="9">
        <v>341.04379999999998</v>
      </c>
      <c r="AK274" s="9">
        <v>129.31540000000001</v>
      </c>
      <c r="AL274" s="24">
        <f>Table1[[#This Row],[Company Direct Land Through FY12]]+Table1[[#This Row],[Company Direct Land FY13 and After]]</f>
        <v>470.35919999999999</v>
      </c>
      <c r="AM274" s="9">
        <v>128.03100000000001</v>
      </c>
      <c r="AN274" s="9">
        <v>784.42470000000003</v>
      </c>
      <c r="AO274" s="9">
        <v>481.29050000000001</v>
      </c>
      <c r="AP274" s="24">
        <f>Table1[[#This Row],[Company Direct Building Through FY12]]+Table1[[#This Row],[Company Direct Building FY13 and After]]</f>
        <v>1265.7152000000001</v>
      </c>
      <c r="AQ274" s="9">
        <v>0</v>
      </c>
      <c r="AR274" s="9">
        <v>51.494900000000001</v>
      </c>
      <c r="AS274" s="9">
        <v>0</v>
      </c>
      <c r="AT274" s="24">
        <f>Table1[[#This Row],[Mortgage Recording Tax Through FY12]]+Table1[[#This Row],[Mortgage Recording Tax FY13 and After]]</f>
        <v>51.494900000000001</v>
      </c>
      <c r="AU274" s="9">
        <v>107.43</v>
      </c>
      <c r="AV274" s="9">
        <v>582.21320000000003</v>
      </c>
      <c r="AW274" s="9">
        <v>403.84809999999999</v>
      </c>
      <c r="AX274" s="24">
        <f>Table1[[#This Row],[Pilot Savings  Through FY12]]+Table1[[#This Row],[Pilot Savings FY13 and After]]</f>
        <v>986.06130000000007</v>
      </c>
      <c r="AY274" s="9">
        <v>0</v>
      </c>
      <c r="AZ274" s="9">
        <v>51.494900000000001</v>
      </c>
      <c r="BA274" s="9">
        <v>0</v>
      </c>
      <c r="BB274" s="24">
        <f>Table1[[#This Row],[Mortgage Recording Tax Exemption Through FY12]]+Table1[[#This Row],[Mortgage Recording Tax Exemption FY13 and After]]</f>
        <v>51.494900000000001</v>
      </c>
      <c r="BC274" s="9">
        <v>296.98840000000001</v>
      </c>
      <c r="BD274" s="9">
        <v>774.71699999999998</v>
      </c>
      <c r="BE274" s="9">
        <v>1116.4302</v>
      </c>
      <c r="BF274" s="24">
        <f>Table1[[#This Row],[Indirect and Induced Land Through FY12]]+Table1[[#This Row],[Indirect and Induced Land FY13 and After]]</f>
        <v>1891.1471999999999</v>
      </c>
      <c r="BG274" s="9">
        <v>551.54999999999995</v>
      </c>
      <c r="BH274" s="9">
        <v>1438.7598</v>
      </c>
      <c r="BI274" s="9">
        <v>2073.3714</v>
      </c>
      <c r="BJ274" s="24">
        <f>Table1[[#This Row],[Indirect and Induced Building Through FY12]]+Table1[[#This Row],[Indirect and Induced Building FY13 and After]]</f>
        <v>3512.1311999999998</v>
      </c>
      <c r="BK274" s="9">
        <v>903.5394</v>
      </c>
      <c r="BL274" s="9">
        <v>2756.7321000000002</v>
      </c>
      <c r="BM274" s="9">
        <v>3396.5594000000001</v>
      </c>
      <c r="BN274" s="24">
        <f>Table1[[#This Row],[TOTAL Real Property Related Taxes Through FY12]]+Table1[[#This Row],[TOTAL Real Property Related Taxes FY13 and After]]</f>
        <v>6153.2915000000003</v>
      </c>
      <c r="BO274" s="9">
        <v>2157.7008999999998</v>
      </c>
      <c r="BP274" s="9">
        <v>6211.9648999999999</v>
      </c>
      <c r="BQ274" s="9">
        <v>8111.1677</v>
      </c>
      <c r="BR274" s="24">
        <f>Table1[[#This Row],[Company Direct Through FY12]]+Table1[[#This Row],[Company Direct FY13 and After]]</f>
        <v>14323.132600000001</v>
      </c>
      <c r="BS274" s="9">
        <v>0</v>
      </c>
      <c r="BT274" s="9">
        <v>38.105899999999998</v>
      </c>
      <c r="BU274" s="9">
        <v>0</v>
      </c>
      <c r="BV274" s="24">
        <f>Table1[[#This Row],[Sales Tax Exemption Through FY12]]+Table1[[#This Row],[Sales Tax Exemption FY13 and After]]</f>
        <v>38.105899999999998</v>
      </c>
      <c r="BW274" s="9">
        <v>0</v>
      </c>
      <c r="BX274" s="9">
        <v>0</v>
      </c>
      <c r="BY274" s="9">
        <v>0</v>
      </c>
      <c r="BZ274" s="24">
        <f>Table1[[#This Row],[Energy Tax Savings Through FY12]]+Table1[[#This Row],[Energy Tax Savings FY13 and After]]</f>
        <v>0</v>
      </c>
      <c r="CA274" s="9">
        <v>2.6888999999999998</v>
      </c>
      <c r="CB274" s="9">
        <v>50.830100000000002</v>
      </c>
      <c r="CC274" s="9">
        <v>5.9115000000000002</v>
      </c>
      <c r="CD274" s="24">
        <f>Table1[[#This Row],[Tax Exempt Bond Savings Through FY12]]+Table1[[#This Row],[Tax Exempt Bond Savings FY13 and After]]</f>
        <v>56.741600000000005</v>
      </c>
      <c r="CE274" s="9">
        <v>1014.0427</v>
      </c>
      <c r="CF274" s="9">
        <v>2914.9193</v>
      </c>
      <c r="CG274" s="9">
        <v>3811.9603999999999</v>
      </c>
      <c r="CH274" s="24">
        <f>Table1[[#This Row],[Indirect and Induced Through FY12]]+Table1[[#This Row],[Indirect and Induced FY13 and After]]</f>
        <v>6726.8796999999995</v>
      </c>
      <c r="CI274" s="9">
        <v>3169.0547000000001</v>
      </c>
      <c r="CJ274" s="9">
        <v>9037.9482000000007</v>
      </c>
      <c r="CK274" s="9">
        <v>11917.2166</v>
      </c>
      <c r="CL274" s="24">
        <f>Table1[[#This Row],[TOTAL Income Consumption Use Taxes Through FY12]]+Table1[[#This Row],[TOTAL Income Consumption Use Taxes FY13 and After]]</f>
        <v>20955.164799999999</v>
      </c>
      <c r="CM274" s="9">
        <v>110.1189</v>
      </c>
      <c r="CN274" s="9">
        <v>722.64409999999998</v>
      </c>
      <c r="CO274" s="9">
        <v>409.75959999999998</v>
      </c>
      <c r="CP274" s="24">
        <f>Table1[[#This Row],[Assistance Provided Through FY12]]+Table1[[#This Row],[Assistance Provided FY13 and After]]</f>
        <v>1132.4036999999998</v>
      </c>
      <c r="CQ274" s="9">
        <v>0</v>
      </c>
      <c r="CR274" s="9">
        <v>0</v>
      </c>
      <c r="CS274" s="9">
        <v>0</v>
      </c>
      <c r="CT274" s="24">
        <f>Table1[[#This Row],[Recapture Cancellation Reduction Amount Through FY12]]+Table1[[#This Row],[Recapture Cancellation Reduction Amount FY13 and After]]</f>
        <v>0</v>
      </c>
      <c r="CU274" s="9">
        <v>0</v>
      </c>
      <c r="CV274" s="9">
        <v>0</v>
      </c>
      <c r="CW274" s="9">
        <v>0</v>
      </c>
      <c r="CX274" s="24">
        <f>Table1[[#This Row],[Penalty Paid Through FY12]]+Table1[[#This Row],[Penalty Paid FY13 and After]]</f>
        <v>0</v>
      </c>
      <c r="CY274" s="9">
        <v>110.1189</v>
      </c>
      <c r="CZ274" s="9">
        <v>722.64409999999998</v>
      </c>
      <c r="DA274" s="9">
        <v>409.75959999999998</v>
      </c>
      <c r="DB274" s="24">
        <f>Table1[[#This Row],[TOTAL Assistance Net of Recapture Penalties Through FY12]]+Table1[[#This Row],[TOTAL Assistance Net of Recapture Penalties FY13 and After]]</f>
        <v>1132.4036999999998</v>
      </c>
      <c r="DC274" s="9">
        <v>2320.1318999999999</v>
      </c>
      <c r="DD274" s="9">
        <v>7388.9282999999996</v>
      </c>
      <c r="DE274" s="9">
        <v>8721.7736000000004</v>
      </c>
      <c r="DF274" s="24">
        <f>Table1[[#This Row],[Company Direct Tax Revenue Before Assistance Through FY12]]+Table1[[#This Row],[Company Direct Tax Revenue Before Assistance FY13 and After]]</f>
        <v>16110.7019</v>
      </c>
      <c r="DG274" s="9">
        <v>1862.5811000000001</v>
      </c>
      <c r="DH274" s="9">
        <v>5128.3960999999999</v>
      </c>
      <c r="DI274" s="9">
        <v>7001.7619999999997</v>
      </c>
      <c r="DJ274" s="24">
        <f>Table1[[#This Row],[Indirect and Induced Tax Revenues Through FY12]]+Table1[[#This Row],[Indirect and Induced Tax Revenues FY13 and After]]</f>
        <v>12130.158100000001</v>
      </c>
      <c r="DK274" s="9">
        <v>4182.7129999999997</v>
      </c>
      <c r="DL274" s="9">
        <v>12517.3244</v>
      </c>
      <c r="DM274" s="9">
        <v>15723.535599999999</v>
      </c>
      <c r="DN274" s="24">
        <f>Table1[[#This Row],[TOTAL Tax Revenues Before Assistance Through FY12]]+Table1[[#This Row],[TOTAL Tax Revenues Before Assistance FY13 and After]]</f>
        <v>28240.86</v>
      </c>
      <c r="DO274" s="9">
        <v>4072.5940999999998</v>
      </c>
      <c r="DP274" s="9">
        <v>11794.6803</v>
      </c>
      <c r="DQ274" s="9">
        <v>15313.776</v>
      </c>
      <c r="DR274" s="24">
        <f>Table1[[#This Row],[TOTAL Tax Revenues Net of Assistance Recapture and Penalty Through FY12]]+Table1[[#This Row],[TOTAL Tax Revenues Net of Assistance Recapture and Penalty FY13 and After]]</f>
        <v>27108.456299999998</v>
      </c>
      <c r="DS274" s="9">
        <v>0</v>
      </c>
      <c r="DT274" s="9">
        <v>0</v>
      </c>
      <c r="DU274" s="9">
        <v>0</v>
      </c>
      <c r="DV274" s="9">
        <v>0</v>
      </c>
    </row>
    <row r="275" spans="1:126" x14ac:dyDescent="0.25">
      <c r="A275" s="10">
        <v>92845</v>
      </c>
      <c r="B275" s="10" t="s">
        <v>543</v>
      </c>
      <c r="C275" s="10" t="s">
        <v>545</v>
      </c>
      <c r="D275" s="10" t="s">
        <v>24</v>
      </c>
      <c r="E275" s="10">
        <v>34</v>
      </c>
      <c r="F275" s="10" t="s">
        <v>546</v>
      </c>
      <c r="G275" s="10" t="s">
        <v>547</v>
      </c>
      <c r="H275" s="13">
        <v>40000</v>
      </c>
      <c r="I275" s="13">
        <v>40000</v>
      </c>
      <c r="J275" s="10" t="s">
        <v>544</v>
      </c>
      <c r="K275" s="10" t="s">
        <v>5</v>
      </c>
      <c r="L275" s="8">
        <v>36985</v>
      </c>
      <c r="M275" s="8">
        <v>46569</v>
      </c>
      <c r="N275" s="9">
        <v>6065</v>
      </c>
      <c r="O275" s="10" t="s">
        <v>11</v>
      </c>
      <c r="P275" s="7">
        <v>0</v>
      </c>
      <c r="Q275" s="7">
        <v>0</v>
      </c>
      <c r="R275" s="7">
        <v>38</v>
      </c>
      <c r="S275" s="7">
        <v>0</v>
      </c>
      <c r="T275" s="7">
        <v>0</v>
      </c>
      <c r="U275" s="7">
        <v>38</v>
      </c>
      <c r="V275" s="7">
        <v>38</v>
      </c>
      <c r="W275" s="7">
        <v>0</v>
      </c>
      <c r="X275" s="7">
        <v>0</v>
      </c>
      <c r="Y275" s="7">
        <v>0</v>
      </c>
      <c r="Z275" s="7">
        <v>8</v>
      </c>
      <c r="AA275" s="7">
        <v>0</v>
      </c>
      <c r="AB275" s="16">
        <v>0</v>
      </c>
      <c r="AC275" s="16">
        <v>0</v>
      </c>
      <c r="AD275" s="16">
        <v>0</v>
      </c>
      <c r="AE275" s="16">
        <v>0</v>
      </c>
      <c r="AF275" s="15">
        <v>86.842105263157904</v>
      </c>
      <c r="AG275" s="10" t="s">
        <v>28</v>
      </c>
      <c r="AH275" s="10" t="s">
        <v>28</v>
      </c>
      <c r="AI275" s="9">
        <v>27.73</v>
      </c>
      <c r="AJ275" s="9">
        <v>213.48560000000001</v>
      </c>
      <c r="AK275" s="9">
        <v>141.05019999999999</v>
      </c>
      <c r="AL275" s="24">
        <f>Table1[[#This Row],[Company Direct Land Through FY12]]+Table1[[#This Row],[Company Direct Land FY13 and After]]</f>
        <v>354.53579999999999</v>
      </c>
      <c r="AM275" s="9">
        <v>85.52</v>
      </c>
      <c r="AN275" s="9">
        <v>425.90269999999998</v>
      </c>
      <c r="AO275" s="9">
        <v>435.0016</v>
      </c>
      <c r="AP275" s="24">
        <f>Table1[[#This Row],[Company Direct Building Through FY12]]+Table1[[#This Row],[Company Direct Building FY13 and After]]</f>
        <v>860.90429999999992</v>
      </c>
      <c r="AQ275" s="9">
        <v>0</v>
      </c>
      <c r="AR275" s="9">
        <v>45.4773</v>
      </c>
      <c r="AS275" s="9">
        <v>0</v>
      </c>
      <c r="AT275" s="24">
        <f>Table1[[#This Row],[Mortgage Recording Tax Through FY12]]+Table1[[#This Row],[Mortgage Recording Tax FY13 and After]]</f>
        <v>45.4773</v>
      </c>
      <c r="AU275" s="9">
        <v>89.35</v>
      </c>
      <c r="AV275" s="9">
        <v>385.17020000000002</v>
      </c>
      <c r="AW275" s="9">
        <v>454.48309999999998</v>
      </c>
      <c r="AX275" s="24">
        <f>Table1[[#This Row],[Pilot Savings  Through FY12]]+Table1[[#This Row],[Pilot Savings FY13 and After]]</f>
        <v>839.65329999999994</v>
      </c>
      <c r="AY275" s="9">
        <v>0</v>
      </c>
      <c r="AZ275" s="9">
        <v>45.4773</v>
      </c>
      <c r="BA275" s="9">
        <v>0</v>
      </c>
      <c r="BB275" s="24">
        <f>Table1[[#This Row],[Mortgage Recording Tax Exemption Through FY12]]+Table1[[#This Row],[Mortgage Recording Tax Exemption FY13 and After]]</f>
        <v>45.4773</v>
      </c>
      <c r="BC275" s="9">
        <v>46.604100000000003</v>
      </c>
      <c r="BD275" s="9">
        <v>360.89190000000002</v>
      </c>
      <c r="BE275" s="9">
        <v>237.0538</v>
      </c>
      <c r="BF275" s="24">
        <f>Table1[[#This Row],[Indirect and Induced Land Through FY12]]+Table1[[#This Row],[Indirect and Induced Land FY13 and After]]</f>
        <v>597.94569999999999</v>
      </c>
      <c r="BG275" s="9">
        <v>86.550399999999996</v>
      </c>
      <c r="BH275" s="9">
        <v>670.2278</v>
      </c>
      <c r="BI275" s="9">
        <v>440.24270000000001</v>
      </c>
      <c r="BJ275" s="24">
        <f>Table1[[#This Row],[Indirect and Induced Building Through FY12]]+Table1[[#This Row],[Indirect and Induced Building FY13 and After]]</f>
        <v>1110.4704999999999</v>
      </c>
      <c r="BK275" s="9">
        <v>157.05449999999999</v>
      </c>
      <c r="BL275" s="9">
        <v>1285.3378</v>
      </c>
      <c r="BM275" s="9">
        <v>798.86519999999996</v>
      </c>
      <c r="BN275" s="24">
        <f>Table1[[#This Row],[TOTAL Real Property Related Taxes Through FY12]]+Table1[[#This Row],[TOTAL Real Property Related Taxes FY13 and After]]</f>
        <v>2084.203</v>
      </c>
      <c r="BO275" s="9">
        <v>518.03589999999997</v>
      </c>
      <c r="BP275" s="9">
        <v>3596.2775000000001</v>
      </c>
      <c r="BQ275" s="9">
        <v>2635.0140000000001</v>
      </c>
      <c r="BR275" s="24">
        <f>Table1[[#This Row],[Company Direct Through FY12]]+Table1[[#This Row],[Company Direct FY13 and After]]</f>
        <v>6231.2915000000003</v>
      </c>
      <c r="BS275" s="9">
        <v>0</v>
      </c>
      <c r="BT275" s="9">
        <v>11.702199999999999</v>
      </c>
      <c r="BU275" s="9">
        <v>0</v>
      </c>
      <c r="BV275" s="24">
        <f>Table1[[#This Row],[Sales Tax Exemption Through FY12]]+Table1[[#This Row],[Sales Tax Exemption FY13 and After]]</f>
        <v>11.702199999999999</v>
      </c>
      <c r="BW275" s="9">
        <v>0</v>
      </c>
      <c r="BX275" s="9">
        <v>0</v>
      </c>
      <c r="BY275" s="9">
        <v>0</v>
      </c>
      <c r="BZ275" s="24">
        <f>Table1[[#This Row],[Energy Tax Savings Through FY12]]+Table1[[#This Row],[Energy Tax Savings FY13 and After]]</f>
        <v>0</v>
      </c>
      <c r="CA275" s="9">
        <v>0</v>
      </c>
      <c r="CB275" s="9">
        <v>0</v>
      </c>
      <c r="CC275" s="9">
        <v>0</v>
      </c>
      <c r="CD275" s="24">
        <f>Table1[[#This Row],[Tax Exempt Bond Savings Through FY12]]+Table1[[#This Row],[Tax Exempt Bond Savings FY13 and After]]</f>
        <v>0</v>
      </c>
      <c r="CE275" s="9">
        <v>159.1258</v>
      </c>
      <c r="CF275" s="9">
        <v>1391.673</v>
      </c>
      <c r="CG275" s="9">
        <v>809.40030000000002</v>
      </c>
      <c r="CH275" s="24">
        <f>Table1[[#This Row],[Indirect and Induced Through FY12]]+Table1[[#This Row],[Indirect and Induced FY13 and After]]</f>
        <v>2201.0733</v>
      </c>
      <c r="CI275" s="9">
        <v>677.1617</v>
      </c>
      <c r="CJ275" s="9">
        <v>4976.2483000000002</v>
      </c>
      <c r="CK275" s="9">
        <v>3444.4142999999999</v>
      </c>
      <c r="CL275" s="24">
        <f>Table1[[#This Row],[TOTAL Income Consumption Use Taxes Through FY12]]+Table1[[#This Row],[TOTAL Income Consumption Use Taxes FY13 and After]]</f>
        <v>8420.6625999999997</v>
      </c>
      <c r="CM275" s="9">
        <v>89.35</v>
      </c>
      <c r="CN275" s="9">
        <v>442.34969999999998</v>
      </c>
      <c r="CO275" s="9">
        <v>454.48309999999998</v>
      </c>
      <c r="CP275" s="24">
        <f>Table1[[#This Row],[Assistance Provided Through FY12]]+Table1[[#This Row],[Assistance Provided FY13 and After]]</f>
        <v>896.83279999999991</v>
      </c>
      <c r="CQ275" s="9">
        <v>0</v>
      </c>
      <c r="CR275" s="9">
        <v>0</v>
      </c>
      <c r="CS275" s="9">
        <v>0</v>
      </c>
      <c r="CT275" s="24">
        <f>Table1[[#This Row],[Recapture Cancellation Reduction Amount Through FY12]]+Table1[[#This Row],[Recapture Cancellation Reduction Amount FY13 and After]]</f>
        <v>0</v>
      </c>
      <c r="CU275" s="9">
        <v>0</v>
      </c>
      <c r="CV275" s="9">
        <v>0</v>
      </c>
      <c r="CW275" s="9">
        <v>0</v>
      </c>
      <c r="CX275" s="24">
        <f>Table1[[#This Row],[Penalty Paid Through FY12]]+Table1[[#This Row],[Penalty Paid FY13 and After]]</f>
        <v>0</v>
      </c>
      <c r="CY275" s="9">
        <v>89.35</v>
      </c>
      <c r="CZ275" s="9">
        <v>442.34969999999998</v>
      </c>
      <c r="DA275" s="9">
        <v>454.48309999999998</v>
      </c>
      <c r="DB275" s="24">
        <f>Table1[[#This Row],[TOTAL Assistance Net of Recapture Penalties Through FY12]]+Table1[[#This Row],[TOTAL Assistance Net of Recapture Penalties FY13 and After]]</f>
        <v>896.83279999999991</v>
      </c>
      <c r="DC275" s="9">
        <v>631.28589999999997</v>
      </c>
      <c r="DD275" s="9">
        <v>4281.1431000000002</v>
      </c>
      <c r="DE275" s="9">
        <v>3211.0657999999999</v>
      </c>
      <c r="DF275" s="24">
        <f>Table1[[#This Row],[Company Direct Tax Revenue Before Assistance Through FY12]]+Table1[[#This Row],[Company Direct Tax Revenue Before Assistance FY13 and After]]</f>
        <v>7492.2088999999996</v>
      </c>
      <c r="DG275" s="9">
        <v>292.28030000000001</v>
      </c>
      <c r="DH275" s="9">
        <v>2422.7927</v>
      </c>
      <c r="DI275" s="9">
        <v>1486.6967999999999</v>
      </c>
      <c r="DJ275" s="24">
        <f>Table1[[#This Row],[Indirect and Induced Tax Revenues Through FY12]]+Table1[[#This Row],[Indirect and Induced Tax Revenues FY13 and After]]</f>
        <v>3909.4894999999997</v>
      </c>
      <c r="DK275" s="9">
        <v>923.56619999999998</v>
      </c>
      <c r="DL275" s="9">
        <v>6703.9358000000002</v>
      </c>
      <c r="DM275" s="9">
        <v>4697.7626</v>
      </c>
      <c r="DN275" s="24">
        <f>Table1[[#This Row],[TOTAL Tax Revenues Before Assistance Through FY12]]+Table1[[#This Row],[TOTAL Tax Revenues Before Assistance FY13 and After]]</f>
        <v>11401.698400000001</v>
      </c>
      <c r="DO275" s="9">
        <v>834.21619999999996</v>
      </c>
      <c r="DP275" s="9">
        <v>6261.5861000000004</v>
      </c>
      <c r="DQ275" s="9">
        <v>4243.2794999999996</v>
      </c>
      <c r="DR275" s="24">
        <f>Table1[[#This Row],[TOTAL Tax Revenues Net of Assistance Recapture and Penalty Through FY12]]+Table1[[#This Row],[TOTAL Tax Revenues Net of Assistance Recapture and Penalty FY13 and After]]</f>
        <v>10504.865600000001</v>
      </c>
      <c r="DS275" s="9">
        <v>0</v>
      </c>
      <c r="DT275" s="9">
        <v>0</v>
      </c>
      <c r="DU275" s="9">
        <v>0</v>
      </c>
      <c r="DV275" s="9">
        <v>0</v>
      </c>
    </row>
    <row r="276" spans="1:126" x14ac:dyDescent="0.25">
      <c r="A276" s="10">
        <v>92846</v>
      </c>
      <c r="B276" s="10" t="s">
        <v>575</v>
      </c>
      <c r="C276" s="10" t="s">
        <v>577</v>
      </c>
      <c r="D276" s="10" t="s">
        <v>47</v>
      </c>
      <c r="E276" s="10">
        <v>3</v>
      </c>
      <c r="F276" s="10" t="s">
        <v>578</v>
      </c>
      <c r="G276" s="10" t="s">
        <v>67</v>
      </c>
      <c r="H276" s="13">
        <v>0</v>
      </c>
      <c r="I276" s="13">
        <v>1102038</v>
      </c>
      <c r="J276" s="10" t="s">
        <v>576</v>
      </c>
      <c r="K276" s="10" t="s">
        <v>42</v>
      </c>
      <c r="L276" s="8">
        <v>38183</v>
      </c>
      <c r="M276" s="8">
        <v>44651</v>
      </c>
      <c r="N276" s="9">
        <v>159900</v>
      </c>
      <c r="O276" s="10" t="s">
        <v>144</v>
      </c>
      <c r="P276" s="7">
        <v>0</v>
      </c>
      <c r="Q276" s="7">
        <v>0</v>
      </c>
      <c r="R276" s="7">
        <v>6271</v>
      </c>
      <c r="S276" s="7">
        <v>0</v>
      </c>
      <c r="T276" s="7">
        <v>243</v>
      </c>
      <c r="U276" s="7">
        <v>6514</v>
      </c>
      <c r="V276" s="7">
        <v>6514</v>
      </c>
      <c r="W276" s="7">
        <v>0</v>
      </c>
      <c r="X276" s="7">
        <v>3503</v>
      </c>
      <c r="Y276" s="7">
        <v>4049</v>
      </c>
      <c r="Z276" s="7">
        <v>3052</v>
      </c>
      <c r="AA276" s="7">
        <v>100</v>
      </c>
      <c r="AB276" s="16">
        <v>0</v>
      </c>
      <c r="AC276" s="16">
        <v>0</v>
      </c>
      <c r="AD276" s="16">
        <v>0</v>
      </c>
      <c r="AE276" s="16">
        <v>0</v>
      </c>
      <c r="AF276" s="15">
        <v>0</v>
      </c>
      <c r="AG276" s="10" t="s">
        <v>28</v>
      </c>
      <c r="AH276" s="10" t="s">
        <v>28</v>
      </c>
      <c r="AI276" s="9">
        <v>7135.9092000000001</v>
      </c>
      <c r="AJ276" s="9">
        <v>30548.63</v>
      </c>
      <c r="AK276" s="9">
        <v>34143.061199999996</v>
      </c>
      <c r="AL276" s="24">
        <f>Table1[[#This Row],[Company Direct Land Through FY12]]+Table1[[#This Row],[Company Direct Land FY13 and After]]</f>
        <v>64691.691200000001</v>
      </c>
      <c r="AM276" s="9">
        <v>13252.4028</v>
      </c>
      <c r="AN276" s="9">
        <v>56733.1702</v>
      </c>
      <c r="AO276" s="9">
        <v>63408.542699999998</v>
      </c>
      <c r="AP276" s="24">
        <f>Table1[[#This Row],[Company Direct Building Through FY12]]+Table1[[#This Row],[Company Direct Building FY13 and After]]</f>
        <v>120141.7129</v>
      </c>
      <c r="AQ276" s="9">
        <v>0</v>
      </c>
      <c r="AR276" s="9">
        <v>0</v>
      </c>
      <c r="AS276" s="9">
        <v>0</v>
      </c>
      <c r="AT276" s="24">
        <f>Table1[[#This Row],[Mortgage Recording Tax Through FY12]]+Table1[[#This Row],[Mortgage Recording Tax FY13 and After]]</f>
        <v>0</v>
      </c>
      <c r="AU276" s="9">
        <v>0</v>
      </c>
      <c r="AV276" s="9">
        <v>0</v>
      </c>
      <c r="AW276" s="9">
        <v>0</v>
      </c>
      <c r="AX276" s="24">
        <f>Table1[[#This Row],[Pilot Savings  Through FY12]]+Table1[[#This Row],[Pilot Savings FY13 and After]]</f>
        <v>0</v>
      </c>
      <c r="AY276" s="9">
        <v>0</v>
      </c>
      <c r="AZ276" s="9">
        <v>0</v>
      </c>
      <c r="BA276" s="9">
        <v>0</v>
      </c>
      <c r="BB276" s="24">
        <f>Table1[[#This Row],[Mortgage Recording Tax Exemption Through FY12]]+Table1[[#This Row],[Mortgage Recording Tax Exemption FY13 and After]]</f>
        <v>0</v>
      </c>
      <c r="BC276" s="9">
        <v>8927.1738999999998</v>
      </c>
      <c r="BD276" s="9">
        <v>35797.178</v>
      </c>
      <c r="BE276" s="9">
        <v>42713.694799999997</v>
      </c>
      <c r="BF276" s="24">
        <f>Table1[[#This Row],[Indirect and Induced Land Through FY12]]+Table1[[#This Row],[Indirect and Induced Land FY13 and After]]</f>
        <v>78510.872799999997</v>
      </c>
      <c r="BG276" s="9">
        <v>16579.0373</v>
      </c>
      <c r="BH276" s="9">
        <v>66480.473400000003</v>
      </c>
      <c r="BI276" s="9">
        <v>79325.432799999995</v>
      </c>
      <c r="BJ276" s="24">
        <f>Table1[[#This Row],[Indirect and Induced Building Through FY12]]+Table1[[#This Row],[Indirect and Induced Building FY13 and After]]</f>
        <v>145805.9062</v>
      </c>
      <c r="BK276" s="9">
        <v>45894.523200000003</v>
      </c>
      <c r="BL276" s="9">
        <v>189559.4516</v>
      </c>
      <c r="BM276" s="9">
        <v>219590.73149999999</v>
      </c>
      <c r="BN276" s="24">
        <f>Table1[[#This Row],[TOTAL Real Property Related Taxes Through FY12]]+Table1[[#This Row],[TOTAL Real Property Related Taxes FY13 and After]]</f>
        <v>409150.18310000002</v>
      </c>
      <c r="BO276" s="9">
        <v>40010.317600000002</v>
      </c>
      <c r="BP276" s="9">
        <v>174777.0411</v>
      </c>
      <c r="BQ276" s="9">
        <v>191436.67430000001</v>
      </c>
      <c r="BR276" s="24">
        <f>Table1[[#This Row],[Company Direct Through FY12]]+Table1[[#This Row],[Company Direct FY13 and After]]</f>
        <v>366213.71539999999</v>
      </c>
      <c r="BS276" s="9">
        <v>0</v>
      </c>
      <c r="BT276" s="9">
        <v>0</v>
      </c>
      <c r="BU276" s="9">
        <v>4500</v>
      </c>
      <c r="BV276" s="24">
        <f>Table1[[#This Row],[Sales Tax Exemption Through FY12]]+Table1[[#This Row],[Sales Tax Exemption FY13 and After]]</f>
        <v>4500</v>
      </c>
      <c r="BW276" s="9">
        <v>17.584199999999999</v>
      </c>
      <c r="BX276" s="9">
        <v>151.41059999999999</v>
      </c>
      <c r="BY276" s="9">
        <v>84.134799999999998</v>
      </c>
      <c r="BZ276" s="24">
        <f>Table1[[#This Row],[Energy Tax Savings Through FY12]]+Table1[[#This Row],[Energy Tax Savings FY13 and After]]</f>
        <v>235.54539999999997</v>
      </c>
      <c r="CA276" s="9">
        <v>0</v>
      </c>
      <c r="CB276" s="9">
        <v>0</v>
      </c>
      <c r="CC276" s="9">
        <v>0</v>
      </c>
      <c r="CD276" s="24">
        <f>Table1[[#This Row],[Tax Exempt Bond Savings Through FY12]]+Table1[[#This Row],[Tax Exempt Bond Savings FY13 and After]]</f>
        <v>0</v>
      </c>
      <c r="CE276" s="9">
        <v>27510.959999999999</v>
      </c>
      <c r="CF276" s="9">
        <v>121345.1216</v>
      </c>
      <c r="CG276" s="9">
        <v>131631.21429999999</v>
      </c>
      <c r="CH276" s="24">
        <f>Table1[[#This Row],[Indirect and Induced Through FY12]]+Table1[[#This Row],[Indirect and Induced FY13 and After]]</f>
        <v>252976.33590000001</v>
      </c>
      <c r="CI276" s="9">
        <v>67503.693400000004</v>
      </c>
      <c r="CJ276" s="9">
        <v>295970.75209999998</v>
      </c>
      <c r="CK276" s="9">
        <v>318483.75380000001</v>
      </c>
      <c r="CL276" s="24">
        <f>Table1[[#This Row],[TOTAL Income Consumption Use Taxes Through FY12]]+Table1[[#This Row],[TOTAL Income Consumption Use Taxes FY13 and After]]</f>
        <v>614454.50589999999</v>
      </c>
      <c r="CM276" s="9">
        <v>17.584199999999999</v>
      </c>
      <c r="CN276" s="9">
        <v>151.41059999999999</v>
      </c>
      <c r="CO276" s="9">
        <v>4584.1347999999998</v>
      </c>
      <c r="CP276" s="24">
        <f>Table1[[#This Row],[Assistance Provided Through FY12]]+Table1[[#This Row],[Assistance Provided FY13 and After]]</f>
        <v>4735.5454</v>
      </c>
      <c r="CQ276" s="9">
        <v>0</v>
      </c>
      <c r="CR276" s="9">
        <v>0</v>
      </c>
      <c r="CS276" s="9">
        <v>0</v>
      </c>
      <c r="CT276" s="24">
        <f>Table1[[#This Row],[Recapture Cancellation Reduction Amount Through FY12]]+Table1[[#This Row],[Recapture Cancellation Reduction Amount FY13 and After]]</f>
        <v>0</v>
      </c>
      <c r="CU276" s="9">
        <v>0</v>
      </c>
      <c r="CV276" s="9">
        <v>0</v>
      </c>
      <c r="CW276" s="9">
        <v>0</v>
      </c>
      <c r="CX276" s="24">
        <f>Table1[[#This Row],[Penalty Paid Through FY12]]+Table1[[#This Row],[Penalty Paid FY13 and After]]</f>
        <v>0</v>
      </c>
      <c r="CY276" s="9">
        <v>17.584199999999999</v>
      </c>
      <c r="CZ276" s="9">
        <v>151.41059999999999</v>
      </c>
      <c r="DA276" s="9">
        <v>4584.1347999999998</v>
      </c>
      <c r="DB276" s="24">
        <f>Table1[[#This Row],[TOTAL Assistance Net of Recapture Penalties Through FY12]]+Table1[[#This Row],[TOTAL Assistance Net of Recapture Penalties FY13 and After]]</f>
        <v>4735.5454</v>
      </c>
      <c r="DC276" s="9">
        <v>60398.6296</v>
      </c>
      <c r="DD276" s="9">
        <v>262058.8413</v>
      </c>
      <c r="DE276" s="9">
        <v>288988.2782</v>
      </c>
      <c r="DF276" s="24">
        <f>Table1[[#This Row],[Company Direct Tax Revenue Before Assistance Through FY12]]+Table1[[#This Row],[Company Direct Tax Revenue Before Assistance FY13 and After]]</f>
        <v>551047.11950000003</v>
      </c>
      <c r="DG276" s="9">
        <v>53017.171199999997</v>
      </c>
      <c r="DH276" s="9">
        <v>223622.77299999999</v>
      </c>
      <c r="DI276" s="9">
        <v>253670.3419</v>
      </c>
      <c r="DJ276" s="24">
        <f>Table1[[#This Row],[Indirect and Induced Tax Revenues Through FY12]]+Table1[[#This Row],[Indirect and Induced Tax Revenues FY13 and After]]</f>
        <v>477293.11489999999</v>
      </c>
      <c r="DK276" s="9">
        <v>113415.8008</v>
      </c>
      <c r="DL276" s="9">
        <v>485681.61430000002</v>
      </c>
      <c r="DM276" s="9">
        <v>542658.62009999994</v>
      </c>
      <c r="DN276" s="24">
        <f>Table1[[#This Row],[TOTAL Tax Revenues Before Assistance Through FY12]]+Table1[[#This Row],[TOTAL Tax Revenues Before Assistance FY13 and After]]</f>
        <v>1028340.2344</v>
      </c>
      <c r="DO276" s="9">
        <v>113398.2166</v>
      </c>
      <c r="DP276" s="9">
        <v>485530.20370000001</v>
      </c>
      <c r="DQ276" s="9">
        <v>538074.48529999994</v>
      </c>
      <c r="DR276" s="24">
        <f>Table1[[#This Row],[TOTAL Tax Revenues Net of Assistance Recapture and Penalty Through FY12]]+Table1[[#This Row],[TOTAL Tax Revenues Net of Assistance Recapture and Penalty FY13 and After]]</f>
        <v>1023604.689</v>
      </c>
      <c r="DS276" s="9">
        <v>0</v>
      </c>
      <c r="DT276" s="9">
        <v>253.2696</v>
      </c>
      <c r="DU276" s="9">
        <v>0</v>
      </c>
      <c r="DV276" s="9">
        <v>0</v>
      </c>
    </row>
    <row r="277" spans="1:126" x14ac:dyDescent="0.25">
      <c r="A277" s="10">
        <v>92850</v>
      </c>
      <c r="B277" s="10" t="s">
        <v>753</v>
      </c>
      <c r="C277" s="10" t="s">
        <v>754</v>
      </c>
      <c r="D277" s="10" t="s">
        <v>302</v>
      </c>
      <c r="E277" s="10">
        <v>50</v>
      </c>
      <c r="F277" s="10" t="s">
        <v>755</v>
      </c>
      <c r="G277" s="10" t="s">
        <v>85</v>
      </c>
      <c r="H277" s="13">
        <v>0</v>
      </c>
      <c r="I277" s="13">
        <v>12060</v>
      </c>
      <c r="J277" s="10" t="s">
        <v>228</v>
      </c>
      <c r="K277" s="10" t="s">
        <v>50</v>
      </c>
      <c r="L277" s="8">
        <v>37230</v>
      </c>
      <c r="M277" s="8">
        <v>47849</v>
      </c>
      <c r="N277" s="9">
        <v>49375</v>
      </c>
      <c r="O277" s="10" t="s">
        <v>74</v>
      </c>
      <c r="P277" s="7">
        <v>1587</v>
      </c>
      <c r="Q277" s="7">
        <v>24</v>
      </c>
      <c r="R277" s="7">
        <v>3987</v>
      </c>
      <c r="S277" s="7">
        <v>17</v>
      </c>
      <c r="T277" s="7">
        <v>0</v>
      </c>
      <c r="U277" s="7">
        <v>5615</v>
      </c>
      <c r="V277" s="7">
        <v>4809</v>
      </c>
      <c r="W277" s="7">
        <v>0</v>
      </c>
      <c r="X277" s="7">
        <v>0</v>
      </c>
      <c r="Y277" s="7">
        <v>4800</v>
      </c>
      <c r="Z277" s="7">
        <v>40</v>
      </c>
      <c r="AA277" s="7">
        <v>36.954585930543189</v>
      </c>
      <c r="AB277" s="16">
        <v>14.692787177203916</v>
      </c>
      <c r="AC277" s="16">
        <v>28.726625111308994</v>
      </c>
      <c r="AD277" s="16">
        <v>5.6455921638468389</v>
      </c>
      <c r="AE277" s="16">
        <v>13.980409617097061</v>
      </c>
      <c r="AF277" s="15">
        <v>89.634906500445226</v>
      </c>
      <c r="AG277" s="10" t="s">
        <v>28</v>
      </c>
      <c r="AH277" s="10" t="s">
        <v>58</v>
      </c>
      <c r="AI277" s="9">
        <v>0</v>
      </c>
      <c r="AJ277" s="9">
        <v>0</v>
      </c>
      <c r="AK277" s="9">
        <v>0</v>
      </c>
      <c r="AL277" s="24">
        <f>Table1[[#This Row],[Company Direct Land Through FY12]]+Table1[[#This Row],[Company Direct Land FY13 and After]]</f>
        <v>0</v>
      </c>
      <c r="AM277" s="9">
        <v>0</v>
      </c>
      <c r="AN277" s="9">
        <v>0</v>
      </c>
      <c r="AO277" s="9">
        <v>0</v>
      </c>
      <c r="AP277" s="24">
        <f>Table1[[#This Row],[Company Direct Building Through FY12]]+Table1[[#This Row],[Company Direct Building FY13 and After]]</f>
        <v>0</v>
      </c>
      <c r="AQ277" s="9">
        <v>0</v>
      </c>
      <c r="AR277" s="9">
        <v>866.28430000000003</v>
      </c>
      <c r="AS277" s="9">
        <v>0</v>
      </c>
      <c r="AT277" s="24">
        <f>Table1[[#This Row],[Mortgage Recording Tax Through FY12]]+Table1[[#This Row],[Mortgage Recording Tax FY13 and After]]</f>
        <v>866.28430000000003</v>
      </c>
      <c r="AU277" s="9">
        <v>0</v>
      </c>
      <c r="AV277" s="9">
        <v>0</v>
      </c>
      <c r="AW277" s="9">
        <v>0</v>
      </c>
      <c r="AX277" s="24">
        <f>Table1[[#This Row],[Pilot Savings  Through FY12]]+Table1[[#This Row],[Pilot Savings FY13 and After]]</f>
        <v>0</v>
      </c>
      <c r="AY277" s="9">
        <v>0</v>
      </c>
      <c r="AZ277" s="9">
        <v>866.28430000000003</v>
      </c>
      <c r="BA277" s="9">
        <v>0</v>
      </c>
      <c r="BB277" s="24">
        <f>Table1[[#This Row],[Mortgage Recording Tax Exemption Through FY12]]+Table1[[#This Row],[Mortgage Recording Tax Exemption FY13 and After]]</f>
        <v>866.28430000000003</v>
      </c>
      <c r="BC277" s="9">
        <v>5771.7662</v>
      </c>
      <c r="BD277" s="9">
        <v>27287.548200000001</v>
      </c>
      <c r="BE277" s="9">
        <v>35613.840600000003</v>
      </c>
      <c r="BF277" s="24">
        <f>Table1[[#This Row],[Indirect and Induced Land Through FY12]]+Table1[[#This Row],[Indirect and Induced Land FY13 and After]]</f>
        <v>62901.388800000001</v>
      </c>
      <c r="BG277" s="9">
        <v>10718.9943</v>
      </c>
      <c r="BH277" s="9">
        <v>50676.875500000002</v>
      </c>
      <c r="BI277" s="9">
        <v>66139.9899</v>
      </c>
      <c r="BJ277" s="24">
        <f>Table1[[#This Row],[Indirect and Induced Building Through FY12]]+Table1[[#This Row],[Indirect and Induced Building FY13 and After]]</f>
        <v>116816.86540000001</v>
      </c>
      <c r="BK277" s="9">
        <v>16490.7605</v>
      </c>
      <c r="BL277" s="9">
        <v>77964.423699999999</v>
      </c>
      <c r="BM277" s="9">
        <v>101753.8305</v>
      </c>
      <c r="BN277" s="24">
        <f>Table1[[#This Row],[TOTAL Real Property Related Taxes Through FY12]]+Table1[[#This Row],[TOTAL Real Property Related Taxes FY13 and After]]</f>
        <v>179718.2542</v>
      </c>
      <c r="BO277" s="9">
        <v>18512.890500000001</v>
      </c>
      <c r="BP277" s="9">
        <v>98255.868700000006</v>
      </c>
      <c r="BQ277" s="9">
        <v>114231.0895</v>
      </c>
      <c r="BR277" s="24">
        <f>Table1[[#This Row],[Company Direct Through FY12]]+Table1[[#This Row],[Company Direct FY13 and After]]</f>
        <v>212486.95819999999</v>
      </c>
      <c r="BS277" s="9">
        <v>0</v>
      </c>
      <c r="BT277" s="9">
        <v>0</v>
      </c>
      <c r="BU277" s="9">
        <v>0</v>
      </c>
      <c r="BV277" s="24">
        <f>Table1[[#This Row],[Sales Tax Exemption Through FY12]]+Table1[[#This Row],[Sales Tax Exemption FY13 and After]]</f>
        <v>0</v>
      </c>
      <c r="BW277" s="9">
        <v>0</v>
      </c>
      <c r="BX277" s="9">
        <v>0</v>
      </c>
      <c r="BY277" s="9">
        <v>0</v>
      </c>
      <c r="BZ277" s="24">
        <f>Table1[[#This Row],[Energy Tax Savings Through FY12]]+Table1[[#This Row],[Energy Tax Savings FY13 and After]]</f>
        <v>0</v>
      </c>
      <c r="CA277" s="9">
        <v>48.2883</v>
      </c>
      <c r="CB277" s="9">
        <v>106.2894</v>
      </c>
      <c r="CC277" s="9">
        <v>132.8049</v>
      </c>
      <c r="CD277" s="24">
        <f>Table1[[#This Row],[Tax Exempt Bond Savings Through FY12]]+Table1[[#This Row],[Tax Exempt Bond Savings FY13 and After]]</f>
        <v>239.0943</v>
      </c>
      <c r="CE277" s="9">
        <v>21147.4584</v>
      </c>
      <c r="CF277" s="9">
        <v>112693.14350000001</v>
      </c>
      <c r="CG277" s="9">
        <v>130487.3054</v>
      </c>
      <c r="CH277" s="24">
        <f>Table1[[#This Row],[Indirect and Induced Through FY12]]+Table1[[#This Row],[Indirect and Induced FY13 and After]]</f>
        <v>243180.44890000002</v>
      </c>
      <c r="CI277" s="9">
        <v>39612.060599999997</v>
      </c>
      <c r="CJ277" s="9">
        <v>210842.72279999999</v>
      </c>
      <c r="CK277" s="9">
        <v>244585.59</v>
      </c>
      <c r="CL277" s="24">
        <f>Table1[[#This Row],[TOTAL Income Consumption Use Taxes Through FY12]]+Table1[[#This Row],[TOTAL Income Consumption Use Taxes FY13 and After]]</f>
        <v>455428.31279999996</v>
      </c>
      <c r="CM277" s="9">
        <v>48.2883</v>
      </c>
      <c r="CN277" s="9">
        <v>972.57370000000003</v>
      </c>
      <c r="CO277" s="9">
        <v>132.8049</v>
      </c>
      <c r="CP277" s="24">
        <f>Table1[[#This Row],[Assistance Provided Through FY12]]+Table1[[#This Row],[Assistance Provided FY13 and After]]</f>
        <v>1105.3786</v>
      </c>
      <c r="CQ277" s="9">
        <v>0</v>
      </c>
      <c r="CR277" s="9">
        <v>0</v>
      </c>
      <c r="CS277" s="9">
        <v>0</v>
      </c>
      <c r="CT277" s="24">
        <f>Table1[[#This Row],[Recapture Cancellation Reduction Amount Through FY12]]+Table1[[#This Row],[Recapture Cancellation Reduction Amount FY13 and After]]</f>
        <v>0</v>
      </c>
      <c r="CU277" s="9">
        <v>0</v>
      </c>
      <c r="CV277" s="9">
        <v>0</v>
      </c>
      <c r="CW277" s="9">
        <v>0</v>
      </c>
      <c r="CX277" s="24">
        <f>Table1[[#This Row],[Penalty Paid Through FY12]]+Table1[[#This Row],[Penalty Paid FY13 and After]]</f>
        <v>0</v>
      </c>
      <c r="CY277" s="9">
        <v>48.2883</v>
      </c>
      <c r="CZ277" s="9">
        <v>972.57370000000003</v>
      </c>
      <c r="DA277" s="9">
        <v>132.8049</v>
      </c>
      <c r="DB277" s="24">
        <f>Table1[[#This Row],[TOTAL Assistance Net of Recapture Penalties Through FY12]]+Table1[[#This Row],[TOTAL Assistance Net of Recapture Penalties FY13 and After]]</f>
        <v>1105.3786</v>
      </c>
      <c r="DC277" s="9">
        <v>18512.890500000001</v>
      </c>
      <c r="DD277" s="9">
        <v>99122.153000000006</v>
      </c>
      <c r="DE277" s="9">
        <v>114231.0895</v>
      </c>
      <c r="DF277" s="24">
        <f>Table1[[#This Row],[Company Direct Tax Revenue Before Assistance Through FY12]]+Table1[[#This Row],[Company Direct Tax Revenue Before Assistance FY13 and After]]</f>
        <v>213353.24249999999</v>
      </c>
      <c r="DG277" s="9">
        <v>37638.2189</v>
      </c>
      <c r="DH277" s="9">
        <v>190657.56719999999</v>
      </c>
      <c r="DI277" s="9">
        <v>232241.13589999999</v>
      </c>
      <c r="DJ277" s="24">
        <f>Table1[[#This Row],[Indirect and Induced Tax Revenues Through FY12]]+Table1[[#This Row],[Indirect and Induced Tax Revenues FY13 and After]]</f>
        <v>422898.70309999998</v>
      </c>
      <c r="DK277" s="9">
        <v>56151.109400000001</v>
      </c>
      <c r="DL277" s="9">
        <v>289779.72019999998</v>
      </c>
      <c r="DM277" s="9">
        <v>346472.2254</v>
      </c>
      <c r="DN277" s="24">
        <f>Table1[[#This Row],[TOTAL Tax Revenues Before Assistance Through FY12]]+Table1[[#This Row],[TOTAL Tax Revenues Before Assistance FY13 and After]]</f>
        <v>636251.94559999998</v>
      </c>
      <c r="DO277" s="9">
        <v>56102.821100000001</v>
      </c>
      <c r="DP277" s="9">
        <v>288807.14649999997</v>
      </c>
      <c r="DQ277" s="9">
        <v>346339.42050000001</v>
      </c>
      <c r="DR277" s="24">
        <f>Table1[[#This Row],[TOTAL Tax Revenues Net of Assistance Recapture and Penalty Through FY12]]+Table1[[#This Row],[TOTAL Tax Revenues Net of Assistance Recapture and Penalty FY13 and After]]</f>
        <v>635146.56700000004</v>
      </c>
      <c r="DS277" s="9">
        <v>0</v>
      </c>
      <c r="DT277" s="9">
        <v>0</v>
      </c>
      <c r="DU277" s="9">
        <v>0</v>
      </c>
      <c r="DV277" s="9">
        <v>0</v>
      </c>
    </row>
    <row r="278" spans="1:126" x14ac:dyDescent="0.25">
      <c r="A278" s="10">
        <v>92852</v>
      </c>
      <c r="B278" s="10" t="s">
        <v>768</v>
      </c>
      <c r="C278" s="10" t="s">
        <v>769</v>
      </c>
      <c r="D278" s="10" t="s">
        <v>47</v>
      </c>
      <c r="E278" s="10">
        <v>4</v>
      </c>
      <c r="F278" s="10" t="s">
        <v>770</v>
      </c>
      <c r="G278" s="10" t="s">
        <v>521</v>
      </c>
      <c r="H278" s="13">
        <v>6000</v>
      </c>
      <c r="I278" s="13">
        <v>38000</v>
      </c>
      <c r="J278" s="10" t="s">
        <v>205</v>
      </c>
      <c r="K278" s="10" t="s">
        <v>50</v>
      </c>
      <c r="L278" s="8">
        <v>38330</v>
      </c>
      <c r="M278" s="8">
        <v>50010</v>
      </c>
      <c r="N278" s="9">
        <v>15750</v>
      </c>
      <c r="O278" s="10" t="s">
        <v>74</v>
      </c>
      <c r="P278" s="7">
        <v>20</v>
      </c>
      <c r="Q278" s="7">
        <v>15</v>
      </c>
      <c r="R278" s="7">
        <v>136</v>
      </c>
      <c r="S278" s="7">
        <v>0</v>
      </c>
      <c r="T278" s="7">
        <v>39</v>
      </c>
      <c r="U278" s="7">
        <v>210</v>
      </c>
      <c r="V278" s="7">
        <v>153</v>
      </c>
      <c r="W278" s="7">
        <v>0</v>
      </c>
      <c r="X278" s="7">
        <v>0</v>
      </c>
      <c r="Y278" s="7">
        <v>100</v>
      </c>
      <c r="Z278" s="7">
        <v>7</v>
      </c>
      <c r="AA278" s="7">
        <v>0</v>
      </c>
      <c r="AB278" s="16">
        <v>0</v>
      </c>
      <c r="AC278" s="16">
        <v>0</v>
      </c>
      <c r="AD278" s="16">
        <v>0</v>
      </c>
      <c r="AE278" s="16">
        <v>0</v>
      </c>
      <c r="AF278" s="15">
        <v>76.608187134502927</v>
      </c>
      <c r="AG278" s="10" t="s">
        <v>28</v>
      </c>
      <c r="AH278" s="10" t="s">
        <v>1966</v>
      </c>
      <c r="AI278" s="9">
        <v>0</v>
      </c>
      <c r="AJ278" s="9">
        <v>0</v>
      </c>
      <c r="AK278" s="9">
        <v>0</v>
      </c>
      <c r="AL278" s="24">
        <f>Table1[[#This Row],[Company Direct Land Through FY12]]+Table1[[#This Row],[Company Direct Land FY13 and After]]</f>
        <v>0</v>
      </c>
      <c r="AM278" s="9">
        <v>0</v>
      </c>
      <c r="AN278" s="9">
        <v>0</v>
      </c>
      <c r="AO278" s="9">
        <v>0</v>
      </c>
      <c r="AP278" s="24">
        <f>Table1[[#This Row],[Company Direct Building Through FY12]]+Table1[[#This Row],[Company Direct Building FY13 and After]]</f>
        <v>0</v>
      </c>
      <c r="AQ278" s="9">
        <v>0</v>
      </c>
      <c r="AR278" s="9">
        <v>25.121300000000002</v>
      </c>
      <c r="AS278" s="9">
        <v>0</v>
      </c>
      <c r="AT278" s="24">
        <f>Table1[[#This Row],[Mortgage Recording Tax Through FY12]]+Table1[[#This Row],[Mortgage Recording Tax FY13 and After]]</f>
        <v>25.121300000000002</v>
      </c>
      <c r="AU278" s="9">
        <v>0</v>
      </c>
      <c r="AV278" s="9">
        <v>0</v>
      </c>
      <c r="AW278" s="9">
        <v>0</v>
      </c>
      <c r="AX278" s="24">
        <f>Table1[[#This Row],[Pilot Savings  Through FY12]]+Table1[[#This Row],[Pilot Savings FY13 and After]]</f>
        <v>0</v>
      </c>
      <c r="AY278" s="9">
        <v>0</v>
      </c>
      <c r="AZ278" s="9">
        <v>25.121300000000002</v>
      </c>
      <c r="BA278" s="9">
        <v>0</v>
      </c>
      <c r="BB278" s="24">
        <f>Table1[[#This Row],[Mortgage Recording Tax Exemption Through FY12]]+Table1[[#This Row],[Mortgage Recording Tax Exemption FY13 and After]]</f>
        <v>25.121300000000002</v>
      </c>
      <c r="BC278" s="9">
        <v>112.52290000000001</v>
      </c>
      <c r="BD278" s="9">
        <v>519.77</v>
      </c>
      <c r="BE278" s="9">
        <v>1030.8461</v>
      </c>
      <c r="BF278" s="24">
        <f>Table1[[#This Row],[Indirect and Induced Land Through FY12]]+Table1[[#This Row],[Indirect and Induced Land FY13 and After]]</f>
        <v>1550.6161</v>
      </c>
      <c r="BG278" s="9">
        <v>208.97120000000001</v>
      </c>
      <c r="BH278" s="9">
        <v>965.28719999999998</v>
      </c>
      <c r="BI278" s="9">
        <v>1914.4295</v>
      </c>
      <c r="BJ278" s="24">
        <f>Table1[[#This Row],[Indirect and Induced Building Through FY12]]+Table1[[#This Row],[Indirect and Induced Building FY13 and After]]</f>
        <v>2879.7166999999999</v>
      </c>
      <c r="BK278" s="9">
        <v>321.4941</v>
      </c>
      <c r="BL278" s="9">
        <v>1485.0572</v>
      </c>
      <c r="BM278" s="9">
        <v>2945.2755999999999</v>
      </c>
      <c r="BN278" s="24">
        <f>Table1[[#This Row],[TOTAL Real Property Related Taxes Through FY12]]+Table1[[#This Row],[TOTAL Real Property Related Taxes FY13 and After]]</f>
        <v>4430.3328000000001</v>
      </c>
      <c r="BO278" s="9">
        <v>291.51510000000002</v>
      </c>
      <c r="BP278" s="9">
        <v>1453.0419999999999</v>
      </c>
      <c r="BQ278" s="9">
        <v>2670.6311000000001</v>
      </c>
      <c r="BR278" s="24">
        <f>Table1[[#This Row],[Company Direct Through FY12]]+Table1[[#This Row],[Company Direct FY13 and After]]</f>
        <v>4123.6731</v>
      </c>
      <c r="BS278" s="9">
        <v>0</v>
      </c>
      <c r="BT278" s="9">
        <v>0</v>
      </c>
      <c r="BU278" s="9">
        <v>0</v>
      </c>
      <c r="BV278" s="24">
        <f>Table1[[#This Row],[Sales Tax Exemption Through FY12]]+Table1[[#This Row],[Sales Tax Exemption FY13 and After]]</f>
        <v>0</v>
      </c>
      <c r="BW278" s="9">
        <v>0</v>
      </c>
      <c r="BX278" s="9">
        <v>0</v>
      </c>
      <c r="BY278" s="9">
        <v>0</v>
      </c>
      <c r="BZ278" s="24">
        <f>Table1[[#This Row],[Energy Tax Savings Through FY12]]+Table1[[#This Row],[Energy Tax Savings FY13 and After]]</f>
        <v>0</v>
      </c>
      <c r="CA278" s="9">
        <v>2.46E-2</v>
      </c>
      <c r="CB278" s="9">
        <v>0.14899999999999999</v>
      </c>
      <c r="CC278" s="9">
        <v>8.4599999999999995E-2</v>
      </c>
      <c r="CD278" s="24">
        <f>Table1[[#This Row],[Tax Exempt Bond Savings Through FY12]]+Table1[[#This Row],[Tax Exempt Bond Savings FY13 and After]]</f>
        <v>0.23359999999999997</v>
      </c>
      <c r="CE278" s="9">
        <v>346.76310000000001</v>
      </c>
      <c r="CF278" s="9">
        <v>1764.2135000000001</v>
      </c>
      <c r="CG278" s="9">
        <v>3176.7701999999999</v>
      </c>
      <c r="CH278" s="24">
        <f>Table1[[#This Row],[Indirect and Induced Through FY12]]+Table1[[#This Row],[Indirect and Induced FY13 and After]]</f>
        <v>4940.9836999999998</v>
      </c>
      <c r="CI278" s="9">
        <v>638.25360000000001</v>
      </c>
      <c r="CJ278" s="9">
        <v>3217.1064999999999</v>
      </c>
      <c r="CK278" s="9">
        <v>5847.3167000000003</v>
      </c>
      <c r="CL278" s="24">
        <f>Table1[[#This Row],[TOTAL Income Consumption Use Taxes Through FY12]]+Table1[[#This Row],[TOTAL Income Consumption Use Taxes FY13 and After]]</f>
        <v>9064.4232000000011</v>
      </c>
      <c r="CM278" s="9">
        <v>2.46E-2</v>
      </c>
      <c r="CN278" s="9">
        <v>25.270299999999999</v>
      </c>
      <c r="CO278" s="9">
        <v>8.4599999999999995E-2</v>
      </c>
      <c r="CP278" s="24">
        <f>Table1[[#This Row],[Assistance Provided Through FY12]]+Table1[[#This Row],[Assistance Provided FY13 and After]]</f>
        <v>25.354899999999997</v>
      </c>
      <c r="CQ278" s="9">
        <v>0</v>
      </c>
      <c r="CR278" s="9">
        <v>0</v>
      </c>
      <c r="CS278" s="9">
        <v>0</v>
      </c>
      <c r="CT278" s="24">
        <f>Table1[[#This Row],[Recapture Cancellation Reduction Amount Through FY12]]+Table1[[#This Row],[Recapture Cancellation Reduction Amount FY13 and After]]</f>
        <v>0</v>
      </c>
      <c r="CU278" s="9">
        <v>0</v>
      </c>
      <c r="CV278" s="9">
        <v>0</v>
      </c>
      <c r="CW278" s="9">
        <v>0</v>
      </c>
      <c r="CX278" s="24">
        <f>Table1[[#This Row],[Penalty Paid Through FY12]]+Table1[[#This Row],[Penalty Paid FY13 and After]]</f>
        <v>0</v>
      </c>
      <c r="CY278" s="9">
        <v>2.46E-2</v>
      </c>
      <c r="CZ278" s="9">
        <v>25.270299999999999</v>
      </c>
      <c r="DA278" s="9">
        <v>8.4599999999999995E-2</v>
      </c>
      <c r="DB278" s="24">
        <f>Table1[[#This Row],[TOTAL Assistance Net of Recapture Penalties Through FY12]]+Table1[[#This Row],[TOTAL Assistance Net of Recapture Penalties FY13 and After]]</f>
        <v>25.354899999999997</v>
      </c>
      <c r="DC278" s="9">
        <v>291.51510000000002</v>
      </c>
      <c r="DD278" s="9">
        <v>1478.1632999999999</v>
      </c>
      <c r="DE278" s="9">
        <v>2670.6311000000001</v>
      </c>
      <c r="DF278" s="24">
        <f>Table1[[#This Row],[Company Direct Tax Revenue Before Assistance Through FY12]]+Table1[[#This Row],[Company Direct Tax Revenue Before Assistance FY13 and After]]</f>
        <v>4148.7943999999998</v>
      </c>
      <c r="DG278" s="9">
        <v>668.25720000000001</v>
      </c>
      <c r="DH278" s="9">
        <v>3249.2707</v>
      </c>
      <c r="DI278" s="9">
        <v>6122.0457999999999</v>
      </c>
      <c r="DJ278" s="24">
        <f>Table1[[#This Row],[Indirect and Induced Tax Revenues Through FY12]]+Table1[[#This Row],[Indirect and Induced Tax Revenues FY13 and After]]</f>
        <v>9371.3165000000008</v>
      </c>
      <c r="DK278" s="9">
        <v>959.77229999999997</v>
      </c>
      <c r="DL278" s="9">
        <v>4727.4340000000002</v>
      </c>
      <c r="DM278" s="9">
        <v>8792.6769000000004</v>
      </c>
      <c r="DN278" s="24">
        <f>Table1[[#This Row],[TOTAL Tax Revenues Before Assistance Through FY12]]+Table1[[#This Row],[TOTAL Tax Revenues Before Assistance FY13 and After]]</f>
        <v>13520.1109</v>
      </c>
      <c r="DO278" s="9">
        <v>959.74770000000001</v>
      </c>
      <c r="DP278" s="9">
        <v>4702.1637000000001</v>
      </c>
      <c r="DQ278" s="9">
        <v>8792.5923000000003</v>
      </c>
      <c r="DR278" s="24">
        <f>Table1[[#This Row],[TOTAL Tax Revenues Net of Assistance Recapture and Penalty Through FY12]]+Table1[[#This Row],[TOTAL Tax Revenues Net of Assistance Recapture and Penalty FY13 and After]]</f>
        <v>13494.756000000001</v>
      </c>
      <c r="DS278" s="9">
        <v>0</v>
      </c>
      <c r="DT278" s="9">
        <v>0</v>
      </c>
      <c r="DU278" s="9">
        <v>0</v>
      </c>
      <c r="DV278" s="9">
        <v>0</v>
      </c>
    </row>
    <row r="279" spans="1:126" x14ac:dyDescent="0.25">
      <c r="A279" s="10">
        <v>92853</v>
      </c>
      <c r="B279" s="10" t="s">
        <v>799</v>
      </c>
      <c r="C279" s="10" t="s">
        <v>800</v>
      </c>
      <c r="D279" s="10" t="s">
        <v>302</v>
      </c>
      <c r="E279" s="10">
        <v>49</v>
      </c>
      <c r="F279" s="10" t="s">
        <v>107</v>
      </c>
      <c r="G279" s="10" t="s">
        <v>801</v>
      </c>
      <c r="H279" s="13">
        <v>7500</v>
      </c>
      <c r="I279" s="13">
        <v>29671</v>
      </c>
      <c r="J279" s="10" t="s">
        <v>451</v>
      </c>
      <c r="K279" s="10" t="s">
        <v>50</v>
      </c>
      <c r="L279" s="8">
        <v>38341</v>
      </c>
      <c r="M279" s="8">
        <v>49279</v>
      </c>
      <c r="N279" s="9">
        <v>5355</v>
      </c>
      <c r="O279" s="10" t="s">
        <v>74</v>
      </c>
      <c r="P279" s="7">
        <v>4</v>
      </c>
      <c r="Q279" s="7">
        <v>0</v>
      </c>
      <c r="R279" s="7">
        <v>155</v>
      </c>
      <c r="S279" s="7">
        <v>0</v>
      </c>
      <c r="T279" s="7">
        <v>0</v>
      </c>
      <c r="U279" s="7">
        <v>159</v>
      </c>
      <c r="V279" s="7">
        <v>157</v>
      </c>
      <c r="W279" s="7">
        <v>0</v>
      </c>
      <c r="X279" s="7">
        <v>0</v>
      </c>
      <c r="Y279" s="7">
        <v>0</v>
      </c>
      <c r="Z279" s="7">
        <v>0</v>
      </c>
      <c r="AA279" s="7">
        <v>0</v>
      </c>
      <c r="AB279" s="16">
        <v>0</v>
      </c>
      <c r="AC279" s="16">
        <v>0</v>
      </c>
      <c r="AD279" s="16">
        <v>0</v>
      </c>
      <c r="AE279" s="16">
        <v>0</v>
      </c>
      <c r="AF279" s="15">
        <v>94.968553459119505</v>
      </c>
      <c r="AG279" s="10" t="s">
        <v>28</v>
      </c>
      <c r="AH279" s="10" t="s">
        <v>1966</v>
      </c>
      <c r="AI279" s="9">
        <v>0</v>
      </c>
      <c r="AJ279" s="9">
        <v>0</v>
      </c>
      <c r="AK279" s="9">
        <v>0</v>
      </c>
      <c r="AL279" s="24">
        <f>Table1[[#This Row],[Company Direct Land Through FY12]]+Table1[[#This Row],[Company Direct Land FY13 and After]]</f>
        <v>0</v>
      </c>
      <c r="AM279" s="9">
        <v>0</v>
      </c>
      <c r="AN279" s="9">
        <v>0</v>
      </c>
      <c r="AO279" s="9">
        <v>0</v>
      </c>
      <c r="AP279" s="24">
        <f>Table1[[#This Row],[Company Direct Building Through FY12]]+Table1[[#This Row],[Company Direct Building FY13 and After]]</f>
        <v>0</v>
      </c>
      <c r="AQ279" s="9">
        <v>0</v>
      </c>
      <c r="AR279" s="9">
        <v>95.188999999999993</v>
      </c>
      <c r="AS279" s="9">
        <v>0</v>
      </c>
      <c r="AT279" s="24">
        <f>Table1[[#This Row],[Mortgage Recording Tax Through FY12]]+Table1[[#This Row],[Mortgage Recording Tax FY13 and After]]</f>
        <v>95.188999999999993</v>
      </c>
      <c r="AU279" s="9">
        <v>0</v>
      </c>
      <c r="AV279" s="9">
        <v>0</v>
      </c>
      <c r="AW279" s="9">
        <v>0</v>
      </c>
      <c r="AX279" s="24">
        <f>Table1[[#This Row],[Pilot Savings  Through FY12]]+Table1[[#This Row],[Pilot Savings FY13 and After]]</f>
        <v>0</v>
      </c>
      <c r="AY279" s="9">
        <v>0</v>
      </c>
      <c r="AZ279" s="9">
        <v>95.188999999999993</v>
      </c>
      <c r="BA279" s="9">
        <v>0</v>
      </c>
      <c r="BB279" s="24">
        <f>Table1[[#This Row],[Mortgage Recording Tax Exemption Through FY12]]+Table1[[#This Row],[Mortgage Recording Tax Exemption FY13 and After]]</f>
        <v>95.188999999999993</v>
      </c>
      <c r="BC279" s="9">
        <v>72.279799999999994</v>
      </c>
      <c r="BD279" s="9">
        <v>349.56580000000002</v>
      </c>
      <c r="BE279" s="9">
        <v>630.17999999999995</v>
      </c>
      <c r="BF279" s="24">
        <f>Table1[[#This Row],[Indirect and Induced Land Through FY12]]+Table1[[#This Row],[Indirect and Induced Land FY13 and After]]</f>
        <v>979.74579999999992</v>
      </c>
      <c r="BG279" s="9">
        <v>134.23390000000001</v>
      </c>
      <c r="BH279" s="9">
        <v>649.19359999999995</v>
      </c>
      <c r="BI279" s="9">
        <v>1170.3336999999999</v>
      </c>
      <c r="BJ279" s="24">
        <f>Table1[[#This Row],[Indirect and Induced Building Through FY12]]+Table1[[#This Row],[Indirect and Induced Building FY13 and After]]</f>
        <v>1819.5272999999997</v>
      </c>
      <c r="BK279" s="9">
        <v>206.5137</v>
      </c>
      <c r="BL279" s="9">
        <v>998.75940000000003</v>
      </c>
      <c r="BM279" s="9">
        <v>1800.5137</v>
      </c>
      <c r="BN279" s="24">
        <f>Table1[[#This Row],[TOTAL Real Property Related Taxes Through FY12]]+Table1[[#This Row],[TOTAL Real Property Related Taxes FY13 and After]]</f>
        <v>2799.2730999999999</v>
      </c>
      <c r="BO279" s="9">
        <v>204.02600000000001</v>
      </c>
      <c r="BP279" s="9">
        <v>1103.0082</v>
      </c>
      <c r="BQ279" s="9">
        <v>1778.8233</v>
      </c>
      <c r="BR279" s="24">
        <f>Table1[[#This Row],[Company Direct Through FY12]]+Table1[[#This Row],[Company Direct FY13 and After]]</f>
        <v>2881.8315000000002</v>
      </c>
      <c r="BS279" s="9">
        <v>0</v>
      </c>
      <c r="BT279" s="9">
        <v>0</v>
      </c>
      <c r="BU279" s="9">
        <v>0</v>
      </c>
      <c r="BV279" s="24">
        <f>Table1[[#This Row],[Sales Tax Exemption Through FY12]]+Table1[[#This Row],[Sales Tax Exemption FY13 and After]]</f>
        <v>0</v>
      </c>
      <c r="BW279" s="9">
        <v>0</v>
      </c>
      <c r="BX279" s="9">
        <v>0</v>
      </c>
      <c r="BY279" s="9">
        <v>0</v>
      </c>
      <c r="BZ279" s="24">
        <f>Table1[[#This Row],[Energy Tax Savings Through FY12]]+Table1[[#This Row],[Energy Tax Savings FY13 and After]]</f>
        <v>0</v>
      </c>
      <c r="CA279" s="9">
        <v>2.3E-3</v>
      </c>
      <c r="CB279" s="9">
        <v>1.41E-2</v>
      </c>
      <c r="CC279" s="9">
        <v>8.0000000000000002E-3</v>
      </c>
      <c r="CD279" s="24">
        <f>Table1[[#This Row],[Tax Exempt Bond Savings Through FY12]]+Table1[[#This Row],[Tax Exempt Bond Savings FY13 and After]]</f>
        <v>2.2100000000000002E-2</v>
      </c>
      <c r="CE279" s="9">
        <v>264.82940000000002</v>
      </c>
      <c r="CF279" s="9">
        <v>1425.9764</v>
      </c>
      <c r="CG279" s="9">
        <v>2308.9436000000001</v>
      </c>
      <c r="CH279" s="24">
        <f>Table1[[#This Row],[Indirect and Induced Through FY12]]+Table1[[#This Row],[Indirect and Induced FY13 and After]]</f>
        <v>3734.92</v>
      </c>
      <c r="CI279" s="9">
        <v>468.85309999999998</v>
      </c>
      <c r="CJ279" s="9">
        <v>2528.9704999999999</v>
      </c>
      <c r="CK279" s="9">
        <v>4087.7588999999998</v>
      </c>
      <c r="CL279" s="24">
        <f>Table1[[#This Row],[TOTAL Income Consumption Use Taxes Through FY12]]+Table1[[#This Row],[TOTAL Income Consumption Use Taxes FY13 and After]]</f>
        <v>6616.7294000000002</v>
      </c>
      <c r="CM279" s="9">
        <v>2.3E-3</v>
      </c>
      <c r="CN279" s="9">
        <v>95.203100000000006</v>
      </c>
      <c r="CO279" s="9">
        <v>8.0000000000000002E-3</v>
      </c>
      <c r="CP279" s="24">
        <f>Table1[[#This Row],[Assistance Provided Through FY12]]+Table1[[#This Row],[Assistance Provided FY13 and After]]</f>
        <v>95.211100000000002</v>
      </c>
      <c r="CQ279" s="9">
        <v>0</v>
      </c>
      <c r="CR279" s="9">
        <v>0</v>
      </c>
      <c r="CS279" s="9">
        <v>0</v>
      </c>
      <c r="CT279" s="24">
        <f>Table1[[#This Row],[Recapture Cancellation Reduction Amount Through FY12]]+Table1[[#This Row],[Recapture Cancellation Reduction Amount FY13 and After]]</f>
        <v>0</v>
      </c>
      <c r="CU279" s="9">
        <v>0</v>
      </c>
      <c r="CV279" s="9">
        <v>0</v>
      </c>
      <c r="CW279" s="9">
        <v>0</v>
      </c>
      <c r="CX279" s="24">
        <f>Table1[[#This Row],[Penalty Paid Through FY12]]+Table1[[#This Row],[Penalty Paid FY13 and After]]</f>
        <v>0</v>
      </c>
      <c r="CY279" s="9">
        <v>2.3E-3</v>
      </c>
      <c r="CZ279" s="9">
        <v>95.203100000000006</v>
      </c>
      <c r="DA279" s="9">
        <v>8.0000000000000002E-3</v>
      </c>
      <c r="DB279" s="24">
        <f>Table1[[#This Row],[TOTAL Assistance Net of Recapture Penalties Through FY12]]+Table1[[#This Row],[TOTAL Assistance Net of Recapture Penalties FY13 and After]]</f>
        <v>95.211100000000002</v>
      </c>
      <c r="DC279" s="9">
        <v>204.02600000000001</v>
      </c>
      <c r="DD279" s="9">
        <v>1198.1972000000001</v>
      </c>
      <c r="DE279" s="9">
        <v>1778.8233</v>
      </c>
      <c r="DF279" s="24">
        <f>Table1[[#This Row],[Company Direct Tax Revenue Before Assistance Through FY12]]+Table1[[#This Row],[Company Direct Tax Revenue Before Assistance FY13 and After]]</f>
        <v>2977.0205000000001</v>
      </c>
      <c r="DG279" s="9">
        <v>471.34309999999999</v>
      </c>
      <c r="DH279" s="9">
        <v>2424.7357999999999</v>
      </c>
      <c r="DI279" s="9">
        <v>4109.4573</v>
      </c>
      <c r="DJ279" s="24">
        <f>Table1[[#This Row],[Indirect and Induced Tax Revenues Through FY12]]+Table1[[#This Row],[Indirect and Induced Tax Revenues FY13 and After]]</f>
        <v>6534.1931000000004</v>
      </c>
      <c r="DK279" s="9">
        <v>675.3691</v>
      </c>
      <c r="DL279" s="9">
        <v>3622.933</v>
      </c>
      <c r="DM279" s="9">
        <v>5888.2806</v>
      </c>
      <c r="DN279" s="24">
        <f>Table1[[#This Row],[TOTAL Tax Revenues Before Assistance Through FY12]]+Table1[[#This Row],[TOTAL Tax Revenues Before Assistance FY13 and After]]</f>
        <v>9511.2135999999991</v>
      </c>
      <c r="DO279" s="9">
        <v>675.36680000000001</v>
      </c>
      <c r="DP279" s="9">
        <v>3527.7298999999998</v>
      </c>
      <c r="DQ279" s="9">
        <v>5888.2726000000002</v>
      </c>
      <c r="DR279" s="24">
        <f>Table1[[#This Row],[TOTAL Tax Revenues Net of Assistance Recapture and Penalty Through FY12]]+Table1[[#This Row],[TOTAL Tax Revenues Net of Assistance Recapture and Penalty FY13 and After]]</f>
        <v>9416.0025000000005</v>
      </c>
      <c r="DS279" s="9">
        <v>0</v>
      </c>
      <c r="DT279" s="9">
        <v>0</v>
      </c>
      <c r="DU279" s="9">
        <v>0</v>
      </c>
      <c r="DV279" s="9">
        <v>0</v>
      </c>
    </row>
    <row r="280" spans="1:126" x14ac:dyDescent="0.25">
      <c r="A280" s="10">
        <v>92854</v>
      </c>
      <c r="B280" s="10" t="s">
        <v>809</v>
      </c>
      <c r="C280" s="10" t="s">
        <v>810</v>
      </c>
      <c r="D280" s="10" t="s">
        <v>47</v>
      </c>
      <c r="E280" s="10">
        <v>8</v>
      </c>
      <c r="F280" s="10" t="s">
        <v>811</v>
      </c>
      <c r="G280" s="10" t="s">
        <v>337</v>
      </c>
      <c r="H280" s="13">
        <v>68681</v>
      </c>
      <c r="I280" s="13">
        <v>64363</v>
      </c>
      <c r="J280" s="10" t="s">
        <v>583</v>
      </c>
      <c r="K280" s="10" t="s">
        <v>805</v>
      </c>
      <c r="L280" s="8">
        <v>35663</v>
      </c>
      <c r="M280" s="8">
        <v>43525</v>
      </c>
      <c r="N280" s="9">
        <v>1412</v>
      </c>
      <c r="O280" s="10"/>
      <c r="P280" s="7">
        <v>0</v>
      </c>
      <c r="Q280" s="7">
        <v>0</v>
      </c>
      <c r="R280" s="7">
        <v>0</v>
      </c>
      <c r="S280" s="7">
        <v>0</v>
      </c>
      <c r="T280" s="7">
        <v>0</v>
      </c>
      <c r="U280" s="7">
        <v>0</v>
      </c>
      <c r="V280" s="7">
        <v>178</v>
      </c>
      <c r="W280" s="7">
        <v>0</v>
      </c>
      <c r="X280" s="7">
        <v>0</v>
      </c>
      <c r="Y280" s="7">
        <v>0</v>
      </c>
      <c r="Z280" s="7">
        <v>0</v>
      </c>
      <c r="AA280" s="7">
        <v>0</v>
      </c>
      <c r="AB280" s="16">
        <v>0</v>
      </c>
      <c r="AC280" s="16">
        <v>0</v>
      </c>
      <c r="AD280" s="16">
        <v>0</v>
      </c>
      <c r="AE280" s="16">
        <v>0</v>
      </c>
      <c r="AF280" s="15">
        <v>0</v>
      </c>
      <c r="AG280" s="10" t="s">
        <v>58</v>
      </c>
      <c r="AH280" s="10" t="s">
        <v>58</v>
      </c>
      <c r="AI280" s="9">
        <v>40.987699999999997</v>
      </c>
      <c r="AJ280" s="9">
        <v>83.669499999999999</v>
      </c>
      <c r="AK280" s="9">
        <v>86.180199999999999</v>
      </c>
      <c r="AL280" s="24">
        <f>Table1[[#This Row],[Company Direct Land Through FY12]]+Table1[[#This Row],[Company Direct Land FY13 and After]]</f>
        <v>169.84969999999998</v>
      </c>
      <c r="AM280" s="9">
        <v>76.12</v>
      </c>
      <c r="AN280" s="9">
        <v>155.38659999999999</v>
      </c>
      <c r="AO280" s="9">
        <v>160.0487</v>
      </c>
      <c r="AP280" s="24">
        <f>Table1[[#This Row],[Company Direct Building Through FY12]]+Table1[[#This Row],[Company Direct Building FY13 and After]]</f>
        <v>315.43529999999998</v>
      </c>
      <c r="AQ280" s="9">
        <v>0</v>
      </c>
      <c r="AR280" s="9">
        <v>0</v>
      </c>
      <c r="AS280" s="9">
        <v>0</v>
      </c>
      <c r="AT280" s="24">
        <f>Table1[[#This Row],[Mortgage Recording Tax Through FY12]]+Table1[[#This Row],[Mortgage Recording Tax FY13 and After]]</f>
        <v>0</v>
      </c>
      <c r="AU280" s="9">
        <v>0</v>
      </c>
      <c r="AV280" s="9">
        <v>0</v>
      </c>
      <c r="AW280" s="9">
        <v>0</v>
      </c>
      <c r="AX280" s="24">
        <f>Table1[[#This Row],[Pilot Savings  Through FY12]]+Table1[[#This Row],[Pilot Savings FY13 and After]]</f>
        <v>0</v>
      </c>
      <c r="AY280" s="9">
        <v>0</v>
      </c>
      <c r="AZ280" s="9">
        <v>0</v>
      </c>
      <c r="BA280" s="9">
        <v>0</v>
      </c>
      <c r="BB280" s="24">
        <f>Table1[[#This Row],[Mortgage Recording Tax Exemption Through FY12]]+Table1[[#This Row],[Mortgage Recording Tax Exemption FY13 and After]]</f>
        <v>0</v>
      </c>
      <c r="BC280" s="9">
        <v>103.5731</v>
      </c>
      <c r="BD280" s="9">
        <v>547.70510000000002</v>
      </c>
      <c r="BE280" s="9">
        <v>217.77160000000001</v>
      </c>
      <c r="BF280" s="24">
        <f>Table1[[#This Row],[Indirect and Induced Land Through FY12]]+Table1[[#This Row],[Indirect and Induced Land FY13 and After]]</f>
        <v>765.47670000000005</v>
      </c>
      <c r="BG280" s="9">
        <v>192.35</v>
      </c>
      <c r="BH280" s="9">
        <v>1017.1668</v>
      </c>
      <c r="BI280" s="9">
        <v>404.43290000000002</v>
      </c>
      <c r="BJ280" s="24">
        <f>Table1[[#This Row],[Indirect and Induced Building Through FY12]]+Table1[[#This Row],[Indirect and Induced Building FY13 and After]]</f>
        <v>1421.5997</v>
      </c>
      <c r="BK280" s="9">
        <v>413.0308</v>
      </c>
      <c r="BL280" s="9">
        <v>1803.9280000000001</v>
      </c>
      <c r="BM280" s="9">
        <v>868.43340000000001</v>
      </c>
      <c r="BN280" s="24">
        <f>Table1[[#This Row],[TOTAL Real Property Related Taxes Through FY12]]+Table1[[#This Row],[TOTAL Real Property Related Taxes FY13 and After]]</f>
        <v>2672.3614000000002</v>
      </c>
      <c r="BO280" s="9">
        <v>516.76239999999996</v>
      </c>
      <c r="BP280" s="9">
        <v>2790.2066</v>
      </c>
      <c r="BQ280" s="9">
        <v>1086.5382</v>
      </c>
      <c r="BR280" s="24">
        <f>Table1[[#This Row],[Company Direct Through FY12]]+Table1[[#This Row],[Company Direct FY13 and After]]</f>
        <v>3876.7447999999999</v>
      </c>
      <c r="BS280" s="9">
        <v>0</v>
      </c>
      <c r="BT280" s="9">
        <v>0</v>
      </c>
      <c r="BU280" s="9">
        <v>0</v>
      </c>
      <c r="BV280" s="24">
        <f>Table1[[#This Row],[Sales Tax Exemption Through FY12]]+Table1[[#This Row],[Sales Tax Exemption FY13 and After]]</f>
        <v>0</v>
      </c>
      <c r="BW280" s="9">
        <v>0</v>
      </c>
      <c r="BX280" s="9">
        <v>0</v>
      </c>
      <c r="BY280" s="9">
        <v>0</v>
      </c>
      <c r="BZ280" s="24">
        <f>Table1[[#This Row],[Energy Tax Savings Through FY12]]+Table1[[#This Row],[Energy Tax Savings FY13 and After]]</f>
        <v>0</v>
      </c>
      <c r="CA280" s="9">
        <v>0</v>
      </c>
      <c r="CB280" s="9">
        <v>0</v>
      </c>
      <c r="CC280" s="9">
        <v>0</v>
      </c>
      <c r="CD280" s="24">
        <f>Table1[[#This Row],[Tax Exempt Bond Savings Through FY12]]+Table1[[#This Row],[Tax Exempt Bond Savings FY13 and After]]</f>
        <v>0</v>
      </c>
      <c r="CE280" s="9">
        <v>319.18209999999999</v>
      </c>
      <c r="CF280" s="9">
        <v>1895.1929</v>
      </c>
      <c r="CG280" s="9">
        <v>671.10839999999996</v>
      </c>
      <c r="CH280" s="24">
        <f>Table1[[#This Row],[Indirect and Induced Through FY12]]+Table1[[#This Row],[Indirect and Induced FY13 and After]]</f>
        <v>2566.3013000000001</v>
      </c>
      <c r="CI280" s="9">
        <v>835.94449999999995</v>
      </c>
      <c r="CJ280" s="9">
        <v>4685.3995000000004</v>
      </c>
      <c r="CK280" s="9">
        <v>1757.6466</v>
      </c>
      <c r="CL280" s="24">
        <f>Table1[[#This Row],[TOTAL Income Consumption Use Taxes Through FY12]]+Table1[[#This Row],[TOTAL Income Consumption Use Taxes FY13 and After]]</f>
        <v>6443.0461000000005</v>
      </c>
      <c r="CM280" s="9">
        <v>0</v>
      </c>
      <c r="CN280" s="9">
        <v>0</v>
      </c>
      <c r="CO280" s="9">
        <v>0</v>
      </c>
      <c r="CP280" s="24">
        <f>Table1[[#This Row],[Assistance Provided Through FY12]]+Table1[[#This Row],[Assistance Provided FY13 and After]]</f>
        <v>0</v>
      </c>
      <c r="CQ280" s="9">
        <v>0</v>
      </c>
      <c r="CR280" s="9">
        <v>0</v>
      </c>
      <c r="CS280" s="9">
        <v>0</v>
      </c>
      <c r="CT280" s="24">
        <f>Table1[[#This Row],[Recapture Cancellation Reduction Amount Through FY12]]+Table1[[#This Row],[Recapture Cancellation Reduction Amount FY13 and After]]</f>
        <v>0</v>
      </c>
      <c r="CU280" s="9">
        <v>0</v>
      </c>
      <c r="CV280" s="9">
        <v>0</v>
      </c>
      <c r="CW280" s="9">
        <v>0</v>
      </c>
      <c r="CX280" s="24">
        <f>Table1[[#This Row],[Penalty Paid Through FY12]]+Table1[[#This Row],[Penalty Paid FY13 and After]]</f>
        <v>0</v>
      </c>
      <c r="CY280" s="9">
        <v>0</v>
      </c>
      <c r="CZ280" s="9">
        <v>0</v>
      </c>
      <c r="DA280" s="9">
        <v>0</v>
      </c>
      <c r="DB280" s="24">
        <f>Table1[[#This Row],[TOTAL Assistance Net of Recapture Penalties Through FY12]]+Table1[[#This Row],[TOTAL Assistance Net of Recapture Penalties FY13 and After]]</f>
        <v>0</v>
      </c>
      <c r="DC280" s="9">
        <v>633.87009999999998</v>
      </c>
      <c r="DD280" s="9">
        <v>3029.2627000000002</v>
      </c>
      <c r="DE280" s="9">
        <v>1332.7671</v>
      </c>
      <c r="DF280" s="24">
        <f>Table1[[#This Row],[Company Direct Tax Revenue Before Assistance Through FY12]]+Table1[[#This Row],[Company Direct Tax Revenue Before Assistance FY13 and After]]</f>
        <v>4362.0298000000003</v>
      </c>
      <c r="DG280" s="9">
        <v>615.10519999999997</v>
      </c>
      <c r="DH280" s="9">
        <v>3460.0648000000001</v>
      </c>
      <c r="DI280" s="9">
        <v>1293.3128999999999</v>
      </c>
      <c r="DJ280" s="24">
        <f>Table1[[#This Row],[Indirect and Induced Tax Revenues Through FY12]]+Table1[[#This Row],[Indirect and Induced Tax Revenues FY13 and After]]</f>
        <v>4753.3777</v>
      </c>
      <c r="DK280" s="9">
        <v>1248.9753000000001</v>
      </c>
      <c r="DL280" s="9">
        <v>6489.3275000000003</v>
      </c>
      <c r="DM280" s="9">
        <v>2626.08</v>
      </c>
      <c r="DN280" s="24">
        <f>Table1[[#This Row],[TOTAL Tax Revenues Before Assistance Through FY12]]+Table1[[#This Row],[TOTAL Tax Revenues Before Assistance FY13 and After]]</f>
        <v>9115.4075000000012</v>
      </c>
      <c r="DO280" s="9">
        <v>1248.9753000000001</v>
      </c>
      <c r="DP280" s="9">
        <v>6489.3275000000003</v>
      </c>
      <c r="DQ280" s="9">
        <v>2626.08</v>
      </c>
      <c r="DR280" s="24">
        <f>Table1[[#This Row],[TOTAL Tax Revenues Net of Assistance Recapture and Penalty Through FY12]]+Table1[[#This Row],[TOTAL Tax Revenues Net of Assistance Recapture and Penalty FY13 and After]]</f>
        <v>9115.4075000000012</v>
      </c>
      <c r="DS280" s="9">
        <v>0</v>
      </c>
      <c r="DT280" s="9">
        <v>0</v>
      </c>
      <c r="DU280" s="9">
        <v>0</v>
      </c>
      <c r="DV280" s="9">
        <v>0</v>
      </c>
    </row>
    <row r="281" spans="1:126" x14ac:dyDescent="0.25">
      <c r="A281" s="10">
        <v>92857</v>
      </c>
      <c r="B281" s="10" t="s">
        <v>865</v>
      </c>
      <c r="C281" s="10" t="s">
        <v>866</v>
      </c>
      <c r="D281" s="10" t="s">
        <v>17</v>
      </c>
      <c r="E281" s="10">
        <v>44</v>
      </c>
      <c r="F281" s="10" t="s">
        <v>867</v>
      </c>
      <c r="G281" s="10" t="s">
        <v>271</v>
      </c>
      <c r="H281" s="13">
        <v>20075</v>
      </c>
      <c r="I281" s="13">
        <v>29393</v>
      </c>
      <c r="J281" s="10" t="s">
        <v>511</v>
      </c>
      <c r="K281" s="10" t="s">
        <v>491</v>
      </c>
      <c r="L281" s="8">
        <v>37243</v>
      </c>
      <c r="M281" s="8">
        <v>42552</v>
      </c>
      <c r="N281" s="9">
        <v>3347.7</v>
      </c>
      <c r="O281" s="10" t="s">
        <v>74</v>
      </c>
      <c r="P281" s="7">
        <v>64</v>
      </c>
      <c r="Q281" s="7">
        <v>0</v>
      </c>
      <c r="R281" s="7">
        <v>80</v>
      </c>
      <c r="S281" s="7">
        <v>0</v>
      </c>
      <c r="T281" s="7">
        <v>110</v>
      </c>
      <c r="U281" s="7">
        <v>254</v>
      </c>
      <c r="V281" s="7">
        <v>112</v>
      </c>
      <c r="W281" s="7">
        <v>0</v>
      </c>
      <c r="X281" s="7">
        <v>0</v>
      </c>
      <c r="Y281" s="7">
        <v>17</v>
      </c>
      <c r="Z281" s="7">
        <v>0</v>
      </c>
      <c r="AA281" s="7">
        <v>0</v>
      </c>
      <c r="AB281" s="16">
        <v>0</v>
      </c>
      <c r="AC281" s="16">
        <v>0</v>
      </c>
      <c r="AD281" s="16">
        <v>0</v>
      </c>
      <c r="AE281" s="16">
        <v>0</v>
      </c>
      <c r="AF281" s="15">
        <v>100</v>
      </c>
      <c r="AG281" s="10" t="s">
        <v>28</v>
      </c>
      <c r="AH281" s="10" t="s">
        <v>1966</v>
      </c>
      <c r="AI281" s="9">
        <v>0</v>
      </c>
      <c r="AJ281" s="9">
        <v>0</v>
      </c>
      <c r="AK281" s="9">
        <v>0</v>
      </c>
      <c r="AL281" s="24">
        <f>Table1[[#This Row],[Company Direct Land Through FY12]]+Table1[[#This Row],[Company Direct Land FY13 and After]]</f>
        <v>0</v>
      </c>
      <c r="AM281" s="9">
        <v>0</v>
      </c>
      <c r="AN281" s="9">
        <v>0</v>
      </c>
      <c r="AO281" s="9">
        <v>0</v>
      </c>
      <c r="AP281" s="24">
        <f>Table1[[#This Row],[Company Direct Building Through FY12]]+Table1[[#This Row],[Company Direct Building FY13 and After]]</f>
        <v>0</v>
      </c>
      <c r="AQ281" s="9">
        <v>0</v>
      </c>
      <c r="AR281" s="9">
        <v>107.4491</v>
      </c>
      <c r="AS281" s="9">
        <v>0</v>
      </c>
      <c r="AT281" s="24">
        <f>Table1[[#This Row],[Mortgage Recording Tax Through FY12]]+Table1[[#This Row],[Mortgage Recording Tax FY13 and After]]</f>
        <v>107.4491</v>
      </c>
      <c r="AU281" s="9">
        <v>0</v>
      </c>
      <c r="AV281" s="9">
        <v>0</v>
      </c>
      <c r="AW281" s="9">
        <v>0</v>
      </c>
      <c r="AX281" s="24">
        <f>Table1[[#This Row],[Pilot Savings  Through FY12]]+Table1[[#This Row],[Pilot Savings FY13 and After]]</f>
        <v>0</v>
      </c>
      <c r="AY281" s="9">
        <v>0</v>
      </c>
      <c r="AZ281" s="9">
        <v>107.4491</v>
      </c>
      <c r="BA281" s="9">
        <v>0</v>
      </c>
      <c r="BB281" s="24">
        <f>Table1[[#This Row],[Mortgage Recording Tax Exemption Through FY12]]+Table1[[#This Row],[Mortgage Recording Tax Exemption FY13 and After]]</f>
        <v>107.4491</v>
      </c>
      <c r="BC281" s="9">
        <v>53.168900000000001</v>
      </c>
      <c r="BD281" s="9">
        <v>583.20420000000001</v>
      </c>
      <c r="BE281" s="9">
        <v>111.8734</v>
      </c>
      <c r="BF281" s="24">
        <f>Table1[[#This Row],[Indirect and Induced Land Through FY12]]+Table1[[#This Row],[Indirect and Induced Land FY13 and After]]</f>
        <v>695.07760000000007</v>
      </c>
      <c r="BG281" s="9">
        <v>98.7423</v>
      </c>
      <c r="BH281" s="9">
        <v>1083.0934</v>
      </c>
      <c r="BI281" s="9">
        <v>207.76509999999999</v>
      </c>
      <c r="BJ281" s="24">
        <f>Table1[[#This Row],[Indirect and Induced Building Through FY12]]+Table1[[#This Row],[Indirect and Induced Building FY13 and After]]</f>
        <v>1290.8585</v>
      </c>
      <c r="BK281" s="9">
        <v>151.91120000000001</v>
      </c>
      <c r="BL281" s="9">
        <v>1666.2976000000001</v>
      </c>
      <c r="BM281" s="9">
        <v>319.63850000000002</v>
      </c>
      <c r="BN281" s="24">
        <f>Table1[[#This Row],[TOTAL Real Property Related Taxes Through FY12]]+Table1[[#This Row],[TOTAL Real Property Related Taxes FY13 and After]]</f>
        <v>1985.9361000000001</v>
      </c>
      <c r="BO281" s="9">
        <v>170.9742</v>
      </c>
      <c r="BP281" s="9">
        <v>2161.0891999999999</v>
      </c>
      <c r="BQ281" s="9">
        <v>359.74939999999998</v>
      </c>
      <c r="BR281" s="24">
        <f>Table1[[#This Row],[Company Direct Through FY12]]+Table1[[#This Row],[Company Direct FY13 and After]]</f>
        <v>2520.8386</v>
      </c>
      <c r="BS281" s="9">
        <v>0</v>
      </c>
      <c r="BT281" s="9">
        <v>0</v>
      </c>
      <c r="BU281" s="9">
        <v>0</v>
      </c>
      <c r="BV281" s="24">
        <f>Table1[[#This Row],[Sales Tax Exemption Through FY12]]+Table1[[#This Row],[Sales Tax Exemption FY13 and After]]</f>
        <v>0</v>
      </c>
      <c r="BW281" s="9">
        <v>0</v>
      </c>
      <c r="BX281" s="9">
        <v>0</v>
      </c>
      <c r="BY281" s="9">
        <v>0</v>
      </c>
      <c r="BZ281" s="24">
        <f>Table1[[#This Row],[Energy Tax Savings Through FY12]]+Table1[[#This Row],[Energy Tax Savings FY13 and After]]</f>
        <v>0</v>
      </c>
      <c r="CA281" s="9">
        <v>1.6175999999999999</v>
      </c>
      <c r="CB281" s="9">
        <v>21.9526</v>
      </c>
      <c r="CC281" s="9">
        <v>3.0821000000000001</v>
      </c>
      <c r="CD281" s="24">
        <f>Table1[[#This Row],[Tax Exempt Bond Savings Through FY12]]+Table1[[#This Row],[Tax Exempt Bond Savings FY13 and After]]</f>
        <v>25.034700000000001</v>
      </c>
      <c r="CE281" s="9">
        <v>197.2407</v>
      </c>
      <c r="CF281" s="9">
        <v>2486.2959999999998</v>
      </c>
      <c r="CG281" s="9">
        <v>415.017</v>
      </c>
      <c r="CH281" s="24">
        <f>Table1[[#This Row],[Indirect and Induced Through FY12]]+Table1[[#This Row],[Indirect and Induced FY13 and After]]</f>
        <v>2901.3129999999996</v>
      </c>
      <c r="CI281" s="9">
        <v>366.59730000000002</v>
      </c>
      <c r="CJ281" s="9">
        <v>4625.4326000000001</v>
      </c>
      <c r="CK281" s="9">
        <v>771.68430000000001</v>
      </c>
      <c r="CL281" s="24">
        <f>Table1[[#This Row],[TOTAL Income Consumption Use Taxes Through FY12]]+Table1[[#This Row],[TOTAL Income Consumption Use Taxes FY13 and After]]</f>
        <v>5397.1169</v>
      </c>
      <c r="CM281" s="9">
        <v>1.6175999999999999</v>
      </c>
      <c r="CN281" s="9">
        <v>129.40170000000001</v>
      </c>
      <c r="CO281" s="9">
        <v>3.0821000000000001</v>
      </c>
      <c r="CP281" s="24">
        <f>Table1[[#This Row],[Assistance Provided Through FY12]]+Table1[[#This Row],[Assistance Provided FY13 and After]]</f>
        <v>132.4838</v>
      </c>
      <c r="CQ281" s="9">
        <v>0</v>
      </c>
      <c r="CR281" s="9">
        <v>0</v>
      </c>
      <c r="CS281" s="9">
        <v>0</v>
      </c>
      <c r="CT281" s="24">
        <f>Table1[[#This Row],[Recapture Cancellation Reduction Amount Through FY12]]+Table1[[#This Row],[Recapture Cancellation Reduction Amount FY13 and After]]</f>
        <v>0</v>
      </c>
      <c r="CU281" s="9">
        <v>0</v>
      </c>
      <c r="CV281" s="9">
        <v>0</v>
      </c>
      <c r="CW281" s="9">
        <v>0</v>
      </c>
      <c r="CX281" s="24">
        <f>Table1[[#This Row],[Penalty Paid Through FY12]]+Table1[[#This Row],[Penalty Paid FY13 and After]]</f>
        <v>0</v>
      </c>
      <c r="CY281" s="9">
        <v>1.6175999999999999</v>
      </c>
      <c r="CZ281" s="9">
        <v>129.40170000000001</v>
      </c>
      <c r="DA281" s="9">
        <v>3.0821000000000001</v>
      </c>
      <c r="DB281" s="24">
        <f>Table1[[#This Row],[TOTAL Assistance Net of Recapture Penalties Through FY12]]+Table1[[#This Row],[TOTAL Assistance Net of Recapture Penalties FY13 and After]]</f>
        <v>132.4838</v>
      </c>
      <c r="DC281" s="9">
        <v>170.9742</v>
      </c>
      <c r="DD281" s="9">
        <v>2268.5383000000002</v>
      </c>
      <c r="DE281" s="9">
        <v>359.74939999999998</v>
      </c>
      <c r="DF281" s="24">
        <f>Table1[[#This Row],[Company Direct Tax Revenue Before Assistance Through FY12]]+Table1[[#This Row],[Company Direct Tax Revenue Before Assistance FY13 and After]]</f>
        <v>2628.2877000000003</v>
      </c>
      <c r="DG281" s="9">
        <v>349.15190000000001</v>
      </c>
      <c r="DH281" s="9">
        <v>4152.5936000000002</v>
      </c>
      <c r="DI281" s="9">
        <v>734.65549999999996</v>
      </c>
      <c r="DJ281" s="24">
        <f>Table1[[#This Row],[Indirect and Induced Tax Revenues Through FY12]]+Table1[[#This Row],[Indirect and Induced Tax Revenues FY13 and After]]</f>
        <v>4887.2491</v>
      </c>
      <c r="DK281" s="9">
        <v>520.12609999999995</v>
      </c>
      <c r="DL281" s="9">
        <v>6421.1319000000003</v>
      </c>
      <c r="DM281" s="9">
        <v>1094.4049</v>
      </c>
      <c r="DN281" s="24">
        <f>Table1[[#This Row],[TOTAL Tax Revenues Before Assistance Through FY12]]+Table1[[#This Row],[TOTAL Tax Revenues Before Assistance FY13 and After]]</f>
        <v>7515.5367999999999</v>
      </c>
      <c r="DO281" s="9">
        <v>518.50850000000003</v>
      </c>
      <c r="DP281" s="9">
        <v>6291.7302</v>
      </c>
      <c r="DQ281" s="9">
        <v>1091.3227999999999</v>
      </c>
      <c r="DR281" s="24">
        <f>Table1[[#This Row],[TOTAL Tax Revenues Net of Assistance Recapture and Penalty Through FY12]]+Table1[[#This Row],[TOTAL Tax Revenues Net of Assistance Recapture and Penalty FY13 and After]]</f>
        <v>7383.0529999999999</v>
      </c>
      <c r="DS281" s="9">
        <v>0</v>
      </c>
      <c r="DT281" s="9">
        <v>0</v>
      </c>
      <c r="DU281" s="9">
        <v>0</v>
      </c>
      <c r="DV281" s="9">
        <v>0</v>
      </c>
    </row>
    <row r="282" spans="1:126" x14ac:dyDescent="0.25">
      <c r="A282" s="10">
        <v>92891</v>
      </c>
      <c r="B282" s="10" t="s">
        <v>922</v>
      </c>
      <c r="C282" s="10" t="s">
        <v>924</v>
      </c>
      <c r="D282" s="10" t="s">
        <v>17</v>
      </c>
      <c r="E282" s="10">
        <v>38</v>
      </c>
      <c r="F282" s="10" t="s">
        <v>925</v>
      </c>
      <c r="G282" s="10" t="s">
        <v>264</v>
      </c>
      <c r="H282" s="13">
        <v>41000</v>
      </c>
      <c r="I282" s="13">
        <v>52000</v>
      </c>
      <c r="J282" s="10" t="s">
        <v>923</v>
      </c>
      <c r="K282" s="10" t="s">
        <v>5</v>
      </c>
      <c r="L282" s="8">
        <v>37259</v>
      </c>
      <c r="M282" s="8">
        <v>46568</v>
      </c>
      <c r="N282" s="9">
        <v>2430</v>
      </c>
      <c r="O282" s="10" t="s">
        <v>97</v>
      </c>
      <c r="P282" s="7">
        <v>1</v>
      </c>
      <c r="Q282" s="7">
        <v>0</v>
      </c>
      <c r="R282" s="7">
        <v>24</v>
      </c>
      <c r="S282" s="7">
        <v>0</v>
      </c>
      <c r="T282" s="7">
        <v>0</v>
      </c>
      <c r="U282" s="7">
        <v>25</v>
      </c>
      <c r="V282" s="7">
        <v>24</v>
      </c>
      <c r="W282" s="7">
        <v>0</v>
      </c>
      <c r="X282" s="7">
        <v>0</v>
      </c>
      <c r="Y282" s="7">
        <v>0</v>
      </c>
      <c r="Z282" s="7">
        <v>3</v>
      </c>
      <c r="AA282" s="7">
        <v>0</v>
      </c>
      <c r="AB282" s="16">
        <v>0</v>
      </c>
      <c r="AC282" s="16">
        <v>0</v>
      </c>
      <c r="AD282" s="16">
        <v>0</v>
      </c>
      <c r="AE282" s="16">
        <v>0</v>
      </c>
      <c r="AF282" s="15">
        <v>96</v>
      </c>
      <c r="AG282" s="10" t="s">
        <v>28</v>
      </c>
      <c r="AH282" s="10" t="s">
        <v>1966</v>
      </c>
      <c r="AI282" s="9">
        <v>40.384</v>
      </c>
      <c r="AJ282" s="9">
        <v>200.41800000000001</v>
      </c>
      <c r="AK282" s="9">
        <v>211.27889999999999</v>
      </c>
      <c r="AL282" s="24">
        <f>Table1[[#This Row],[Company Direct Land Through FY12]]+Table1[[#This Row],[Company Direct Land FY13 and After]]</f>
        <v>411.69690000000003</v>
      </c>
      <c r="AM282" s="9">
        <v>81.727999999999994</v>
      </c>
      <c r="AN282" s="9">
        <v>466.52069999999998</v>
      </c>
      <c r="AO282" s="9">
        <v>427.58120000000002</v>
      </c>
      <c r="AP282" s="24">
        <f>Table1[[#This Row],[Company Direct Building Through FY12]]+Table1[[#This Row],[Company Direct Building FY13 and After]]</f>
        <v>894.1019</v>
      </c>
      <c r="AQ282" s="9">
        <v>0</v>
      </c>
      <c r="AR282" s="9">
        <v>54.214100000000002</v>
      </c>
      <c r="AS282" s="9">
        <v>0</v>
      </c>
      <c r="AT282" s="24">
        <f>Table1[[#This Row],[Mortgage Recording Tax Through FY12]]+Table1[[#This Row],[Mortgage Recording Tax FY13 and After]]</f>
        <v>54.214100000000002</v>
      </c>
      <c r="AU282" s="9">
        <v>67.203999999999994</v>
      </c>
      <c r="AV282" s="9">
        <v>338.5881</v>
      </c>
      <c r="AW282" s="9">
        <v>351.59500000000003</v>
      </c>
      <c r="AX282" s="24">
        <f>Table1[[#This Row],[Pilot Savings  Through FY12]]+Table1[[#This Row],[Pilot Savings FY13 and After]]</f>
        <v>690.18309999999997</v>
      </c>
      <c r="AY282" s="9">
        <v>0</v>
      </c>
      <c r="AZ282" s="9">
        <v>54.214100000000002</v>
      </c>
      <c r="BA282" s="9">
        <v>0</v>
      </c>
      <c r="BB282" s="24">
        <f>Table1[[#This Row],[Mortgage Recording Tax Exemption Through FY12]]+Table1[[#This Row],[Mortgage Recording Tax Exemption FY13 and After]]</f>
        <v>54.214100000000002</v>
      </c>
      <c r="BC282" s="9">
        <v>41.817799999999998</v>
      </c>
      <c r="BD282" s="9">
        <v>195.13149999999999</v>
      </c>
      <c r="BE282" s="9">
        <v>218.7799</v>
      </c>
      <c r="BF282" s="24">
        <f>Table1[[#This Row],[Indirect and Induced Land Through FY12]]+Table1[[#This Row],[Indirect and Induced Land FY13 and After]]</f>
        <v>413.91139999999996</v>
      </c>
      <c r="BG282" s="9">
        <v>77.661500000000004</v>
      </c>
      <c r="BH282" s="9">
        <v>362.38679999999999</v>
      </c>
      <c r="BI282" s="9">
        <v>406.30630000000002</v>
      </c>
      <c r="BJ282" s="24">
        <f>Table1[[#This Row],[Indirect and Induced Building Through FY12]]+Table1[[#This Row],[Indirect and Induced Building FY13 and After]]</f>
        <v>768.69309999999996</v>
      </c>
      <c r="BK282" s="9">
        <v>174.38730000000001</v>
      </c>
      <c r="BL282" s="9">
        <v>885.86890000000005</v>
      </c>
      <c r="BM282" s="9">
        <v>912.35130000000004</v>
      </c>
      <c r="BN282" s="24">
        <f>Table1[[#This Row],[TOTAL Real Property Related Taxes Through FY12]]+Table1[[#This Row],[TOTAL Real Property Related Taxes FY13 and After]]</f>
        <v>1798.2202000000002</v>
      </c>
      <c r="BO282" s="9">
        <v>286.99279999999999</v>
      </c>
      <c r="BP282" s="9">
        <v>1496.1581000000001</v>
      </c>
      <c r="BQ282" s="9">
        <v>1501.4757</v>
      </c>
      <c r="BR282" s="24">
        <f>Table1[[#This Row],[Company Direct Through FY12]]+Table1[[#This Row],[Company Direct FY13 and After]]</f>
        <v>2997.6338000000001</v>
      </c>
      <c r="BS282" s="9">
        <v>0</v>
      </c>
      <c r="BT282" s="9">
        <v>0</v>
      </c>
      <c r="BU282" s="9">
        <v>0</v>
      </c>
      <c r="BV282" s="24">
        <f>Table1[[#This Row],[Sales Tax Exemption Through FY12]]+Table1[[#This Row],[Sales Tax Exemption FY13 and After]]</f>
        <v>0</v>
      </c>
      <c r="BW282" s="9">
        <v>0</v>
      </c>
      <c r="BX282" s="9">
        <v>0</v>
      </c>
      <c r="BY282" s="9">
        <v>0</v>
      </c>
      <c r="BZ282" s="24">
        <f>Table1[[#This Row],[Energy Tax Savings Through FY12]]+Table1[[#This Row],[Energy Tax Savings FY13 and After]]</f>
        <v>0</v>
      </c>
      <c r="CA282" s="9">
        <v>0</v>
      </c>
      <c r="CB282" s="9">
        <v>0</v>
      </c>
      <c r="CC282" s="9">
        <v>0</v>
      </c>
      <c r="CD282" s="24">
        <f>Table1[[#This Row],[Tax Exempt Bond Savings Through FY12]]+Table1[[#This Row],[Tax Exempt Bond Savings FY13 and After]]</f>
        <v>0</v>
      </c>
      <c r="CE282" s="9">
        <v>155.13120000000001</v>
      </c>
      <c r="CF282" s="9">
        <v>830.33849999999995</v>
      </c>
      <c r="CG282" s="9">
        <v>811.60850000000005</v>
      </c>
      <c r="CH282" s="24">
        <f>Table1[[#This Row],[Indirect and Induced Through FY12]]+Table1[[#This Row],[Indirect and Induced FY13 and After]]</f>
        <v>1641.9470000000001</v>
      </c>
      <c r="CI282" s="9">
        <v>442.12400000000002</v>
      </c>
      <c r="CJ282" s="9">
        <v>2326.4965999999999</v>
      </c>
      <c r="CK282" s="9">
        <v>2313.0841999999998</v>
      </c>
      <c r="CL282" s="24">
        <f>Table1[[#This Row],[TOTAL Income Consumption Use Taxes Through FY12]]+Table1[[#This Row],[TOTAL Income Consumption Use Taxes FY13 and After]]</f>
        <v>4639.5807999999997</v>
      </c>
      <c r="CM282" s="9">
        <v>67.203999999999994</v>
      </c>
      <c r="CN282" s="9">
        <v>392.80220000000003</v>
      </c>
      <c r="CO282" s="9">
        <v>351.59500000000003</v>
      </c>
      <c r="CP282" s="24">
        <f>Table1[[#This Row],[Assistance Provided Through FY12]]+Table1[[#This Row],[Assistance Provided FY13 and After]]</f>
        <v>744.39720000000011</v>
      </c>
      <c r="CQ282" s="9">
        <v>0</v>
      </c>
      <c r="CR282" s="9">
        <v>0</v>
      </c>
      <c r="CS282" s="9">
        <v>0</v>
      </c>
      <c r="CT282" s="24">
        <f>Table1[[#This Row],[Recapture Cancellation Reduction Amount Through FY12]]+Table1[[#This Row],[Recapture Cancellation Reduction Amount FY13 and After]]</f>
        <v>0</v>
      </c>
      <c r="CU282" s="9">
        <v>0</v>
      </c>
      <c r="CV282" s="9">
        <v>0</v>
      </c>
      <c r="CW282" s="9">
        <v>0</v>
      </c>
      <c r="CX282" s="24">
        <f>Table1[[#This Row],[Penalty Paid Through FY12]]+Table1[[#This Row],[Penalty Paid FY13 and After]]</f>
        <v>0</v>
      </c>
      <c r="CY282" s="9">
        <v>67.203999999999994</v>
      </c>
      <c r="CZ282" s="9">
        <v>392.80220000000003</v>
      </c>
      <c r="DA282" s="9">
        <v>351.59500000000003</v>
      </c>
      <c r="DB282" s="24">
        <f>Table1[[#This Row],[TOTAL Assistance Net of Recapture Penalties Through FY12]]+Table1[[#This Row],[TOTAL Assistance Net of Recapture Penalties FY13 and After]]</f>
        <v>744.39720000000011</v>
      </c>
      <c r="DC282" s="9">
        <v>409.10480000000001</v>
      </c>
      <c r="DD282" s="9">
        <v>2217.3108999999999</v>
      </c>
      <c r="DE282" s="9">
        <v>2140.3357999999998</v>
      </c>
      <c r="DF282" s="24">
        <f>Table1[[#This Row],[Company Direct Tax Revenue Before Assistance Through FY12]]+Table1[[#This Row],[Company Direct Tax Revenue Before Assistance FY13 and After]]</f>
        <v>4357.6466999999993</v>
      </c>
      <c r="DG282" s="9">
        <v>274.6105</v>
      </c>
      <c r="DH282" s="9">
        <v>1387.8568</v>
      </c>
      <c r="DI282" s="9">
        <v>1436.6947</v>
      </c>
      <c r="DJ282" s="24">
        <f>Table1[[#This Row],[Indirect and Induced Tax Revenues Through FY12]]+Table1[[#This Row],[Indirect and Induced Tax Revenues FY13 and After]]</f>
        <v>2824.5515</v>
      </c>
      <c r="DK282" s="9">
        <v>683.71529999999996</v>
      </c>
      <c r="DL282" s="9">
        <v>3605.1677</v>
      </c>
      <c r="DM282" s="9">
        <v>3577.0304999999998</v>
      </c>
      <c r="DN282" s="24">
        <f>Table1[[#This Row],[TOTAL Tax Revenues Before Assistance Through FY12]]+Table1[[#This Row],[TOTAL Tax Revenues Before Assistance FY13 and After]]</f>
        <v>7182.1981999999998</v>
      </c>
      <c r="DO282" s="9">
        <v>616.51130000000001</v>
      </c>
      <c r="DP282" s="9">
        <v>3212.3654999999999</v>
      </c>
      <c r="DQ282" s="9">
        <v>3225.4355</v>
      </c>
      <c r="DR282" s="24">
        <f>Table1[[#This Row],[TOTAL Tax Revenues Net of Assistance Recapture and Penalty Through FY12]]+Table1[[#This Row],[TOTAL Tax Revenues Net of Assistance Recapture and Penalty FY13 and After]]</f>
        <v>6437.8009999999995</v>
      </c>
      <c r="DS282" s="9">
        <v>0</v>
      </c>
      <c r="DT282" s="9">
        <v>0</v>
      </c>
      <c r="DU282" s="9">
        <v>0</v>
      </c>
      <c r="DV282" s="9">
        <v>0</v>
      </c>
    </row>
    <row r="283" spans="1:126" x14ac:dyDescent="0.25">
      <c r="A283" s="10">
        <v>92899</v>
      </c>
      <c r="B283" s="10" t="s">
        <v>973</v>
      </c>
      <c r="C283" s="10" t="s">
        <v>974</v>
      </c>
      <c r="D283" s="10" t="s">
        <v>47</v>
      </c>
      <c r="E283" s="10">
        <v>3</v>
      </c>
      <c r="F283" s="10" t="s">
        <v>975</v>
      </c>
      <c r="G283" s="10" t="s">
        <v>23</v>
      </c>
      <c r="H283" s="13">
        <v>0</v>
      </c>
      <c r="I283" s="13">
        <v>180522</v>
      </c>
      <c r="J283" s="10" t="s">
        <v>70</v>
      </c>
      <c r="K283" s="10" t="s">
        <v>50</v>
      </c>
      <c r="L283" s="8">
        <v>38474</v>
      </c>
      <c r="M283" s="8">
        <v>47605</v>
      </c>
      <c r="N283" s="9">
        <v>16220</v>
      </c>
      <c r="O283" s="10" t="s">
        <v>108</v>
      </c>
      <c r="P283" s="7">
        <v>50</v>
      </c>
      <c r="Q283" s="7">
        <v>0</v>
      </c>
      <c r="R283" s="7">
        <v>51</v>
      </c>
      <c r="S283" s="7">
        <v>0</v>
      </c>
      <c r="T283" s="7">
        <v>0</v>
      </c>
      <c r="U283" s="7">
        <v>101</v>
      </c>
      <c r="V283" s="7">
        <v>76</v>
      </c>
      <c r="W283" s="7">
        <v>0</v>
      </c>
      <c r="X283" s="7">
        <v>0</v>
      </c>
      <c r="Y283" s="7">
        <v>52</v>
      </c>
      <c r="Z283" s="7">
        <v>0</v>
      </c>
      <c r="AA283" s="7">
        <v>0</v>
      </c>
      <c r="AB283" s="16">
        <v>0</v>
      </c>
      <c r="AC283" s="16">
        <v>0</v>
      </c>
      <c r="AD283" s="16">
        <v>0</v>
      </c>
      <c r="AE283" s="16">
        <v>0</v>
      </c>
      <c r="AF283" s="15">
        <v>56.435643564356432</v>
      </c>
      <c r="AG283" s="10" t="s">
        <v>28</v>
      </c>
      <c r="AH283" s="10" t="s">
        <v>1966</v>
      </c>
      <c r="AI283" s="9">
        <v>0</v>
      </c>
      <c r="AJ283" s="9">
        <v>0</v>
      </c>
      <c r="AK283" s="9">
        <v>0</v>
      </c>
      <c r="AL283" s="24">
        <f>Table1[[#This Row],[Company Direct Land Through FY12]]+Table1[[#This Row],[Company Direct Land FY13 and After]]</f>
        <v>0</v>
      </c>
      <c r="AM283" s="9">
        <v>0</v>
      </c>
      <c r="AN283" s="9">
        <v>0</v>
      </c>
      <c r="AO283" s="9">
        <v>0</v>
      </c>
      <c r="AP283" s="24">
        <f>Table1[[#This Row],[Company Direct Building Through FY12]]+Table1[[#This Row],[Company Direct Building FY13 and After]]</f>
        <v>0</v>
      </c>
      <c r="AQ283" s="9">
        <v>0</v>
      </c>
      <c r="AR283" s="9">
        <v>0</v>
      </c>
      <c r="AS283" s="9">
        <v>0</v>
      </c>
      <c r="AT283" s="24">
        <f>Table1[[#This Row],[Mortgage Recording Tax Through FY12]]+Table1[[#This Row],[Mortgage Recording Tax FY13 and After]]</f>
        <v>0</v>
      </c>
      <c r="AU283" s="9">
        <v>0</v>
      </c>
      <c r="AV283" s="9">
        <v>0</v>
      </c>
      <c r="AW283" s="9">
        <v>0</v>
      </c>
      <c r="AX283" s="24">
        <f>Table1[[#This Row],[Pilot Savings  Through FY12]]+Table1[[#This Row],[Pilot Savings FY13 and After]]</f>
        <v>0</v>
      </c>
      <c r="AY283" s="9">
        <v>0</v>
      </c>
      <c r="AZ283" s="9">
        <v>0</v>
      </c>
      <c r="BA283" s="9">
        <v>0</v>
      </c>
      <c r="BB283" s="24">
        <f>Table1[[#This Row],[Mortgage Recording Tax Exemption Through FY12]]+Table1[[#This Row],[Mortgage Recording Tax Exemption FY13 and After]]</f>
        <v>0</v>
      </c>
      <c r="BC283" s="9">
        <v>55.893900000000002</v>
      </c>
      <c r="BD283" s="9">
        <v>818.86019999999996</v>
      </c>
      <c r="BE283" s="9">
        <v>416.01580000000001</v>
      </c>
      <c r="BF283" s="24">
        <f>Table1[[#This Row],[Indirect and Induced Land Through FY12]]+Table1[[#This Row],[Indirect and Induced Land FY13 and After]]</f>
        <v>1234.876</v>
      </c>
      <c r="BG283" s="9">
        <v>103.80289999999999</v>
      </c>
      <c r="BH283" s="9">
        <v>1520.7407000000001</v>
      </c>
      <c r="BI283" s="9">
        <v>772.59979999999996</v>
      </c>
      <c r="BJ283" s="24">
        <f>Table1[[#This Row],[Indirect and Induced Building Through FY12]]+Table1[[#This Row],[Indirect and Induced Building FY13 and After]]</f>
        <v>2293.3405000000002</v>
      </c>
      <c r="BK283" s="9">
        <v>159.6968</v>
      </c>
      <c r="BL283" s="9">
        <v>2339.6008999999999</v>
      </c>
      <c r="BM283" s="9">
        <v>1188.6156000000001</v>
      </c>
      <c r="BN283" s="24">
        <f>Table1[[#This Row],[TOTAL Real Property Related Taxes Through FY12]]+Table1[[#This Row],[TOTAL Real Property Related Taxes FY13 and After]]</f>
        <v>3528.2165</v>
      </c>
      <c r="BO283" s="9">
        <v>144.8049</v>
      </c>
      <c r="BP283" s="9">
        <v>2268.2152999999998</v>
      </c>
      <c r="BQ283" s="9">
        <v>1077.7760000000001</v>
      </c>
      <c r="BR283" s="24">
        <f>Table1[[#This Row],[Company Direct Through FY12]]+Table1[[#This Row],[Company Direct FY13 and After]]</f>
        <v>3345.9912999999997</v>
      </c>
      <c r="BS283" s="9">
        <v>0</v>
      </c>
      <c r="BT283" s="9">
        <v>0</v>
      </c>
      <c r="BU283" s="9">
        <v>0</v>
      </c>
      <c r="BV283" s="24">
        <f>Table1[[#This Row],[Sales Tax Exemption Through FY12]]+Table1[[#This Row],[Sales Tax Exemption FY13 and After]]</f>
        <v>0</v>
      </c>
      <c r="BW283" s="9">
        <v>0</v>
      </c>
      <c r="BX283" s="9">
        <v>0</v>
      </c>
      <c r="BY283" s="9">
        <v>0</v>
      </c>
      <c r="BZ283" s="24">
        <f>Table1[[#This Row],[Energy Tax Savings Through FY12]]+Table1[[#This Row],[Energy Tax Savings FY13 and After]]</f>
        <v>0</v>
      </c>
      <c r="CA283" s="9">
        <v>4.7999999999999996E-3</v>
      </c>
      <c r="CB283" s="9">
        <v>36.428699999999999</v>
      </c>
      <c r="CC283" s="9">
        <v>1.66E-2</v>
      </c>
      <c r="CD283" s="24">
        <f>Table1[[#This Row],[Tax Exempt Bond Savings Through FY12]]+Table1[[#This Row],[Tax Exempt Bond Savings FY13 and After]]</f>
        <v>36.445299999999996</v>
      </c>
      <c r="CE283" s="9">
        <v>172.24870000000001</v>
      </c>
      <c r="CF283" s="9">
        <v>2760.0373</v>
      </c>
      <c r="CG283" s="9">
        <v>1282.0378000000001</v>
      </c>
      <c r="CH283" s="24">
        <f>Table1[[#This Row],[Indirect and Induced Through FY12]]+Table1[[#This Row],[Indirect and Induced FY13 and After]]</f>
        <v>4042.0751</v>
      </c>
      <c r="CI283" s="9">
        <v>317.04880000000003</v>
      </c>
      <c r="CJ283" s="9">
        <v>4991.8239000000003</v>
      </c>
      <c r="CK283" s="9">
        <v>2359.7972</v>
      </c>
      <c r="CL283" s="24">
        <f>Table1[[#This Row],[TOTAL Income Consumption Use Taxes Through FY12]]+Table1[[#This Row],[TOTAL Income Consumption Use Taxes FY13 and After]]</f>
        <v>7351.6211000000003</v>
      </c>
      <c r="CM283" s="9">
        <v>4.7999999999999996E-3</v>
      </c>
      <c r="CN283" s="9">
        <v>36.428699999999999</v>
      </c>
      <c r="CO283" s="9">
        <v>1.66E-2</v>
      </c>
      <c r="CP283" s="24">
        <f>Table1[[#This Row],[Assistance Provided Through FY12]]+Table1[[#This Row],[Assistance Provided FY13 and After]]</f>
        <v>36.445299999999996</v>
      </c>
      <c r="CQ283" s="9">
        <v>0</v>
      </c>
      <c r="CR283" s="9">
        <v>0</v>
      </c>
      <c r="CS283" s="9">
        <v>0</v>
      </c>
      <c r="CT283" s="24">
        <f>Table1[[#This Row],[Recapture Cancellation Reduction Amount Through FY12]]+Table1[[#This Row],[Recapture Cancellation Reduction Amount FY13 and After]]</f>
        <v>0</v>
      </c>
      <c r="CU283" s="9">
        <v>0</v>
      </c>
      <c r="CV283" s="9">
        <v>0</v>
      </c>
      <c r="CW283" s="9">
        <v>0</v>
      </c>
      <c r="CX283" s="24">
        <f>Table1[[#This Row],[Penalty Paid Through FY12]]+Table1[[#This Row],[Penalty Paid FY13 and After]]</f>
        <v>0</v>
      </c>
      <c r="CY283" s="9">
        <v>4.7999999999999996E-3</v>
      </c>
      <c r="CZ283" s="9">
        <v>36.428699999999999</v>
      </c>
      <c r="DA283" s="9">
        <v>1.66E-2</v>
      </c>
      <c r="DB283" s="24">
        <f>Table1[[#This Row],[TOTAL Assistance Net of Recapture Penalties Through FY12]]+Table1[[#This Row],[TOTAL Assistance Net of Recapture Penalties FY13 and After]]</f>
        <v>36.445299999999996</v>
      </c>
      <c r="DC283" s="9">
        <v>144.8049</v>
      </c>
      <c r="DD283" s="9">
        <v>2268.2152999999998</v>
      </c>
      <c r="DE283" s="9">
        <v>1077.7760000000001</v>
      </c>
      <c r="DF283" s="24">
        <f>Table1[[#This Row],[Company Direct Tax Revenue Before Assistance Through FY12]]+Table1[[#This Row],[Company Direct Tax Revenue Before Assistance FY13 and After]]</f>
        <v>3345.9912999999997</v>
      </c>
      <c r="DG283" s="9">
        <v>331.94549999999998</v>
      </c>
      <c r="DH283" s="9">
        <v>5099.6382000000003</v>
      </c>
      <c r="DI283" s="9">
        <v>2470.6534000000001</v>
      </c>
      <c r="DJ283" s="24">
        <f>Table1[[#This Row],[Indirect and Induced Tax Revenues Through FY12]]+Table1[[#This Row],[Indirect and Induced Tax Revenues FY13 and After]]</f>
        <v>7570.2916000000005</v>
      </c>
      <c r="DK283" s="9">
        <v>476.75040000000001</v>
      </c>
      <c r="DL283" s="9">
        <v>7367.8535000000002</v>
      </c>
      <c r="DM283" s="9">
        <v>3548.4294</v>
      </c>
      <c r="DN283" s="24">
        <f>Table1[[#This Row],[TOTAL Tax Revenues Before Assistance Through FY12]]+Table1[[#This Row],[TOTAL Tax Revenues Before Assistance FY13 and After]]</f>
        <v>10916.2829</v>
      </c>
      <c r="DO283" s="9">
        <v>476.74560000000002</v>
      </c>
      <c r="DP283" s="9">
        <v>7331.4247999999998</v>
      </c>
      <c r="DQ283" s="9">
        <v>3548.4128000000001</v>
      </c>
      <c r="DR283" s="24">
        <f>Table1[[#This Row],[TOTAL Tax Revenues Net of Assistance Recapture and Penalty Through FY12]]+Table1[[#This Row],[TOTAL Tax Revenues Net of Assistance Recapture and Penalty FY13 and After]]</f>
        <v>10879.837599999999</v>
      </c>
      <c r="DS283" s="9">
        <v>0</v>
      </c>
      <c r="DT283" s="9">
        <v>0</v>
      </c>
      <c r="DU283" s="9">
        <v>0</v>
      </c>
      <c r="DV283" s="9">
        <v>0</v>
      </c>
    </row>
    <row r="284" spans="1:126" x14ac:dyDescent="0.25">
      <c r="A284" s="10">
        <v>92910</v>
      </c>
      <c r="B284" s="10" t="s">
        <v>1062</v>
      </c>
      <c r="C284" s="10" t="s">
        <v>1064</v>
      </c>
      <c r="D284" s="10" t="s">
        <v>17</v>
      </c>
      <c r="E284" s="10">
        <v>35</v>
      </c>
      <c r="F284" s="10" t="s">
        <v>435</v>
      </c>
      <c r="G284" s="10" t="s">
        <v>46</v>
      </c>
      <c r="H284" s="13">
        <v>189875</v>
      </c>
      <c r="I284" s="13">
        <v>1377246</v>
      </c>
      <c r="J284" s="10" t="s">
        <v>348</v>
      </c>
      <c r="K284" s="10" t="s">
        <v>1063</v>
      </c>
      <c r="L284" s="8">
        <v>38350</v>
      </c>
      <c r="M284" s="8">
        <v>45655</v>
      </c>
      <c r="N284" s="9">
        <v>90800</v>
      </c>
      <c r="O284" s="10" t="s">
        <v>108</v>
      </c>
      <c r="P284" s="7">
        <v>25</v>
      </c>
      <c r="Q284" s="7">
        <v>2</v>
      </c>
      <c r="R284" s="7">
        <v>1449</v>
      </c>
      <c r="S284" s="7">
        <v>0</v>
      </c>
      <c r="T284" s="7">
        <v>85</v>
      </c>
      <c r="U284" s="7">
        <v>1561</v>
      </c>
      <c r="V284" s="7">
        <v>1462</v>
      </c>
      <c r="W284" s="7">
        <v>0</v>
      </c>
      <c r="X284" s="7">
        <v>0</v>
      </c>
      <c r="Y284" s="7">
        <v>0</v>
      </c>
      <c r="Z284" s="7">
        <v>1700</v>
      </c>
      <c r="AA284" s="7">
        <v>0</v>
      </c>
      <c r="AB284" s="16">
        <v>0</v>
      </c>
      <c r="AC284" s="16">
        <v>0</v>
      </c>
      <c r="AD284" s="16">
        <v>0</v>
      </c>
      <c r="AE284" s="16">
        <v>0</v>
      </c>
      <c r="AF284" s="15">
        <v>90.625</v>
      </c>
      <c r="AG284" s="10" t="s">
        <v>28</v>
      </c>
      <c r="AH284" s="10" t="s">
        <v>1966</v>
      </c>
      <c r="AI284" s="9">
        <v>980.74270000000001</v>
      </c>
      <c r="AJ284" s="9">
        <v>4110.4892</v>
      </c>
      <c r="AK284" s="9">
        <v>5769.6692000000003</v>
      </c>
      <c r="AL284" s="24">
        <f>Table1[[#This Row],[Company Direct Land Through FY12]]+Table1[[#This Row],[Company Direct Land FY13 and After]]</f>
        <v>9880.1584000000003</v>
      </c>
      <c r="AM284" s="9">
        <v>1821.3793000000001</v>
      </c>
      <c r="AN284" s="9">
        <v>7633.7655999999997</v>
      </c>
      <c r="AO284" s="9">
        <v>10715.0998</v>
      </c>
      <c r="AP284" s="24">
        <f>Table1[[#This Row],[Company Direct Building Through FY12]]+Table1[[#This Row],[Company Direct Building FY13 and After]]</f>
        <v>18348.865399999999</v>
      </c>
      <c r="AQ284" s="9">
        <v>0</v>
      </c>
      <c r="AR284" s="9">
        <v>1787.5</v>
      </c>
      <c r="AS284" s="9">
        <v>0</v>
      </c>
      <c r="AT284" s="24">
        <f>Table1[[#This Row],[Mortgage Recording Tax Through FY12]]+Table1[[#This Row],[Mortgage Recording Tax FY13 and After]]</f>
        <v>1787.5</v>
      </c>
      <c r="AU284" s="9">
        <v>0</v>
      </c>
      <c r="AV284" s="9">
        <v>0</v>
      </c>
      <c r="AW284" s="9">
        <v>0</v>
      </c>
      <c r="AX284" s="24">
        <f>Table1[[#This Row],[Pilot Savings  Through FY12]]+Table1[[#This Row],[Pilot Savings FY13 and After]]</f>
        <v>0</v>
      </c>
      <c r="AY284" s="9">
        <v>0</v>
      </c>
      <c r="AZ284" s="9">
        <v>0</v>
      </c>
      <c r="BA284" s="9">
        <v>0</v>
      </c>
      <c r="BB284" s="24">
        <f>Table1[[#This Row],[Mortgage Recording Tax Exemption Through FY12]]+Table1[[#This Row],[Mortgage Recording Tax Exemption FY13 and After]]</f>
        <v>0</v>
      </c>
      <c r="BC284" s="9">
        <v>1123.8433</v>
      </c>
      <c r="BD284" s="9">
        <v>8711.3958000000002</v>
      </c>
      <c r="BE284" s="9">
        <v>6611.5240000000003</v>
      </c>
      <c r="BF284" s="24">
        <f>Table1[[#This Row],[Indirect and Induced Land Through FY12]]+Table1[[#This Row],[Indirect and Induced Land FY13 and After]]</f>
        <v>15322.9198</v>
      </c>
      <c r="BG284" s="9">
        <v>2087.1376</v>
      </c>
      <c r="BH284" s="9">
        <v>16178.306699999999</v>
      </c>
      <c r="BI284" s="9">
        <v>12278.5448</v>
      </c>
      <c r="BJ284" s="24">
        <f>Table1[[#This Row],[Indirect and Induced Building Through FY12]]+Table1[[#This Row],[Indirect and Induced Building FY13 and After]]</f>
        <v>28456.851499999997</v>
      </c>
      <c r="BK284" s="9">
        <v>6013.1028999999999</v>
      </c>
      <c r="BL284" s="9">
        <v>38421.457300000002</v>
      </c>
      <c r="BM284" s="9">
        <v>35374.837800000001</v>
      </c>
      <c r="BN284" s="24">
        <f>Table1[[#This Row],[TOTAL Real Property Related Taxes Through FY12]]+Table1[[#This Row],[TOTAL Real Property Related Taxes FY13 and After]]</f>
        <v>73796.295100000003</v>
      </c>
      <c r="BO284" s="9">
        <v>10873.3205</v>
      </c>
      <c r="BP284" s="9">
        <v>95963.600699999995</v>
      </c>
      <c r="BQ284" s="9">
        <v>63967.296999999999</v>
      </c>
      <c r="BR284" s="24">
        <f>Table1[[#This Row],[Company Direct Through FY12]]+Table1[[#This Row],[Company Direct FY13 and After]]</f>
        <v>159930.8977</v>
      </c>
      <c r="BS284" s="9">
        <v>0</v>
      </c>
      <c r="BT284" s="9">
        <v>0</v>
      </c>
      <c r="BU284" s="9">
        <v>0</v>
      </c>
      <c r="BV284" s="24">
        <f>Table1[[#This Row],[Sales Tax Exemption Through FY12]]+Table1[[#This Row],[Sales Tax Exemption FY13 and After]]</f>
        <v>0</v>
      </c>
      <c r="BW284" s="9">
        <v>0</v>
      </c>
      <c r="BX284" s="9">
        <v>0</v>
      </c>
      <c r="BY284" s="9">
        <v>0</v>
      </c>
      <c r="BZ284" s="24">
        <f>Table1[[#This Row],[Energy Tax Savings Through FY12]]+Table1[[#This Row],[Energy Tax Savings FY13 and After]]</f>
        <v>0</v>
      </c>
      <c r="CA284" s="9">
        <v>5.8099999999999999E-2</v>
      </c>
      <c r="CB284" s="9">
        <v>0.3271</v>
      </c>
      <c r="CC284" s="9">
        <v>0.19989999999999999</v>
      </c>
      <c r="CD284" s="24">
        <f>Table1[[#This Row],[Tax Exempt Bond Savings Through FY12]]+Table1[[#This Row],[Tax Exempt Bond Savings FY13 and After]]</f>
        <v>0.52700000000000002</v>
      </c>
      <c r="CE284" s="9">
        <v>4169.1179000000002</v>
      </c>
      <c r="CF284" s="9">
        <v>36104.842799999999</v>
      </c>
      <c r="CG284" s="9">
        <v>24526.748500000002</v>
      </c>
      <c r="CH284" s="24">
        <f>Table1[[#This Row],[Indirect and Induced Through FY12]]+Table1[[#This Row],[Indirect and Induced FY13 and After]]</f>
        <v>60631.5913</v>
      </c>
      <c r="CI284" s="9">
        <v>15042.380300000001</v>
      </c>
      <c r="CJ284" s="9">
        <v>132068.1164</v>
      </c>
      <c r="CK284" s="9">
        <v>88493.845600000001</v>
      </c>
      <c r="CL284" s="24">
        <f>Table1[[#This Row],[TOTAL Income Consumption Use Taxes Through FY12]]+Table1[[#This Row],[TOTAL Income Consumption Use Taxes FY13 and After]]</f>
        <v>220561.962</v>
      </c>
      <c r="CM284" s="9">
        <v>5.8099999999999999E-2</v>
      </c>
      <c r="CN284" s="9">
        <v>0.3271</v>
      </c>
      <c r="CO284" s="9">
        <v>0.19989999999999999</v>
      </c>
      <c r="CP284" s="24">
        <f>Table1[[#This Row],[Assistance Provided Through FY12]]+Table1[[#This Row],[Assistance Provided FY13 and After]]</f>
        <v>0.52700000000000002</v>
      </c>
      <c r="CQ284" s="9">
        <v>0</v>
      </c>
      <c r="CR284" s="9">
        <v>0</v>
      </c>
      <c r="CS284" s="9">
        <v>0</v>
      </c>
      <c r="CT284" s="24">
        <f>Table1[[#This Row],[Recapture Cancellation Reduction Amount Through FY12]]+Table1[[#This Row],[Recapture Cancellation Reduction Amount FY13 and After]]</f>
        <v>0</v>
      </c>
      <c r="CU284" s="9">
        <v>0</v>
      </c>
      <c r="CV284" s="9">
        <v>0</v>
      </c>
      <c r="CW284" s="9">
        <v>0</v>
      </c>
      <c r="CX284" s="24">
        <f>Table1[[#This Row],[Penalty Paid Through FY12]]+Table1[[#This Row],[Penalty Paid FY13 and After]]</f>
        <v>0</v>
      </c>
      <c r="CY284" s="9">
        <v>5.8099999999999999E-2</v>
      </c>
      <c r="CZ284" s="9">
        <v>0.3271</v>
      </c>
      <c r="DA284" s="9">
        <v>0.19989999999999999</v>
      </c>
      <c r="DB284" s="24">
        <f>Table1[[#This Row],[TOTAL Assistance Net of Recapture Penalties Through FY12]]+Table1[[#This Row],[TOTAL Assistance Net of Recapture Penalties FY13 and After]]</f>
        <v>0.52700000000000002</v>
      </c>
      <c r="DC284" s="9">
        <v>13675.442499999999</v>
      </c>
      <c r="DD284" s="9">
        <v>109495.35550000001</v>
      </c>
      <c r="DE284" s="9">
        <v>80452.066000000006</v>
      </c>
      <c r="DF284" s="24">
        <f>Table1[[#This Row],[Company Direct Tax Revenue Before Assistance Through FY12]]+Table1[[#This Row],[Company Direct Tax Revenue Before Assistance FY13 and After]]</f>
        <v>189947.4215</v>
      </c>
      <c r="DG284" s="9">
        <v>7380.0987999999998</v>
      </c>
      <c r="DH284" s="9">
        <v>60994.545299999998</v>
      </c>
      <c r="DI284" s="9">
        <v>43416.817300000002</v>
      </c>
      <c r="DJ284" s="24">
        <f>Table1[[#This Row],[Indirect and Induced Tax Revenues Through FY12]]+Table1[[#This Row],[Indirect and Induced Tax Revenues FY13 and After]]</f>
        <v>104411.36259999999</v>
      </c>
      <c r="DK284" s="9">
        <v>21055.541300000001</v>
      </c>
      <c r="DL284" s="9">
        <v>170489.9008</v>
      </c>
      <c r="DM284" s="9">
        <v>123868.8833</v>
      </c>
      <c r="DN284" s="24">
        <f>Table1[[#This Row],[TOTAL Tax Revenues Before Assistance Through FY12]]+Table1[[#This Row],[TOTAL Tax Revenues Before Assistance FY13 and After]]</f>
        <v>294358.78409999999</v>
      </c>
      <c r="DO284" s="9">
        <v>21055.483199999999</v>
      </c>
      <c r="DP284" s="9">
        <v>170489.57370000001</v>
      </c>
      <c r="DQ284" s="9">
        <v>123868.68339999999</v>
      </c>
      <c r="DR284" s="24">
        <f>Table1[[#This Row],[TOTAL Tax Revenues Net of Assistance Recapture and Penalty Through FY12]]+Table1[[#This Row],[TOTAL Tax Revenues Net of Assistance Recapture and Penalty FY13 and After]]</f>
        <v>294358.25709999999</v>
      </c>
      <c r="DS284" s="9">
        <v>0</v>
      </c>
      <c r="DT284" s="9">
        <v>0</v>
      </c>
      <c r="DU284" s="9">
        <v>0</v>
      </c>
      <c r="DV284" s="9">
        <v>0</v>
      </c>
    </row>
    <row r="285" spans="1:126" x14ac:dyDescent="0.25">
      <c r="A285" s="10">
        <v>92913</v>
      </c>
      <c r="B285" s="10" t="s">
        <v>1096</v>
      </c>
      <c r="C285" s="10" t="s">
        <v>1097</v>
      </c>
      <c r="D285" s="10" t="s">
        <v>47</v>
      </c>
      <c r="E285" s="10">
        <v>1</v>
      </c>
      <c r="F285" s="10" t="s">
        <v>1098</v>
      </c>
      <c r="G285" s="10" t="s">
        <v>90</v>
      </c>
      <c r="H285" s="13">
        <v>0</v>
      </c>
      <c r="I285" s="13">
        <v>1728844</v>
      </c>
      <c r="J285" s="10" t="s">
        <v>348</v>
      </c>
      <c r="K285" s="10" t="s">
        <v>1063</v>
      </c>
      <c r="L285" s="8">
        <v>38432</v>
      </c>
      <c r="M285" s="8">
        <v>43911</v>
      </c>
      <c r="N285" s="9">
        <v>475000</v>
      </c>
      <c r="O285" s="10" t="s">
        <v>108</v>
      </c>
      <c r="P285" s="7">
        <v>62</v>
      </c>
      <c r="Q285" s="7">
        <v>30</v>
      </c>
      <c r="R285" s="7">
        <v>3324</v>
      </c>
      <c r="S285" s="7">
        <v>108</v>
      </c>
      <c r="T285" s="7">
        <v>385</v>
      </c>
      <c r="U285" s="7">
        <v>3909</v>
      </c>
      <c r="V285" s="7">
        <v>3478</v>
      </c>
      <c r="W285" s="7">
        <v>2</v>
      </c>
      <c r="X285" s="7">
        <v>0</v>
      </c>
      <c r="Y285" s="7">
        <v>0</v>
      </c>
      <c r="Z285" s="7">
        <v>8000</v>
      </c>
      <c r="AA285" s="7">
        <v>0</v>
      </c>
      <c r="AB285" s="16">
        <v>0</v>
      </c>
      <c r="AC285" s="16">
        <v>0</v>
      </c>
      <c r="AD285" s="16">
        <v>0</v>
      </c>
      <c r="AE285" s="16">
        <v>0</v>
      </c>
      <c r="AF285" s="15">
        <v>56.028368794326241</v>
      </c>
      <c r="AG285" s="10" t="s">
        <v>28</v>
      </c>
      <c r="AH285" s="10" t="s">
        <v>1966</v>
      </c>
      <c r="AI285" s="9">
        <v>0</v>
      </c>
      <c r="AJ285" s="9">
        <v>0</v>
      </c>
      <c r="AK285" s="9">
        <v>0</v>
      </c>
      <c r="AL285" s="24">
        <f>Table1[[#This Row],[Company Direct Land Through FY12]]+Table1[[#This Row],[Company Direct Land FY13 and After]]</f>
        <v>0</v>
      </c>
      <c r="AM285" s="9">
        <v>0</v>
      </c>
      <c r="AN285" s="9">
        <v>0</v>
      </c>
      <c r="AO285" s="9">
        <v>0</v>
      </c>
      <c r="AP285" s="24">
        <f>Table1[[#This Row],[Company Direct Building Through FY12]]+Table1[[#This Row],[Company Direct Building FY13 and After]]</f>
        <v>0</v>
      </c>
      <c r="AQ285" s="9">
        <v>0</v>
      </c>
      <c r="AR285" s="9">
        <v>0</v>
      </c>
      <c r="AS285" s="9">
        <v>0</v>
      </c>
      <c r="AT285" s="24">
        <f>Table1[[#This Row],[Mortgage Recording Tax Through FY12]]+Table1[[#This Row],[Mortgage Recording Tax FY13 and After]]</f>
        <v>0</v>
      </c>
      <c r="AU285" s="9">
        <v>0</v>
      </c>
      <c r="AV285" s="9">
        <v>0</v>
      </c>
      <c r="AW285" s="9">
        <v>0</v>
      </c>
      <c r="AX285" s="24">
        <f>Table1[[#This Row],[Pilot Savings  Through FY12]]+Table1[[#This Row],[Pilot Savings FY13 and After]]</f>
        <v>0</v>
      </c>
      <c r="AY285" s="9">
        <v>0</v>
      </c>
      <c r="AZ285" s="9">
        <v>0</v>
      </c>
      <c r="BA285" s="9">
        <v>0</v>
      </c>
      <c r="BB285" s="24">
        <f>Table1[[#This Row],[Mortgage Recording Tax Exemption Through FY12]]+Table1[[#This Row],[Mortgage Recording Tax Exemption FY13 and After]]</f>
        <v>0</v>
      </c>
      <c r="BC285" s="9">
        <v>2675.0234999999998</v>
      </c>
      <c r="BD285" s="9">
        <v>9276.3799999999992</v>
      </c>
      <c r="BE285" s="9">
        <v>10626.086499999999</v>
      </c>
      <c r="BF285" s="24">
        <f>Table1[[#This Row],[Indirect and Induced Land Through FY12]]+Table1[[#This Row],[Indirect and Induced Land FY13 and After]]</f>
        <v>19902.466499999999</v>
      </c>
      <c r="BG285" s="9">
        <v>4967.9008000000003</v>
      </c>
      <c r="BH285" s="9">
        <v>17227.562399999999</v>
      </c>
      <c r="BI285" s="9">
        <v>19734.160599999999</v>
      </c>
      <c r="BJ285" s="24">
        <f>Table1[[#This Row],[Indirect and Induced Building Through FY12]]+Table1[[#This Row],[Indirect and Induced Building FY13 and After]]</f>
        <v>36961.722999999998</v>
      </c>
      <c r="BK285" s="9">
        <v>7642.9242999999997</v>
      </c>
      <c r="BL285" s="9">
        <v>26503.9424</v>
      </c>
      <c r="BM285" s="9">
        <v>30360.247100000001</v>
      </c>
      <c r="BN285" s="24">
        <f>Table1[[#This Row],[TOTAL Real Property Related Taxes Through FY12]]+Table1[[#This Row],[TOTAL Real Property Related Taxes FY13 and After]]</f>
        <v>56864.1895</v>
      </c>
      <c r="BO285" s="9">
        <v>21499.958600000002</v>
      </c>
      <c r="BP285" s="9">
        <v>81693.199699999997</v>
      </c>
      <c r="BQ285" s="9">
        <v>85421.102100000004</v>
      </c>
      <c r="BR285" s="24">
        <f>Table1[[#This Row],[Company Direct Through FY12]]+Table1[[#This Row],[Company Direct FY13 and After]]</f>
        <v>167114.30180000002</v>
      </c>
      <c r="BS285" s="9">
        <v>0</v>
      </c>
      <c r="BT285" s="9">
        <v>0</v>
      </c>
      <c r="BU285" s="9">
        <v>0</v>
      </c>
      <c r="BV285" s="24">
        <f>Table1[[#This Row],[Sales Tax Exemption Through FY12]]+Table1[[#This Row],[Sales Tax Exemption FY13 and After]]</f>
        <v>0</v>
      </c>
      <c r="BW285" s="9">
        <v>0</v>
      </c>
      <c r="BX285" s="9">
        <v>0</v>
      </c>
      <c r="BY285" s="9">
        <v>0</v>
      </c>
      <c r="BZ285" s="24">
        <f>Table1[[#This Row],[Energy Tax Savings Through FY12]]+Table1[[#This Row],[Energy Tax Savings FY13 and After]]</f>
        <v>0</v>
      </c>
      <c r="CA285" s="9">
        <v>2.5516000000000001</v>
      </c>
      <c r="CB285" s="9">
        <v>27.203099999999999</v>
      </c>
      <c r="CC285" s="9">
        <v>8.7788000000000004</v>
      </c>
      <c r="CD285" s="24">
        <f>Table1[[#This Row],[Tax Exempt Bond Savings Through FY12]]+Table1[[#This Row],[Tax Exempt Bond Savings FY13 and After]]</f>
        <v>35.981899999999996</v>
      </c>
      <c r="CE285" s="9">
        <v>8243.6463000000003</v>
      </c>
      <c r="CF285" s="9">
        <v>31811.500800000002</v>
      </c>
      <c r="CG285" s="9">
        <v>32770.779499999997</v>
      </c>
      <c r="CH285" s="24">
        <f>Table1[[#This Row],[Indirect and Induced Through FY12]]+Table1[[#This Row],[Indirect and Induced FY13 and After]]</f>
        <v>64582.280299999999</v>
      </c>
      <c r="CI285" s="9">
        <v>29741.0533</v>
      </c>
      <c r="CJ285" s="9">
        <v>113477.49739999999</v>
      </c>
      <c r="CK285" s="9">
        <v>118183.10279999999</v>
      </c>
      <c r="CL285" s="24">
        <f>Table1[[#This Row],[TOTAL Income Consumption Use Taxes Through FY12]]+Table1[[#This Row],[TOTAL Income Consumption Use Taxes FY13 and After]]</f>
        <v>231660.60019999999</v>
      </c>
      <c r="CM285" s="9">
        <v>2.5516000000000001</v>
      </c>
      <c r="CN285" s="9">
        <v>27.203099999999999</v>
      </c>
      <c r="CO285" s="9">
        <v>8.7788000000000004</v>
      </c>
      <c r="CP285" s="24">
        <f>Table1[[#This Row],[Assistance Provided Through FY12]]+Table1[[#This Row],[Assistance Provided FY13 and After]]</f>
        <v>35.981899999999996</v>
      </c>
      <c r="CQ285" s="9">
        <v>0</v>
      </c>
      <c r="CR285" s="9">
        <v>0</v>
      </c>
      <c r="CS285" s="9">
        <v>0</v>
      </c>
      <c r="CT285" s="24">
        <f>Table1[[#This Row],[Recapture Cancellation Reduction Amount Through FY12]]+Table1[[#This Row],[Recapture Cancellation Reduction Amount FY13 and After]]</f>
        <v>0</v>
      </c>
      <c r="CU285" s="9">
        <v>0</v>
      </c>
      <c r="CV285" s="9">
        <v>0</v>
      </c>
      <c r="CW285" s="9">
        <v>0</v>
      </c>
      <c r="CX285" s="24">
        <f>Table1[[#This Row],[Penalty Paid Through FY12]]+Table1[[#This Row],[Penalty Paid FY13 and After]]</f>
        <v>0</v>
      </c>
      <c r="CY285" s="9">
        <v>2.5516000000000001</v>
      </c>
      <c r="CZ285" s="9">
        <v>27.203099999999999</v>
      </c>
      <c r="DA285" s="9">
        <v>8.7788000000000004</v>
      </c>
      <c r="DB285" s="24">
        <f>Table1[[#This Row],[TOTAL Assistance Net of Recapture Penalties Through FY12]]+Table1[[#This Row],[TOTAL Assistance Net of Recapture Penalties FY13 and After]]</f>
        <v>35.981899999999996</v>
      </c>
      <c r="DC285" s="9">
        <v>21499.958600000002</v>
      </c>
      <c r="DD285" s="9">
        <v>81693.199699999997</v>
      </c>
      <c r="DE285" s="9">
        <v>85421.102100000004</v>
      </c>
      <c r="DF285" s="24">
        <f>Table1[[#This Row],[Company Direct Tax Revenue Before Assistance Through FY12]]+Table1[[#This Row],[Company Direct Tax Revenue Before Assistance FY13 and After]]</f>
        <v>167114.30180000002</v>
      </c>
      <c r="DG285" s="9">
        <v>15886.570599999999</v>
      </c>
      <c r="DH285" s="9">
        <v>58315.443200000002</v>
      </c>
      <c r="DI285" s="9">
        <v>63131.026599999997</v>
      </c>
      <c r="DJ285" s="24">
        <f>Table1[[#This Row],[Indirect and Induced Tax Revenues Through FY12]]+Table1[[#This Row],[Indirect and Induced Tax Revenues FY13 and After]]</f>
        <v>121446.46979999999</v>
      </c>
      <c r="DK285" s="9">
        <v>37386.529199999997</v>
      </c>
      <c r="DL285" s="9">
        <v>140008.64290000001</v>
      </c>
      <c r="DM285" s="9">
        <v>148552.1287</v>
      </c>
      <c r="DN285" s="24">
        <f>Table1[[#This Row],[TOTAL Tax Revenues Before Assistance Through FY12]]+Table1[[#This Row],[TOTAL Tax Revenues Before Assistance FY13 and After]]</f>
        <v>288560.77159999998</v>
      </c>
      <c r="DO285" s="9">
        <v>37383.977599999998</v>
      </c>
      <c r="DP285" s="9">
        <v>139981.43979999999</v>
      </c>
      <c r="DQ285" s="9">
        <v>148543.3499</v>
      </c>
      <c r="DR285" s="24">
        <f>Table1[[#This Row],[TOTAL Tax Revenues Net of Assistance Recapture and Penalty Through FY12]]+Table1[[#This Row],[TOTAL Tax Revenues Net of Assistance Recapture and Penalty FY13 and After]]</f>
        <v>288524.78969999996</v>
      </c>
      <c r="DS285" s="9">
        <v>0</v>
      </c>
      <c r="DT285" s="9">
        <v>0</v>
      </c>
      <c r="DU285" s="9">
        <v>0</v>
      </c>
      <c r="DV285" s="9">
        <v>0</v>
      </c>
    </row>
    <row r="286" spans="1:126" x14ac:dyDescent="0.25">
      <c r="A286" s="10">
        <v>92914</v>
      </c>
      <c r="B286" s="10" t="s">
        <v>1102</v>
      </c>
      <c r="C286" s="10" t="s">
        <v>1103</v>
      </c>
      <c r="D286" s="10" t="s">
        <v>17</v>
      </c>
      <c r="E286" s="10">
        <v>38</v>
      </c>
      <c r="F286" s="10" t="s">
        <v>1104</v>
      </c>
      <c r="G286" s="10" t="s">
        <v>149</v>
      </c>
      <c r="H286" s="13">
        <v>204822</v>
      </c>
      <c r="I286" s="13">
        <v>135000</v>
      </c>
      <c r="J286" s="10" t="s">
        <v>294</v>
      </c>
      <c r="K286" s="10" t="s">
        <v>81</v>
      </c>
      <c r="L286" s="8">
        <v>38469</v>
      </c>
      <c r="M286" s="8">
        <v>47299</v>
      </c>
      <c r="N286" s="9">
        <v>2400</v>
      </c>
      <c r="O286" s="10" t="s">
        <v>102</v>
      </c>
      <c r="P286" s="7">
        <v>22</v>
      </c>
      <c r="Q286" s="7">
        <v>2</v>
      </c>
      <c r="R286" s="7">
        <v>123</v>
      </c>
      <c r="S286" s="7">
        <v>0</v>
      </c>
      <c r="T286" s="7">
        <v>0</v>
      </c>
      <c r="U286" s="7">
        <v>147</v>
      </c>
      <c r="V286" s="7">
        <v>135</v>
      </c>
      <c r="W286" s="7">
        <v>0</v>
      </c>
      <c r="X286" s="7">
        <v>0</v>
      </c>
      <c r="Y286" s="7">
        <v>122</v>
      </c>
      <c r="Z286" s="7">
        <v>15</v>
      </c>
      <c r="AA286" s="7">
        <v>0</v>
      </c>
      <c r="AB286" s="16">
        <v>0</v>
      </c>
      <c r="AC286" s="16">
        <v>0</v>
      </c>
      <c r="AD286" s="16">
        <v>0</v>
      </c>
      <c r="AE286" s="16">
        <v>0</v>
      </c>
      <c r="AF286" s="15">
        <v>96.598639455782305</v>
      </c>
      <c r="AG286" s="10" t="s">
        <v>28</v>
      </c>
      <c r="AH286" s="10" t="s">
        <v>1966</v>
      </c>
      <c r="AI286" s="9">
        <v>103.236</v>
      </c>
      <c r="AJ286" s="9">
        <v>523.78340000000003</v>
      </c>
      <c r="AK286" s="9">
        <v>738.7097</v>
      </c>
      <c r="AL286" s="24">
        <f>Table1[[#This Row],[Company Direct Land Through FY12]]+Table1[[#This Row],[Company Direct Land FY13 and After]]</f>
        <v>1262.4931000000001</v>
      </c>
      <c r="AM286" s="9">
        <v>253.81899999999999</v>
      </c>
      <c r="AN286" s="9">
        <v>999.69680000000005</v>
      </c>
      <c r="AO286" s="9">
        <v>1816.2126000000001</v>
      </c>
      <c r="AP286" s="24">
        <f>Table1[[#This Row],[Company Direct Building Through FY12]]+Table1[[#This Row],[Company Direct Building FY13 and After]]</f>
        <v>2815.9094</v>
      </c>
      <c r="AQ286" s="9">
        <v>0</v>
      </c>
      <c r="AR286" s="9">
        <v>0</v>
      </c>
      <c r="AS286" s="9">
        <v>0</v>
      </c>
      <c r="AT286" s="24">
        <f>Table1[[#This Row],[Mortgage Recording Tax Through FY12]]+Table1[[#This Row],[Mortgage Recording Tax FY13 and After]]</f>
        <v>0</v>
      </c>
      <c r="AU286" s="9">
        <v>149.386</v>
      </c>
      <c r="AV286" s="9">
        <v>727.61369999999999</v>
      </c>
      <c r="AW286" s="9">
        <v>1068.9372000000001</v>
      </c>
      <c r="AX286" s="24">
        <f>Table1[[#This Row],[Pilot Savings  Through FY12]]+Table1[[#This Row],[Pilot Savings FY13 and After]]</f>
        <v>1796.5509000000002</v>
      </c>
      <c r="AY286" s="9">
        <v>0</v>
      </c>
      <c r="AZ286" s="9">
        <v>0</v>
      </c>
      <c r="BA286" s="9">
        <v>0</v>
      </c>
      <c r="BB286" s="24">
        <f>Table1[[#This Row],[Mortgage Recording Tax Exemption Through FY12]]+Table1[[#This Row],[Mortgage Recording Tax Exemption FY13 and After]]</f>
        <v>0</v>
      </c>
      <c r="BC286" s="9">
        <v>235.2268</v>
      </c>
      <c r="BD286" s="9">
        <v>1155.1125999999999</v>
      </c>
      <c r="BE286" s="9">
        <v>1683.1747</v>
      </c>
      <c r="BF286" s="24">
        <f>Table1[[#This Row],[Indirect and Induced Land Through FY12]]+Table1[[#This Row],[Indirect and Induced Land FY13 and After]]</f>
        <v>2838.2873</v>
      </c>
      <c r="BG286" s="9">
        <v>436.84969999999998</v>
      </c>
      <c r="BH286" s="9">
        <v>2145.2091999999998</v>
      </c>
      <c r="BI286" s="9">
        <v>3125.8960999999999</v>
      </c>
      <c r="BJ286" s="24">
        <f>Table1[[#This Row],[Indirect and Induced Building Through FY12]]+Table1[[#This Row],[Indirect and Induced Building FY13 and After]]</f>
        <v>5271.1052999999993</v>
      </c>
      <c r="BK286" s="9">
        <v>879.74549999999999</v>
      </c>
      <c r="BL286" s="9">
        <v>4096.1882999999998</v>
      </c>
      <c r="BM286" s="9">
        <v>6295.0559000000003</v>
      </c>
      <c r="BN286" s="24">
        <f>Table1[[#This Row],[TOTAL Real Property Related Taxes Through FY12]]+Table1[[#This Row],[TOTAL Real Property Related Taxes FY13 and After]]</f>
        <v>10391.244200000001</v>
      </c>
      <c r="BO286" s="9">
        <v>1614.3347000000001</v>
      </c>
      <c r="BP286" s="9">
        <v>8621.4243000000006</v>
      </c>
      <c r="BQ286" s="9">
        <v>11551.439200000001</v>
      </c>
      <c r="BR286" s="24">
        <f>Table1[[#This Row],[Company Direct Through FY12]]+Table1[[#This Row],[Company Direct FY13 and After]]</f>
        <v>20172.863499999999</v>
      </c>
      <c r="BS286" s="9">
        <v>0</v>
      </c>
      <c r="BT286" s="9">
        <v>8.4763000000000002</v>
      </c>
      <c r="BU286" s="9">
        <v>0</v>
      </c>
      <c r="BV286" s="24">
        <f>Table1[[#This Row],[Sales Tax Exemption Through FY12]]+Table1[[#This Row],[Sales Tax Exemption FY13 and After]]</f>
        <v>8.4763000000000002</v>
      </c>
      <c r="BW286" s="9">
        <v>0</v>
      </c>
      <c r="BX286" s="9">
        <v>0</v>
      </c>
      <c r="BY286" s="9">
        <v>0</v>
      </c>
      <c r="BZ286" s="24">
        <f>Table1[[#This Row],[Energy Tax Savings Through FY12]]+Table1[[#This Row],[Energy Tax Savings FY13 and After]]</f>
        <v>0</v>
      </c>
      <c r="CA286" s="9">
        <v>0</v>
      </c>
      <c r="CB286" s="9">
        <v>0</v>
      </c>
      <c r="CC286" s="9">
        <v>0</v>
      </c>
      <c r="CD286" s="24">
        <f>Table1[[#This Row],[Tax Exempt Bond Savings Through FY12]]+Table1[[#This Row],[Tax Exempt Bond Savings FY13 and After]]</f>
        <v>0</v>
      </c>
      <c r="CE286" s="9">
        <v>872.62</v>
      </c>
      <c r="CF286" s="9">
        <v>4803.0857999999998</v>
      </c>
      <c r="CG286" s="9">
        <v>6244.0690999999997</v>
      </c>
      <c r="CH286" s="24">
        <f>Table1[[#This Row],[Indirect and Induced Through FY12]]+Table1[[#This Row],[Indirect and Induced FY13 and After]]</f>
        <v>11047.1549</v>
      </c>
      <c r="CI286" s="9">
        <v>2486.9546999999998</v>
      </c>
      <c r="CJ286" s="9">
        <v>13416.033799999999</v>
      </c>
      <c r="CK286" s="9">
        <v>17795.508300000001</v>
      </c>
      <c r="CL286" s="24">
        <f>Table1[[#This Row],[TOTAL Income Consumption Use Taxes Through FY12]]+Table1[[#This Row],[TOTAL Income Consumption Use Taxes FY13 and After]]</f>
        <v>31211.542099999999</v>
      </c>
      <c r="CM286" s="9">
        <v>149.386</v>
      </c>
      <c r="CN286" s="9">
        <v>736.09</v>
      </c>
      <c r="CO286" s="9">
        <v>1068.9372000000001</v>
      </c>
      <c r="CP286" s="24">
        <f>Table1[[#This Row],[Assistance Provided Through FY12]]+Table1[[#This Row],[Assistance Provided FY13 and After]]</f>
        <v>1805.0272</v>
      </c>
      <c r="CQ286" s="9">
        <v>0</v>
      </c>
      <c r="CR286" s="9">
        <v>0</v>
      </c>
      <c r="CS286" s="9">
        <v>0</v>
      </c>
      <c r="CT286" s="24">
        <f>Table1[[#This Row],[Recapture Cancellation Reduction Amount Through FY12]]+Table1[[#This Row],[Recapture Cancellation Reduction Amount FY13 and After]]</f>
        <v>0</v>
      </c>
      <c r="CU286" s="9">
        <v>0</v>
      </c>
      <c r="CV286" s="9">
        <v>0</v>
      </c>
      <c r="CW286" s="9">
        <v>0</v>
      </c>
      <c r="CX286" s="24">
        <f>Table1[[#This Row],[Penalty Paid Through FY12]]+Table1[[#This Row],[Penalty Paid FY13 and After]]</f>
        <v>0</v>
      </c>
      <c r="CY286" s="9">
        <v>149.386</v>
      </c>
      <c r="CZ286" s="9">
        <v>736.09</v>
      </c>
      <c r="DA286" s="9">
        <v>1068.9372000000001</v>
      </c>
      <c r="DB286" s="24">
        <f>Table1[[#This Row],[TOTAL Assistance Net of Recapture Penalties Through FY12]]+Table1[[#This Row],[TOTAL Assistance Net of Recapture Penalties FY13 and After]]</f>
        <v>1805.0272</v>
      </c>
      <c r="DC286" s="9">
        <v>1971.3896999999999</v>
      </c>
      <c r="DD286" s="9">
        <v>10144.904500000001</v>
      </c>
      <c r="DE286" s="9">
        <v>14106.361500000001</v>
      </c>
      <c r="DF286" s="24">
        <f>Table1[[#This Row],[Company Direct Tax Revenue Before Assistance Through FY12]]+Table1[[#This Row],[Company Direct Tax Revenue Before Assistance FY13 and After]]</f>
        <v>24251.266000000003</v>
      </c>
      <c r="DG286" s="9">
        <v>1544.6965</v>
      </c>
      <c r="DH286" s="9">
        <v>8103.4075999999995</v>
      </c>
      <c r="DI286" s="9">
        <v>11053.1399</v>
      </c>
      <c r="DJ286" s="24">
        <f>Table1[[#This Row],[Indirect and Induced Tax Revenues Through FY12]]+Table1[[#This Row],[Indirect and Induced Tax Revenues FY13 and After]]</f>
        <v>19156.547500000001</v>
      </c>
      <c r="DK286" s="9">
        <v>3516.0862000000002</v>
      </c>
      <c r="DL286" s="9">
        <v>18248.312099999999</v>
      </c>
      <c r="DM286" s="9">
        <v>25159.501400000001</v>
      </c>
      <c r="DN286" s="24">
        <f>Table1[[#This Row],[TOTAL Tax Revenues Before Assistance Through FY12]]+Table1[[#This Row],[TOTAL Tax Revenues Before Assistance FY13 and After]]</f>
        <v>43407.813500000004</v>
      </c>
      <c r="DO286" s="9">
        <v>3366.7002000000002</v>
      </c>
      <c r="DP286" s="9">
        <v>17512.222099999999</v>
      </c>
      <c r="DQ286" s="9">
        <v>24090.564200000001</v>
      </c>
      <c r="DR286" s="24">
        <f>Table1[[#This Row],[TOTAL Tax Revenues Net of Assistance Recapture and Penalty Through FY12]]+Table1[[#This Row],[TOTAL Tax Revenues Net of Assistance Recapture and Penalty FY13 and After]]</f>
        <v>41602.7863</v>
      </c>
      <c r="DS286" s="9">
        <v>0</v>
      </c>
      <c r="DT286" s="9">
        <v>0</v>
      </c>
      <c r="DU286" s="9">
        <v>0</v>
      </c>
      <c r="DV286" s="9">
        <v>0</v>
      </c>
    </row>
    <row r="287" spans="1:126" x14ac:dyDescent="0.25">
      <c r="A287" s="10">
        <v>92919</v>
      </c>
      <c r="B287" s="10" t="s">
        <v>1139</v>
      </c>
      <c r="C287" s="10" t="s">
        <v>1141</v>
      </c>
      <c r="D287" s="10" t="s">
        <v>47</v>
      </c>
      <c r="E287" s="10">
        <v>3</v>
      </c>
      <c r="F287" s="10" t="s">
        <v>1128</v>
      </c>
      <c r="G287" s="10" t="s">
        <v>595</v>
      </c>
      <c r="H287" s="13">
        <v>112520</v>
      </c>
      <c r="I287" s="13">
        <v>112520</v>
      </c>
      <c r="J287" s="10" t="s">
        <v>1140</v>
      </c>
      <c r="K287" s="10" t="s">
        <v>81</v>
      </c>
      <c r="L287" s="8">
        <v>38029</v>
      </c>
      <c r="M287" s="8">
        <v>47299</v>
      </c>
      <c r="N287" s="9">
        <v>3960</v>
      </c>
      <c r="O287" s="10" t="s">
        <v>11</v>
      </c>
      <c r="P287" s="7">
        <v>1</v>
      </c>
      <c r="Q287" s="7">
        <v>1</v>
      </c>
      <c r="R287" s="7">
        <v>20</v>
      </c>
      <c r="S287" s="7">
        <v>0</v>
      </c>
      <c r="T287" s="7">
        <v>0</v>
      </c>
      <c r="U287" s="7">
        <v>22</v>
      </c>
      <c r="V287" s="7">
        <v>20</v>
      </c>
      <c r="W287" s="7">
        <v>0</v>
      </c>
      <c r="X287" s="7">
        <v>0</v>
      </c>
      <c r="Y287" s="7">
        <v>0</v>
      </c>
      <c r="Z287" s="7">
        <v>8</v>
      </c>
      <c r="AA287" s="7">
        <v>0</v>
      </c>
      <c r="AB287" s="16">
        <v>0</v>
      </c>
      <c r="AC287" s="16">
        <v>0</v>
      </c>
      <c r="AD287" s="16">
        <v>0</v>
      </c>
      <c r="AE287" s="16">
        <v>0</v>
      </c>
      <c r="AF287" s="15">
        <v>36.363636363636367</v>
      </c>
      <c r="AG287" s="10" t="s">
        <v>28</v>
      </c>
      <c r="AH287" s="10" t="s">
        <v>1966</v>
      </c>
      <c r="AI287" s="9">
        <v>22.841999999999999</v>
      </c>
      <c r="AJ287" s="9">
        <v>708.56790000000001</v>
      </c>
      <c r="AK287" s="9">
        <v>151.69149999999999</v>
      </c>
      <c r="AL287" s="24">
        <f>Table1[[#This Row],[Company Direct Land Through FY12]]+Table1[[#This Row],[Company Direct Land FY13 and After]]</f>
        <v>860.25940000000003</v>
      </c>
      <c r="AM287" s="9">
        <v>46.414000000000001</v>
      </c>
      <c r="AN287" s="9">
        <v>1334.6239</v>
      </c>
      <c r="AO287" s="9">
        <v>308.22910000000002</v>
      </c>
      <c r="AP287" s="24">
        <f>Table1[[#This Row],[Company Direct Building Through FY12]]+Table1[[#This Row],[Company Direct Building FY13 and After]]</f>
        <v>1642.8530000000001</v>
      </c>
      <c r="AQ287" s="9">
        <v>0</v>
      </c>
      <c r="AR287" s="9">
        <v>29.826499999999999</v>
      </c>
      <c r="AS287" s="9">
        <v>0</v>
      </c>
      <c r="AT287" s="24">
        <f>Table1[[#This Row],[Mortgage Recording Tax Through FY12]]+Table1[[#This Row],[Mortgage Recording Tax FY13 and After]]</f>
        <v>29.826499999999999</v>
      </c>
      <c r="AU287" s="9">
        <v>57.825000000000003</v>
      </c>
      <c r="AV287" s="9">
        <v>259.84660000000002</v>
      </c>
      <c r="AW287" s="9">
        <v>384.00850000000003</v>
      </c>
      <c r="AX287" s="24">
        <f>Table1[[#This Row],[Pilot Savings  Through FY12]]+Table1[[#This Row],[Pilot Savings FY13 and After]]</f>
        <v>643.85509999999999</v>
      </c>
      <c r="AY287" s="9">
        <v>0</v>
      </c>
      <c r="AZ287" s="9">
        <v>29.826499999999999</v>
      </c>
      <c r="BA287" s="9">
        <v>0</v>
      </c>
      <c r="BB287" s="24">
        <f>Table1[[#This Row],[Mortgage Recording Tax Exemption Through FY12]]+Table1[[#This Row],[Mortgage Recording Tax Exemption FY13 and After]]</f>
        <v>29.826499999999999</v>
      </c>
      <c r="BC287" s="9">
        <v>34.848599999999998</v>
      </c>
      <c r="BD287" s="9">
        <v>168.34360000000001</v>
      </c>
      <c r="BE287" s="9">
        <v>231.42490000000001</v>
      </c>
      <c r="BF287" s="24">
        <f>Table1[[#This Row],[Indirect and Induced Land Through FY12]]+Table1[[#This Row],[Indirect and Induced Land FY13 and After]]</f>
        <v>399.76850000000002</v>
      </c>
      <c r="BG287" s="9">
        <v>64.718800000000002</v>
      </c>
      <c r="BH287" s="9">
        <v>312.63819999999998</v>
      </c>
      <c r="BI287" s="9">
        <v>429.7894</v>
      </c>
      <c r="BJ287" s="24">
        <f>Table1[[#This Row],[Indirect and Induced Building Through FY12]]+Table1[[#This Row],[Indirect and Induced Building FY13 and After]]</f>
        <v>742.42759999999998</v>
      </c>
      <c r="BK287" s="9">
        <v>110.9984</v>
      </c>
      <c r="BL287" s="9">
        <v>2264.3270000000002</v>
      </c>
      <c r="BM287" s="9">
        <v>737.12639999999999</v>
      </c>
      <c r="BN287" s="24">
        <f>Table1[[#This Row],[TOTAL Real Property Related Taxes Through FY12]]+Table1[[#This Row],[TOTAL Real Property Related Taxes FY13 and After]]</f>
        <v>3001.4534000000003</v>
      </c>
      <c r="BO287" s="9">
        <v>198.67500000000001</v>
      </c>
      <c r="BP287" s="9">
        <v>1015.4216</v>
      </c>
      <c r="BQ287" s="9">
        <v>1319.3755000000001</v>
      </c>
      <c r="BR287" s="24">
        <f>Table1[[#This Row],[Company Direct Through FY12]]+Table1[[#This Row],[Company Direct FY13 and After]]</f>
        <v>2334.7971000000002</v>
      </c>
      <c r="BS287" s="9">
        <v>0</v>
      </c>
      <c r="BT287" s="9">
        <v>5.5515999999999996</v>
      </c>
      <c r="BU287" s="9">
        <v>0</v>
      </c>
      <c r="BV287" s="24">
        <f>Table1[[#This Row],[Sales Tax Exemption Through FY12]]+Table1[[#This Row],[Sales Tax Exemption FY13 and After]]</f>
        <v>5.5515999999999996</v>
      </c>
      <c r="BW287" s="9">
        <v>0</v>
      </c>
      <c r="BX287" s="9">
        <v>0</v>
      </c>
      <c r="BY287" s="9">
        <v>0</v>
      </c>
      <c r="BZ287" s="24">
        <f>Table1[[#This Row],[Energy Tax Savings Through FY12]]+Table1[[#This Row],[Energy Tax Savings FY13 and After]]</f>
        <v>0</v>
      </c>
      <c r="CA287" s="9">
        <v>0</v>
      </c>
      <c r="CB287" s="9">
        <v>0</v>
      </c>
      <c r="CC287" s="9">
        <v>0</v>
      </c>
      <c r="CD287" s="24">
        <f>Table1[[#This Row],[Tax Exempt Bond Savings Through FY12]]+Table1[[#This Row],[Tax Exempt Bond Savings FY13 and After]]</f>
        <v>0</v>
      </c>
      <c r="CE287" s="9">
        <v>107.39319999999999</v>
      </c>
      <c r="CF287" s="9">
        <v>568.29499999999996</v>
      </c>
      <c r="CG287" s="9">
        <v>713.18510000000003</v>
      </c>
      <c r="CH287" s="24">
        <f>Table1[[#This Row],[Indirect and Induced Through FY12]]+Table1[[#This Row],[Indirect and Induced FY13 and After]]</f>
        <v>1281.4801</v>
      </c>
      <c r="CI287" s="9">
        <v>306.06819999999999</v>
      </c>
      <c r="CJ287" s="9">
        <v>1578.165</v>
      </c>
      <c r="CK287" s="9">
        <v>2032.5606</v>
      </c>
      <c r="CL287" s="24">
        <f>Table1[[#This Row],[TOTAL Income Consumption Use Taxes Through FY12]]+Table1[[#This Row],[TOTAL Income Consumption Use Taxes FY13 and After]]</f>
        <v>3610.7255999999998</v>
      </c>
      <c r="CM287" s="9">
        <v>57.825000000000003</v>
      </c>
      <c r="CN287" s="9">
        <v>295.22469999999998</v>
      </c>
      <c r="CO287" s="9">
        <v>384.00850000000003</v>
      </c>
      <c r="CP287" s="24">
        <f>Table1[[#This Row],[Assistance Provided Through FY12]]+Table1[[#This Row],[Assistance Provided FY13 and After]]</f>
        <v>679.23320000000001</v>
      </c>
      <c r="CQ287" s="9">
        <v>0</v>
      </c>
      <c r="CR287" s="9">
        <v>0</v>
      </c>
      <c r="CS287" s="9">
        <v>0</v>
      </c>
      <c r="CT287" s="24">
        <f>Table1[[#This Row],[Recapture Cancellation Reduction Amount Through FY12]]+Table1[[#This Row],[Recapture Cancellation Reduction Amount FY13 and After]]</f>
        <v>0</v>
      </c>
      <c r="CU287" s="9">
        <v>0</v>
      </c>
      <c r="CV287" s="9">
        <v>0</v>
      </c>
      <c r="CW287" s="9">
        <v>0</v>
      </c>
      <c r="CX287" s="24">
        <f>Table1[[#This Row],[Penalty Paid Through FY12]]+Table1[[#This Row],[Penalty Paid FY13 and After]]</f>
        <v>0</v>
      </c>
      <c r="CY287" s="9">
        <v>57.825000000000003</v>
      </c>
      <c r="CZ287" s="9">
        <v>295.22469999999998</v>
      </c>
      <c r="DA287" s="9">
        <v>384.00850000000003</v>
      </c>
      <c r="DB287" s="24">
        <f>Table1[[#This Row],[TOTAL Assistance Net of Recapture Penalties Through FY12]]+Table1[[#This Row],[TOTAL Assistance Net of Recapture Penalties FY13 and After]]</f>
        <v>679.23320000000001</v>
      </c>
      <c r="DC287" s="9">
        <v>267.93099999999998</v>
      </c>
      <c r="DD287" s="9">
        <v>3088.4398999999999</v>
      </c>
      <c r="DE287" s="9">
        <v>1779.2961</v>
      </c>
      <c r="DF287" s="24">
        <f>Table1[[#This Row],[Company Direct Tax Revenue Before Assistance Through FY12]]+Table1[[#This Row],[Company Direct Tax Revenue Before Assistance FY13 and After]]</f>
        <v>4867.7359999999999</v>
      </c>
      <c r="DG287" s="9">
        <v>206.9606</v>
      </c>
      <c r="DH287" s="9">
        <v>1049.2768000000001</v>
      </c>
      <c r="DI287" s="9">
        <v>1374.3994</v>
      </c>
      <c r="DJ287" s="24">
        <f>Table1[[#This Row],[Indirect and Induced Tax Revenues Through FY12]]+Table1[[#This Row],[Indirect and Induced Tax Revenues FY13 and After]]</f>
        <v>2423.6761999999999</v>
      </c>
      <c r="DK287" s="9">
        <v>474.89159999999998</v>
      </c>
      <c r="DL287" s="9">
        <v>4137.7166999999999</v>
      </c>
      <c r="DM287" s="9">
        <v>3153.6954999999998</v>
      </c>
      <c r="DN287" s="24">
        <f>Table1[[#This Row],[TOTAL Tax Revenues Before Assistance Through FY12]]+Table1[[#This Row],[TOTAL Tax Revenues Before Assistance FY13 and After]]</f>
        <v>7291.4121999999998</v>
      </c>
      <c r="DO287" s="9">
        <v>417.06659999999999</v>
      </c>
      <c r="DP287" s="9">
        <v>3842.4920000000002</v>
      </c>
      <c r="DQ287" s="9">
        <v>2769.6869999999999</v>
      </c>
      <c r="DR287" s="24">
        <f>Table1[[#This Row],[TOTAL Tax Revenues Net of Assistance Recapture and Penalty Through FY12]]+Table1[[#This Row],[TOTAL Tax Revenues Net of Assistance Recapture and Penalty FY13 and After]]</f>
        <v>6612.1790000000001</v>
      </c>
      <c r="DS287" s="9">
        <v>0</v>
      </c>
      <c r="DT287" s="9">
        <v>0</v>
      </c>
      <c r="DU287" s="9">
        <v>0</v>
      </c>
      <c r="DV287" s="9">
        <v>0</v>
      </c>
    </row>
    <row r="288" spans="1:126" x14ac:dyDescent="0.25">
      <c r="A288" s="10">
        <v>92920</v>
      </c>
      <c r="B288" s="10" t="s">
        <v>1191</v>
      </c>
      <c r="C288" s="10" t="s">
        <v>1192</v>
      </c>
      <c r="D288" s="10" t="s">
        <v>47</v>
      </c>
      <c r="E288" s="10">
        <v>6</v>
      </c>
      <c r="F288" s="10" t="s">
        <v>1193</v>
      </c>
      <c r="G288" s="10" t="s">
        <v>1194</v>
      </c>
      <c r="H288" s="13">
        <v>27390</v>
      </c>
      <c r="I288" s="13">
        <v>38550</v>
      </c>
      <c r="J288" s="10" t="s">
        <v>1056</v>
      </c>
      <c r="K288" s="10" t="s">
        <v>50</v>
      </c>
      <c r="L288" s="8">
        <v>38249</v>
      </c>
      <c r="M288" s="8">
        <v>48884</v>
      </c>
      <c r="N288" s="9">
        <v>8380</v>
      </c>
      <c r="O288" s="10" t="s">
        <v>74</v>
      </c>
      <c r="P288" s="7">
        <v>56</v>
      </c>
      <c r="Q288" s="7">
        <v>0</v>
      </c>
      <c r="R288" s="7">
        <v>78</v>
      </c>
      <c r="S288" s="7">
        <v>0</v>
      </c>
      <c r="T288" s="7">
        <v>0</v>
      </c>
      <c r="U288" s="7">
        <v>134</v>
      </c>
      <c r="V288" s="7">
        <v>106</v>
      </c>
      <c r="W288" s="7">
        <v>0</v>
      </c>
      <c r="X288" s="7">
        <v>0</v>
      </c>
      <c r="Y288" s="7">
        <v>135</v>
      </c>
      <c r="Z288" s="7">
        <v>37</v>
      </c>
      <c r="AA288" s="7">
        <v>0</v>
      </c>
      <c r="AB288" s="16">
        <v>0</v>
      </c>
      <c r="AC288" s="16">
        <v>0</v>
      </c>
      <c r="AD288" s="16">
        <v>0</v>
      </c>
      <c r="AE288" s="16">
        <v>0</v>
      </c>
      <c r="AF288" s="15">
        <v>92.537313432835816</v>
      </c>
      <c r="AG288" s="10" t="s">
        <v>28</v>
      </c>
      <c r="AH288" s="10" t="s">
        <v>1966</v>
      </c>
      <c r="AI288" s="9">
        <v>0</v>
      </c>
      <c r="AJ288" s="9">
        <v>0</v>
      </c>
      <c r="AK288" s="9">
        <v>0</v>
      </c>
      <c r="AL288" s="24">
        <f>Table1[[#This Row],[Company Direct Land Through FY12]]+Table1[[#This Row],[Company Direct Land FY13 and After]]</f>
        <v>0</v>
      </c>
      <c r="AM288" s="9">
        <v>0</v>
      </c>
      <c r="AN288" s="9">
        <v>0</v>
      </c>
      <c r="AO288" s="9">
        <v>0</v>
      </c>
      <c r="AP288" s="24">
        <f>Table1[[#This Row],[Company Direct Building Through FY12]]+Table1[[#This Row],[Company Direct Building FY13 and After]]</f>
        <v>0</v>
      </c>
      <c r="AQ288" s="9">
        <v>0</v>
      </c>
      <c r="AR288" s="9">
        <v>147.02709999999999</v>
      </c>
      <c r="AS288" s="9">
        <v>0</v>
      </c>
      <c r="AT288" s="24">
        <f>Table1[[#This Row],[Mortgage Recording Tax Through FY12]]+Table1[[#This Row],[Mortgage Recording Tax FY13 and After]]</f>
        <v>147.02709999999999</v>
      </c>
      <c r="AU288" s="9">
        <v>0</v>
      </c>
      <c r="AV288" s="9">
        <v>0</v>
      </c>
      <c r="AW288" s="9">
        <v>0</v>
      </c>
      <c r="AX288" s="24">
        <f>Table1[[#This Row],[Pilot Savings  Through FY12]]+Table1[[#This Row],[Pilot Savings FY13 and After]]</f>
        <v>0</v>
      </c>
      <c r="AY288" s="9">
        <v>0</v>
      </c>
      <c r="AZ288" s="9">
        <v>147.02709999999999</v>
      </c>
      <c r="BA288" s="9">
        <v>0</v>
      </c>
      <c r="BB288" s="24">
        <f>Table1[[#This Row],[Mortgage Recording Tax Exemption Through FY12]]+Table1[[#This Row],[Mortgage Recording Tax Exemption FY13 and After]]</f>
        <v>147.02709999999999</v>
      </c>
      <c r="BC288" s="9">
        <v>95.160700000000006</v>
      </c>
      <c r="BD288" s="9">
        <v>542.18579999999997</v>
      </c>
      <c r="BE288" s="9">
        <v>807.30409999999995</v>
      </c>
      <c r="BF288" s="24">
        <f>Table1[[#This Row],[Indirect and Induced Land Through FY12]]+Table1[[#This Row],[Indirect and Induced Land FY13 and After]]</f>
        <v>1349.4899</v>
      </c>
      <c r="BG288" s="9">
        <v>176.72710000000001</v>
      </c>
      <c r="BH288" s="9">
        <v>1006.9164</v>
      </c>
      <c r="BI288" s="9">
        <v>1499.2791999999999</v>
      </c>
      <c r="BJ288" s="24">
        <f>Table1[[#This Row],[Indirect and Induced Building Through FY12]]+Table1[[#This Row],[Indirect and Induced Building FY13 and After]]</f>
        <v>2506.1956</v>
      </c>
      <c r="BK288" s="9">
        <v>271.88780000000003</v>
      </c>
      <c r="BL288" s="9">
        <v>1549.1022</v>
      </c>
      <c r="BM288" s="9">
        <v>2306.5832999999998</v>
      </c>
      <c r="BN288" s="24">
        <f>Table1[[#This Row],[TOTAL Real Property Related Taxes Through FY12]]+Table1[[#This Row],[TOTAL Real Property Related Taxes FY13 and After]]</f>
        <v>3855.6854999999996</v>
      </c>
      <c r="BO288" s="9">
        <v>262.41059999999999</v>
      </c>
      <c r="BP288" s="9">
        <v>1664.2635</v>
      </c>
      <c r="BQ288" s="9">
        <v>2226.1842000000001</v>
      </c>
      <c r="BR288" s="24">
        <f>Table1[[#This Row],[Company Direct Through FY12]]+Table1[[#This Row],[Company Direct FY13 and After]]</f>
        <v>3890.4477000000002</v>
      </c>
      <c r="BS288" s="9">
        <v>0</v>
      </c>
      <c r="BT288" s="9">
        <v>0</v>
      </c>
      <c r="BU288" s="9">
        <v>0</v>
      </c>
      <c r="BV288" s="24">
        <f>Table1[[#This Row],[Sales Tax Exemption Through FY12]]+Table1[[#This Row],[Sales Tax Exemption FY13 and After]]</f>
        <v>0</v>
      </c>
      <c r="BW288" s="9">
        <v>0</v>
      </c>
      <c r="BX288" s="9">
        <v>0</v>
      </c>
      <c r="BY288" s="9">
        <v>0</v>
      </c>
      <c r="BZ288" s="24">
        <f>Table1[[#This Row],[Energy Tax Savings Through FY12]]+Table1[[#This Row],[Energy Tax Savings FY13 and After]]</f>
        <v>0</v>
      </c>
      <c r="CA288" s="9">
        <v>3.3999999999999998E-3</v>
      </c>
      <c r="CB288" s="9">
        <v>2.3099999999999999E-2</v>
      </c>
      <c r="CC288" s="9">
        <v>1.17E-2</v>
      </c>
      <c r="CD288" s="24">
        <f>Table1[[#This Row],[Tax Exempt Bond Savings Through FY12]]+Table1[[#This Row],[Tax Exempt Bond Savings FY13 and After]]</f>
        <v>3.4799999999999998E-2</v>
      </c>
      <c r="CE288" s="9">
        <v>293.25779999999997</v>
      </c>
      <c r="CF288" s="9">
        <v>1827.9508000000001</v>
      </c>
      <c r="CG288" s="9">
        <v>2487.8784999999998</v>
      </c>
      <c r="CH288" s="24">
        <f>Table1[[#This Row],[Indirect and Induced Through FY12]]+Table1[[#This Row],[Indirect and Induced FY13 and After]]</f>
        <v>4315.8292999999994</v>
      </c>
      <c r="CI288" s="9">
        <v>555.66499999999996</v>
      </c>
      <c r="CJ288" s="9">
        <v>3492.1912000000002</v>
      </c>
      <c r="CK288" s="9">
        <v>4714.0510000000004</v>
      </c>
      <c r="CL288" s="24">
        <f>Table1[[#This Row],[TOTAL Income Consumption Use Taxes Through FY12]]+Table1[[#This Row],[TOTAL Income Consumption Use Taxes FY13 and After]]</f>
        <v>8206.2422000000006</v>
      </c>
      <c r="CM288" s="9">
        <v>3.3999999999999998E-3</v>
      </c>
      <c r="CN288" s="9">
        <v>147.05019999999999</v>
      </c>
      <c r="CO288" s="9">
        <v>1.17E-2</v>
      </c>
      <c r="CP288" s="24">
        <f>Table1[[#This Row],[Assistance Provided Through FY12]]+Table1[[#This Row],[Assistance Provided FY13 and After]]</f>
        <v>147.06189999999998</v>
      </c>
      <c r="CQ288" s="9">
        <v>0</v>
      </c>
      <c r="CR288" s="9">
        <v>0</v>
      </c>
      <c r="CS288" s="9">
        <v>0</v>
      </c>
      <c r="CT288" s="24">
        <f>Table1[[#This Row],[Recapture Cancellation Reduction Amount Through FY12]]+Table1[[#This Row],[Recapture Cancellation Reduction Amount FY13 and After]]</f>
        <v>0</v>
      </c>
      <c r="CU288" s="9">
        <v>0</v>
      </c>
      <c r="CV288" s="9">
        <v>0</v>
      </c>
      <c r="CW288" s="9">
        <v>0</v>
      </c>
      <c r="CX288" s="24">
        <f>Table1[[#This Row],[Penalty Paid Through FY12]]+Table1[[#This Row],[Penalty Paid FY13 and After]]</f>
        <v>0</v>
      </c>
      <c r="CY288" s="9">
        <v>3.3999999999999998E-3</v>
      </c>
      <c r="CZ288" s="9">
        <v>147.05019999999999</v>
      </c>
      <c r="DA288" s="9">
        <v>1.17E-2</v>
      </c>
      <c r="DB288" s="24">
        <f>Table1[[#This Row],[TOTAL Assistance Net of Recapture Penalties Through FY12]]+Table1[[#This Row],[TOTAL Assistance Net of Recapture Penalties FY13 and After]]</f>
        <v>147.06189999999998</v>
      </c>
      <c r="DC288" s="9">
        <v>262.41059999999999</v>
      </c>
      <c r="DD288" s="9">
        <v>1811.2906</v>
      </c>
      <c r="DE288" s="9">
        <v>2226.1842000000001</v>
      </c>
      <c r="DF288" s="24">
        <f>Table1[[#This Row],[Company Direct Tax Revenue Before Assistance Through FY12]]+Table1[[#This Row],[Company Direct Tax Revenue Before Assistance FY13 and After]]</f>
        <v>4037.4748</v>
      </c>
      <c r="DG288" s="9">
        <v>565.14559999999994</v>
      </c>
      <c r="DH288" s="9">
        <v>3377.0529999999999</v>
      </c>
      <c r="DI288" s="9">
        <v>4794.4618</v>
      </c>
      <c r="DJ288" s="24">
        <f>Table1[[#This Row],[Indirect and Induced Tax Revenues Through FY12]]+Table1[[#This Row],[Indirect and Induced Tax Revenues FY13 and After]]</f>
        <v>8171.5147999999999</v>
      </c>
      <c r="DK288" s="9">
        <v>827.55619999999999</v>
      </c>
      <c r="DL288" s="9">
        <v>5188.3436000000002</v>
      </c>
      <c r="DM288" s="9">
        <v>7020.6459999999997</v>
      </c>
      <c r="DN288" s="24">
        <f>Table1[[#This Row],[TOTAL Tax Revenues Before Assistance Through FY12]]+Table1[[#This Row],[TOTAL Tax Revenues Before Assistance FY13 and After]]</f>
        <v>12208.989600000001</v>
      </c>
      <c r="DO288" s="9">
        <v>827.55280000000005</v>
      </c>
      <c r="DP288" s="9">
        <v>5041.2933999999996</v>
      </c>
      <c r="DQ288" s="9">
        <v>7020.6342999999997</v>
      </c>
      <c r="DR288" s="24">
        <f>Table1[[#This Row],[TOTAL Tax Revenues Net of Assistance Recapture and Penalty Through FY12]]+Table1[[#This Row],[TOTAL Tax Revenues Net of Assistance Recapture and Penalty FY13 and After]]</f>
        <v>12061.9277</v>
      </c>
      <c r="DS288" s="9">
        <v>0</v>
      </c>
      <c r="DT288" s="9">
        <v>0</v>
      </c>
      <c r="DU288" s="9">
        <v>0</v>
      </c>
      <c r="DV288" s="9">
        <v>0</v>
      </c>
    </row>
    <row r="289" spans="1:126" x14ac:dyDescent="0.25">
      <c r="A289" s="10">
        <v>92922</v>
      </c>
      <c r="B289" s="10" t="s">
        <v>1199</v>
      </c>
      <c r="C289" s="10" t="s">
        <v>1200</v>
      </c>
      <c r="D289" s="10" t="s">
        <v>47</v>
      </c>
      <c r="E289" s="10">
        <v>3</v>
      </c>
      <c r="F289" s="10" t="s">
        <v>1201</v>
      </c>
      <c r="G289" s="10" t="s">
        <v>1202</v>
      </c>
      <c r="H289" s="13">
        <v>82800</v>
      </c>
      <c r="I289" s="13">
        <v>75000</v>
      </c>
      <c r="J289" s="10" t="s">
        <v>806</v>
      </c>
      <c r="K289" s="10" t="s">
        <v>42</v>
      </c>
      <c r="L289" s="8">
        <v>37922</v>
      </c>
      <c r="M289" s="8">
        <v>41425</v>
      </c>
      <c r="N289" s="9">
        <v>3128</v>
      </c>
      <c r="O289" s="10" t="s">
        <v>40</v>
      </c>
      <c r="P289" s="7">
        <v>0</v>
      </c>
      <c r="Q289" s="7">
        <v>0</v>
      </c>
      <c r="R289" s="7">
        <v>157</v>
      </c>
      <c r="S289" s="7">
        <v>0</v>
      </c>
      <c r="T289" s="7">
        <v>0</v>
      </c>
      <c r="U289" s="7">
        <v>157</v>
      </c>
      <c r="V289" s="7">
        <v>157</v>
      </c>
      <c r="W289" s="7">
        <v>0</v>
      </c>
      <c r="X289" s="7">
        <v>0</v>
      </c>
      <c r="Y289" s="7">
        <v>0</v>
      </c>
      <c r="Z289" s="7">
        <v>261</v>
      </c>
      <c r="AA289" s="7">
        <v>0</v>
      </c>
      <c r="AB289" s="16">
        <v>0</v>
      </c>
      <c r="AC289" s="16">
        <v>0</v>
      </c>
      <c r="AD289" s="16">
        <v>0</v>
      </c>
      <c r="AE289" s="16">
        <v>0</v>
      </c>
      <c r="AF289" s="15">
        <v>100</v>
      </c>
      <c r="AG289" s="10" t="s">
        <v>1966</v>
      </c>
      <c r="AH289" s="10" t="s">
        <v>1966</v>
      </c>
      <c r="AI289" s="9">
        <v>52.536000000000001</v>
      </c>
      <c r="AJ289" s="9">
        <v>447.5145</v>
      </c>
      <c r="AK289" s="9">
        <v>27.7742</v>
      </c>
      <c r="AL289" s="24">
        <f>Table1[[#This Row],[Company Direct Land Through FY12]]+Table1[[#This Row],[Company Direct Land FY13 and After]]</f>
        <v>475.28870000000001</v>
      </c>
      <c r="AM289" s="9">
        <v>386.68700000000001</v>
      </c>
      <c r="AN289" s="9">
        <v>1621.1895</v>
      </c>
      <c r="AO289" s="9">
        <v>204.4299</v>
      </c>
      <c r="AP289" s="24">
        <f>Table1[[#This Row],[Company Direct Building Through FY12]]+Table1[[#This Row],[Company Direct Building FY13 and After]]</f>
        <v>1825.6194</v>
      </c>
      <c r="AQ289" s="9">
        <v>0</v>
      </c>
      <c r="AR289" s="9">
        <v>0</v>
      </c>
      <c r="AS289" s="9">
        <v>0</v>
      </c>
      <c r="AT289" s="24">
        <f>Table1[[#This Row],[Mortgage Recording Tax Through FY12]]+Table1[[#This Row],[Mortgage Recording Tax FY13 and After]]</f>
        <v>0</v>
      </c>
      <c r="AU289" s="9">
        <v>39.999000000000002</v>
      </c>
      <c r="AV289" s="9">
        <v>951.55370000000005</v>
      </c>
      <c r="AW289" s="9">
        <v>118.66930000000001</v>
      </c>
      <c r="AX289" s="24">
        <f>Table1[[#This Row],[Pilot Savings  Through FY12]]+Table1[[#This Row],[Pilot Savings FY13 and After]]</f>
        <v>1070.223</v>
      </c>
      <c r="AY289" s="9">
        <v>0</v>
      </c>
      <c r="AZ289" s="9">
        <v>0</v>
      </c>
      <c r="BA289" s="9">
        <v>0</v>
      </c>
      <c r="BB289" s="24">
        <f>Table1[[#This Row],[Mortgage Recording Tax Exemption Through FY12]]+Table1[[#This Row],[Mortgage Recording Tax Exemption FY13 and After]]</f>
        <v>0</v>
      </c>
      <c r="BC289" s="9">
        <v>307.7903</v>
      </c>
      <c r="BD289" s="9">
        <v>1795.8634999999999</v>
      </c>
      <c r="BE289" s="9">
        <v>162.71960000000001</v>
      </c>
      <c r="BF289" s="24">
        <f>Table1[[#This Row],[Indirect and Induced Land Through FY12]]+Table1[[#This Row],[Indirect and Induced Land FY13 and After]]</f>
        <v>1958.5830999999998</v>
      </c>
      <c r="BG289" s="9">
        <v>571.6105</v>
      </c>
      <c r="BH289" s="9">
        <v>3335.1750999999999</v>
      </c>
      <c r="BI289" s="9">
        <v>302.19349999999997</v>
      </c>
      <c r="BJ289" s="24">
        <f>Table1[[#This Row],[Indirect and Induced Building Through FY12]]+Table1[[#This Row],[Indirect and Induced Building FY13 and After]]</f>
        <v>3637.3685999999998</v>
      </c>
      <c r="BK289" s="9">
        <v>1278.6248000000001</v>
      </c>
      <c r="BL289" s="9">
        <v>6248.1889000000001</v>
      </c>
      <c r="BM289" s="9">
        <v>578.4479</v>
      </c>
      <c r="BN289" s="24">
        <f>Table1[[#This Row],[TOTAL Real Property Related Taxes Through FY12]]+Table1[[#This Row],[TOTAL Real Property Related Taxes FY13 and After]]</f>
        <v>6826.6368000000002</v>
      </c>
      <c r="BO289" s="9">
        <v>1194.5247999999999</v>
      </c>
      <c r="BP289" s="9">
        <v>7354.3445000000002</v>
      </c>
      <c r="BQ289" s="9">
        <v>631.50969999999995</v>
      </c>
      <c r="BR289" s="24">
        <f>Table1[[#This Row],[Company Direct Through FY12]]+Table1[[#This Row],[Company Direct FY13 and After]]</f>
        <v>7985.8541999999998</v>
      </c>
      <c r="BS289" s="9">
        <v>0</v>
      </c>
      <c r="BT289" s="9">
        <v>0</v>
      </c>
      <c r="BU289" s="9">
        <v>0</v>
      </c>
      <c r="BV289" s="24">
        <f>Table1[[#This Row],[Sales Tax Exemption Through FY12]]+Table1[[#This Row],[Sales Tax Exemption FY13 and After]]</f>
        <v>0</v>
      </c>
      <c r="BW289" s="9">
        <v>0</v>
      </c>
      <c r="BX289" s="9">
        <v>0</v>
      </c>
      <c r="BY289" s="9">
        <v>0</v>
      </c>
      <c r="BZ289" s="24">
        <f>Table1[[#This Row],[Energy Tax Savings Through FY12]]+Table1[[#This Row],[Energy Tax Savings FY13 and After]]</f>
        <v>0</v>
      </c>
      <c r="CA289" s="9">
        <v>0</v>
      </c>
      <c r="CB289" s="9">
        <v>0</v>
      </c>
      <c r="CC289" s="9">
        <v>0</v>
      </c>
      <c r="CD289" s="24">
        <f>Table1[[#This Row],[Tax Exempt Bond Savings Through FY12]]+Table1[[#This Row],[Tax Exempt Bond Savings FY13 and After]]</f>
        <v>0</v>
      </c>
      <c r="CE289" s="9">
        <v>948.5204</v>
      </c>
      <c r="CF289" s="9">
        <v>6174.7282999999998</v>
      </c>
      <c r="CG289" s="9">
        <v>501.4545</v>
      </c>
      <c r="CH289" s="24">
        <f>Table1[[#This Row],[Indirect and Induced Through FY12]]+Table1[[#This Row],[Indirect and Induced FY13 and After]]</f>
        <v>6676.1827999999996</v>
      </c>
      <c r="CI289" s="9">
        <v>2143.0452</v>
      </c>
      <c r="CJ289" s="9">
        <v>13529.0728</v>
      </c>
      <c r="CK289" s="9">
        <v>1132.9641999999999</v>
      </c>
      <c r="CL289" s="24">
        <f>Table1[[#This Row],[TOTAL Income Consumption Use Taxes Through FY12]]+Table1[[#This Row],[TOTAL Income Consumption Use Taxes FY13 and After]]</f>
        <v>14662.037</v>
      </c>
      <c r="CM289" s="9">
        <v>39.999000000000002</v>
      </c>
      <c r="CN289" s="9">
        <v>951.55370000000005</v>
      </c>
      <c r="CO289" s="9">
        <v>118.66930000000001</v>
      </c>
      <c r="CP289" s="24">
        <f>Table1[[#This Row],[Assistance Provided Through FY12]]+Table1[[#This Row],[Assistance Provided FY13 and After]]</f>
        <v>1070.223</v>
      </c>
      <c r="CQ289" s="9">
        <v>0</v>
      </c>
      <c r="CR289" s="9">
        <v>0</v>
      </c>
      <c r="CS289" s="9">
        <v>0</v>
      </c>
      <c r="CT289" s="24">
        <f>Table1[[#This Row],[Recapture Cancellation Reduction Amount Through FY12]]+Table1[[#This Row],[Recapture Cancellation Reduction Amount FY13 and After]]</f>
        <v>0</v>
      </c>
      <c r="CU289" s="9">
        <v>0</v>
      </c>
      <c r="CV289" s="9">
        <v>0</v>
      </c>
      <c r="CW289" s="9">
        <v>0</v>
      </c>
      <c r="CX289" s="24">
        <f>Table1[[#This Row],[Penalty Paid Through FY12]]+Table1[[#This Row],[Penalty Paid FY13 and After]]</f>
        <v>0</v>
      </c>
      <c r="CY289" s="9">
        <v>39.999000000000002</v>
      </c>
      <c r="CZ289" s="9">
        <v>951.55370000000005</v>
      </c>
      <c r="DA289" s="9">
        <v>118.66930000000001</v>
      </c>
      <c r="DB289" s="24">
        <f>Table1[[#This Row],[TOTAL Assistance Net of Recapture Penalties Through FY12]]+Table1[[#This Row],[TOTAL Assistance Net of Recapture Penalties FY13 and After]]</f>
        <v>1070.223</v>
      </c>
      <c r="DC289" s="9">
        <v>1633.7478000000001</v>
      </c>
      <c r="DD289" s="9">
        <v>9423.0485000000008</v>
      </c>
      <c r="DE289" s="9">
        <v>863.71379999999999</v>
      </c>
      <c r="DF289" s="24">
        <f>Table1[[#This Row],[Company Direct Tax Revenue Before Assistance Through FY12]]+Table1[[#This Row],[Company Direct Tax Revenue Before Assistance FY13 and After]]</f>
        <v>10286.7623</v>
      </c>
      <c r="DG289" s="9">
        <v>1827.9212</v>
      </c>
      <c r="DH289" s="9">
        <v>11305.766900000001</v>
      </c>
      <c r="DI289" s="9">
        <v>966.36760000000004</v>
      </c>
      <c r="DJ289" s="24">
        <f>Table1[[#This Row],[Indirect and Induced Tax Revenues Through FY12]]+Table1[[#This Row],[Indirect and Induced Tax Revenues FY13 and After]]</f>
        <v>12272.1345</v>
      </c>
      <c r="DK289" s="9">
        <v>3461.6689999999999</v>
      </c>
      <c r="DL289" s="9">
        <v>20728.815399999999</v>
      </c>
      <c r="DM289" s="9">
        <v>1830.0814</v>
      </c>
      <c r="DN289" s="24">
        <f>Table1[[#This Row],[TOTAL Tax Revenues Before Assistance Through FY12]]+Table1[[#This Row],[TOTAL Tax Revenues Before Assistance FY13 and After]]</f>
        <v>22558.896799999999</v>
      </c>
      <c r="DO289" s="9">
        <v>3421.67</v>
      </c>
      <c r="DP289" s="9">
        <v>19777.261699999999</v>
      </c>
      <c r="DQ289" s="9">
        <v>1711.4121</v>
      </c>
      <c r="DR289" s="24">
        <f>Table1[[#This Row],[TOTAL Tax Revenues Net of Assistance Recapture and Penalty Through FY12]]+Table1[[#This Row],[TOTAL Tax Revenues Net of Assistance Recapture and Penalty FY13 and After]]</f>
        <v>21488.6738</v>
      </c>
      <c r="DS289" s="9">
        <v>0</v>
      </c>
      <c r="DT289" s="9">
        <v>0</v>
      </c>
      <c r="DU289" s="9">
        <v>0</v>
      </c>
      <c r="DV289" s="9">
        <v>0</v>
      </c>
    </row>
    <row r="290" spans="1:126" x14ac:dyDescent="0.25">
      <c r="A290" s="10">
        <v>92924</v>
      </c>
      <c r="B290" s="10" t="s">
        <v>1212</v>
      </c>
      <c r="C290" s="10" t="s">
        <v>1213</v>
      </c>
      <c r="D290" s="10" t="s">
        <v>10</v>
      </c>
      <c r="E290" s="10">
        <v>16</v>
      </c>
      <c r="F290" s="10" t="s">
        <v>1214</v>
      </c>
      <c r="G290" s="10" t="s">
        <v>9</v>
      </c>
      <c r="H290" s="13">
        <v>46903</v>
      </c>
      <c r="I290" s="13">
        <v>108958</v>
      </c>
      <c r="J290" s="10" t="s">
        <v>745</v>
      </c>
      <c r="K290" s="10" t="s">
        <v>50</v>
      </c>
      <c r="L290" s="8">
        <v>38169</v>
      </c>
      <c r="M290" s="8">
        <v>42309</v>
      </c>
      <c r="N290" s="9">
        <v>9245</v>
      </c>
      <c r="O290" s="10" t="s">
        <v>74</v>
      </c>
      <c r="P290" s="7">
        <v>11</v>
      </c>
      <c r="Q290" s="7">
        <v>0</v>
      </c>
      <c r="R290" s="7">
        <v>237</v>
      </c>
      <c r="S290" s="7">
        <v>5</v>
      </c>
      <c r="T290" s="7">
        <v>0</v>
      </c>
      <c r="U290" s="7">
        <v>253</v>
      </c>
      <c r="V290" s="7">
        <v>247</v>
      </c>
      <c r="W290" s="7">
        <v>0</v>
      </c>
      <c r="X290" s="7">
        <v>0</v>
      </c>
      <c r="Y290" s="7">
        <v>246</v>
      </c>
      <c r="Z290" s="7">
        <v>0</v>
      </c>
      <c r="AA290" s="7">
        <v>12.252964426877471</v>
      </c>
      <c r="AB290" s="16">
        <v>1.1857707509881421</v>
      </c>
      <c r="AC290" s="16">
        <v>61.660079051383399</v>
      </c>
      <c r="AD290" s="16">
        <v>13.438735177865613</v>
      </c>
      <c r="AE290" s="16">
        <v>11.462450592885375</v>
      </c>
      <c r="AF290" s="15">
        <v>76.284584980237156</v>
      </c>
      <c r="AG290" s="10" t="s">
        <v>28</v>
      </c>
      <c r="AH290" s="10" t="s">
        <v>28</v>
      </c>
      <c r="AI290" s="9">
        <v>0</v>
      </c>
      <c r="AJ290" s="9">
        <v>0</v>
      </c>
      <c r="AK290" s="9">
        <v>0</v>
      </c>
      <c r="AL290" s="24">
        <f>Table1[[#This Row],[Company Direct Land Through FY12]]+Table1[[#This Row],[Company Direct Land FY13 and After]]</f>
        <v>0</v>
      </c>
      <c r="AM290" s="9">
        <v>0</v>
      </c>
      <c r="AN290" s="9">
        <v>0</v>
      </c>
      <c r="AO290" s="9">
        <v>0</v>
      </c>
      <c r="AP290" s="24">
        <f>Table1[[#This Row],[Company Direct Building Through FY12]]+Table1[[#This Row],[Company Direct Building FY13 and After]]</f>
        <v>0</v>
      </c>
      <c r="AQ290" s="9">
        <v>0</v>
      </c>
      <c r="AR290" s="9">
        <v>162.20349999999999</v>
      </c>
      <c r="AS290" s="9">
        <v>0</v>
      </c>
      <c r="AT290" s="24">
        <f>Table1[[#This Row],[Mortgage Recording Tax Through FY12]]+Table1[[#This Row],[Mortgage Recording Tax FY13 and After]]</f>
        <v>162.20349999999999</v>
      </c>
      <c r="AU290" s="9">
        <v>0</v>
      </c>
      <c r="AV290" s="9">
        <v>0</v>
      </c>
      <c r="AW290" s="9">
        <v>0</v>
      </c>
      <c r="AX290" s="24">
        <f>Table1[[#This Row],[Pilot Savings  Through FY12]]+Table1[[#This Row],[Pilot Savings FY13 and After]]</f>
        <v>0</v>
      </c>
      <c r="AY290" s="9">
        <v>0</v>
      </c>
      <c r="AZ290" s="9">
        <v>162.20349999999999</v>
      </c>
      <c r="BA290" s="9">
        <v>0</v>
      </c>
      <c r="BB290" s="24">
        <f>Table1[[#This Row],[Mortgage Recording Tax Exemption Through FY12]]+Table1[[#This Row],[Mortgage Recording Tax Exemption FY13 and After]]</f>
        <v>162.20349999999999</v>
      </c>
      <c r="BC290" s="9">
        <v>117.25579999999999</v>
      </c>
      <c r="BD290" s="9">
        <v>818.91269999999997</v>
      </c>
      <c r="BE290" s="9">
        <v>251.77969999999999</v>
      </c>
      <c r="BF290" s="24">
        <f>Table1[[#This Row],[Indirect and Induced Land Through FY12]]+Table1[[#This Row],[Indirect and Induced Land FY13 and After]]</f>
        <v>1070.6923999999999</v>
      </c>
      <c r="BG290" s="9">
        <v>217.76070000000001</v>
      </c>
      <c r="BH290" s="9">
        <v>1520.8376000000001</v>
      </c>
      <c r="BI290" s="9">
        <v>467.59059999999999</v>
      </c>
      <c r="BJ290" s="24">
        <f>Table1[[#This Row],[Indirect and Induced Building Through FY12]]+Table1[[#This Row],[Indirect and Induced Building FY13 and After]]</f>
        <v>1988.4282000000001</v>
      </c>
      <c r="BK290" s="9">
        <v>335.01650000000001</v>
      </c>
      <c r="BL290" s="9">
        <v>2339.7503000000002</v>
      </c>
      <c r="BM290" s="9">
        <v>719.37030000000004</v>
      </c>
      <c r="BN290" s="24">
        <f>Table1[[#This Row],[TOTAL Real Property Related Taxes Through FY12]]+Table1[[#This Row],[TOTAL Real Property Related Taxes FY13 and After]]</f>
        <v>3059.1206000000002</v>
      </c>
      <c r="BO290" s="9">
        <v>340.70600000000002</v>
      </c>
      <c r="BP290" s="9">
        <v>2615.2395999999999</v>
      </c>
      <c r="BQ290" s="9">
        <v>731.58690000000001</v>
      </c>
      <c r="BR290" s="24">
        <f>Table1[[#This Row],[Company Direct Through FY12]]+Table1[[#This Row],[Company Direct FY13 and After]]</f>
        <v>3346.8265000000001</v>
      </c>
      <c r="BS290" s="9">
        <v>0</v>
      </c>
      <c r="BT290" s="9">
        <v>0</v>
      </c>
      <c r="BU290" s="9">
        <v>0</v>
      </c>
      <c r="BV290" s="24">
        <f>Table1[[#This Row],[Sales Tax Exemption Through FY12]]+Table1[[#This Row],[Sales Tax Exemption FY13 and After]]</f>
        <v>0</v>
      </c>
      <c r="BW290" s="9">
        <v>0</v>
      </c>
      <c r="BX290" s="9">
        <v>0</v>
      </c>
      <c r="BY290" s="9">
        <v>0</v>
      </c>
      <c r="BZ290" s="24">
        <f>Table1[[#This Row],[Energy Tax Savings Through FY12]]+Table1[[#This Row],[Energy Tax Savings FY13 and After]]</f>
        <v>0</v>
      </c>
      <c r="CA290" s="9">
        <v>4.6233000000000004</v>
      </c>
      <c r="CB290" s="9">
        <v>49.7988</v>
      </c>
      <c r="CC290" s="9">
        <v>9.1318999999999999</v>
      </c>
      <c r="CD290" s="24">
        <f>Table1[[#This Row],[Tax Exempt Bond Savings Through FY12]]+Table1[[#This Row],[Tax Exempt Bond Savings FY13 and After]]</f>
        <v>58.930700000000002</v>
      </c>
      <c r="CE290" s="9">
        <v>393.0455</v>
      </c>
      <c r="CF290" s="9">
        <v>3035.5454</v>
      </c>
      <c r="CG290" s="9">
        <v>843.97400000000005</v>
      </c>
      <c r="CH290" s="24">
        <f>Table1[[#This Row],[Indirect and Induced Through FY12]]+Table1[[#This Row],[Indirect and Induced FY13 and After]]</f>
        <v>3879.5194000000001</v>
      </c>
      <c r="CI290" s="9">
        <v>729.12819999999999</v>
      </c>
      <c r="CJ290" s="9">
        <v>5600.9862000000003</v>
      </c>
      <c r="CK290" s="9">
        <v>1566.4290000000001</v>
      </c>
      <c r="CL290" s="24">
        <f>Table1[[#This Row],[TOTAL Income Consumption Use Taxes Through FY12]]+Table1[[#This Row],[TOTAL Income Consumption Use Taxes FY13 and After]]</f>
        <v>7167.4152000000004</v>
      </c>
      <c r="CM290" s="9">
        <v>4.6233000000000004</v>
      </c>
      <c r="CN290" s="9">
        <v>212.00229999999999</v>
      </c>
      <c r="CO290" s="9">
        <v>9.1318999999999999</v>
      </c>
      <c r="CP290" s="24">
        <f>Table1[[#This Row],[Assistance Provided Through FY12]]+Table1[[#This Row],[Assistance Provided FY13 and After]]</f>
        <v>221.13419999999999</v>
      </c>
      <c r="CQ290" s="9">
        <v>0</v>
      </c>
      <c r="CR290" s="9">
        <v>0</v>
      </c>
      <c r="CS290" s="9">
        <v>0</v>
      </c>
      <c r="CT290" s="24">
        <f>Table1[[#This Row],[Recapture Cancellation Reduction Amount Through FY12]]+Table1[[#This Row],[Recapture Cancellation Reduction Amount FY13 and After]]</f>
        <v>0</v>
      </c>
      <c r="CU290" s="9">
        <v>0</v>
      </c>
      <c r="CV290" s="9">
        <v>0</v>
      </c>
      <c r="CW290" s="9">
        <v>0</v>
      </c>
      <c r="CX290" s="24">
        <f>Table1[[#This Row],[Penalty Paid Through FY12]]+Table1[[#This Row],[Penalty Paid FY13 and After]]</f>
        <v>0</v>
      </c>
      <c r="CY290" s="9">
        <v>4.6233000000000004</v>
      </c>
      <c r="CZ290" s="9">
        <v>212.00229999999999</v>
      </c>
      <c r="DA290" s="9">
        <v>9.1318999999999999</v>
      </c>
      <c r="DB290" s="24">
        <f>Table1[[#This Row],[TOTAL Assistance Net of Recapture Penalties Through FY12]]+Table1[[#This Row],[TOTAL Assistance Net of Recapture Penalties FY13 and After]]</f>
        <v>221.13419999999999</v>
      </c>
      <c r="DC290" s="9">
        <v>340.70600000000002</v>
      </c>
      <c r="DD290" s="9">
        <v>2777.4431</v>
      </c>
      <c r="DE290" s="9">
        <v>731.58690000000001</v>
      </c>
      <c r="DF290" s="24">
        <f>Table1[[#This Row],[Company Direct Tax Revenue Before Assistance Through FY12]]+Table1[[#This Row],[Company Direct Tax Revenue Before Assistance FY13 and After]]</f>
        <v>3509.0299999999997</v>
      </c>
      <c r="DG290" s="9">
        <v>728.06200000000001</v>
      </c>
      <c r="DH290" s="9">
        <v>5375.2956999999997</v>
      </c>
      <c r="DI290" s="9">
        <v>1563.3443</v>
      </c>
      <c r="DJ290" s="24">
        <f>Table1[[#This Row],[Indirect and Induced Tax Revenues Through FY12]]+Table1[[#This Row],[Indirect and Induced Tax Revenues FY13 and After]]</f>
        <v>6938.6399999999994</v>
      </c>
      <c r="DK290" s="9">
        <v>1068.768</v>
      </c>
      <c r="DL290" s="9">
        <v>8152.7388000000001</v>
      </c>
      <c r="DM290" s="9">
        <v>2294.9312</v>
      </c>
      <c r="DN290" s="24">
        <f>Table1[[#This Row],[TOTAL Tax Revenues Before Assistance Through FY12]]+Table1[[#This Row],[TOTAL Tax Revenues Before Assistance FY13 and After]]</f>
        <v>10447.67</v>
      </c>
      <c r="DO290" s="9">
        <v>1064.1447000000001</v>
      </c>
      <c r="DP290" s="9">
        <v>7940.7365</v>
      </c>
      <c r="DQ290" s="9">
        <v>2285.7993000000001</v>
      </c>
      <c r="DR290" s="24">
        <f>Table1[[#This Row],[TOTAL Tax Revenues Net of Assistance Recapture and Penalty Through FY12]]+Table1[[#This Row],[TOTAL Tax Revenues Net of Assistance Recapture and Penalty FY13 and After]]</f>
        <v>10226.5358</v>
      </c>
      <c r="DS290" s="9">
        <v>0</v>
      </c>
      <c r="DT290" s="9">
        <v>0</v>
      </c>
      <c r="DU290" s="9">
        <v>0</v>
      </c>
      <c r="DV290" s="9">
        <v>0</v>
      </c>
    </row>
    <row r="291" spans="1:126" x14ac:dyDescent="0.25">
      <c r="A291" s="10">
        <v>92925</v>
      </c>
      <c r="B291" s="10" t="s">
        <v>1218</v>
      </c>
      <c r="C291" s="10" t="s">
        <v>1219</v>
      </c>
      <c r="D291" s="10" t="s">
        <v>10</v>
      </c>
      <c r="E291" s="10">
        <v>17</v>
      </c>
      <c r="F291" s="10" t="s">
        <v>31</v>
      </c>
      <c r="G291" s="10" t="s">
        <v>1220</v>
      </c>
      <c r="H291" s="13">
        <v>135000</v>
      </c>
      <c r="I291" s="13">
        <v>113000</v>
      </c>
      <c r="J291" s="10" t="s">
        <v>294</v>
      </c>
      <c r="K291" s="10" t="s">
        <v>81</v>
      </c>
      <c r="L291" s="8">
        <v>38350</v>
      </c>
      <c r="M291" s="8">
        <v>47664</v>
      </c>
      <c r="N291" s="9">
        <v>9350.5</v>
      </c>
      <c r="O291" s="10" t="s">
        <v>11</v>
      </c>
      <c r="P291" s="7">
        <v>0</v>
      </c>
      <c r="Q291" s="7">
        <v>0</v>
      </c>
      <c r="R291" s="7">
        <v>162</v>
      </c>
      <c r="S291" s="7">
        <v>0</v>
      </c>
      <c r="T291" s="7">
        <v>35</v>
      </c>
      <c r="U291" s="7">
        <v>197</v>
      </c>
      <c r="V291" s="7">
        <v>162</v>
      </c>
      <c r="W291" s="7">
        <v>0</v>
      </c>
      <c r="X291" s="7">
        <v>0</v>
      </c>
      <c r="Y291" s="7">
        <v>280</v>
      </c>
      <c r="Z291" s="7">
        <v>60</v>
      </c>
      <c r="AA291" s="7">
        <v>0</v>
      </c>
      <c r="AB291" s="16">
        <v>0</v>
      </c>
      <c r="AC291" s="16">
        <v>0</v>
      </c>
      <c r="AD291" s="16">
        <v>0</v>
      </c>
      <c r="AE291" s="16">
        <v>0</v>
      </c>
      <c r="AF291" s="15">
        <v>71.604938271604937</v>
      </c>
      <c r="AG291" s="10" t="s">
        <v>28</v>
      </c>
      <c r="AH291" s="10" t="s">
        <v>1966</v>
      </c>
      <c r="AI291" s="9">
        <v>65.245000000000005</v>
      </c>
      <c r="AJ291" s="9">
        <v>358.52760000000001</v>
      </c>
      <c r="AK291" s="9">
        <v>485.61509999999998</v>
      </c>
      <c r="AL291" s="24">
        <f>Table1[[#This Row],[Company Direct Land Through FY12]]+Table1[[#This Row],[Company Direct Land FY13 and After]]</f>
        <v>844.14269999999999</v>
      </c>
      <c r="AM291" s="9">
        <v>119.881</v>
      </c>
      <c r="AN291" s="9">
        <v>701.82600000000002</v>
      </c>
      <c r="AO291" s="9">
        <v>892.26800000000003</v>
      </c>
      <c r="AP291" s="24">
        <f>Table1[[#This Row],[Company Direct Building Through FY12]]+Table1[[#This Row],[Company Direct Building FY13 and After]]</f>
        <v>1594.0940000000001</v>
      </c>
      <c r="AQ291" s="9">
        <v>0</v>
      </c>
      <c r="AR291" s="9">
        <v>128.99959999999999</v>
      </c>
      <c r="AS291" s="9">
        <v>0</v>
      </c>
      <c r="AT291" s="24">
        <f>Table1[[#This Row],[Mortgage Recording Tax Through FY12]]+Table1[[#This Row],[Mortgage Recording Tax FY13 and After]]</f>
        <v>128.99959999999999</v>
      </c>
      <c r="AU291" s="9">
        <v>65.244</v>
      </c>
      <c r="AV291" s="9">
        <v>333.98140000000001</v>
      </c>
      <c r="AW291" s="9">
        <v>485.6078</v>
      </c>
      <c r="AX291" s="24">
        <f>Table1[[#This Row],[Pilot Savings  Through FY12]]+Table1[[#This Row],[Pilot Savings FY13 and After]]</f>
        <v>819.58920000000001</v>
      </c>
      <c r="AY291" s="9">
        <v>0</v>
      </c>
      <c r="AZ291" s="9">
        <v>128.99959999999999</v>
      </c>
      <c r="BA291" s="9">
        <v>0</v>
      </c>
      <c r="BB291" s="24">
        <f>Table1[[#This Row],[Mortgage Recording Tax Exemption Through FY12]]+Table1[[#This Row],[Mortgage Recording Tax Exemption FY13 and After]]</f>
        <v>128.99959999999999</v>
      </c>
      <c r="BC291" s="9">
        <v>282.27229999999997</v>
      </c>
      <c r="BD291" s="9">
        <v>2488.3959</v>
      </c>
      <c r="BE291" s="9">
        <v>2100.9378999999999</v>
      </c>
      <c r="BF291" s="24">
        <f>Table1[[#This Row],[Indirect and Induced Land Through FY12]]+Table1[[#This Row],[Indirect and Induced Land FY13 and After]]</f>
        <v>4589.3338000000003</v>
      </c>
      <c r="BG291" s="9">
        <v>524.22</v>
      </c>
      <c r="BH291" s="9">
        <v>4621.3064000000004</v>
      </c>
      <c r="BI291" s="9">
        <v>3901.7413000000001</v>
      </c>
      <c r="BJ291" s="24">
        <f>Table1[[#This Row],[Indirect and Induced Building Through FY12]]+Table1[[#This Row],[Indirect and Induced Building FY13 and After]]</f>
        <v>8523.047700000001</v>
      </c>
      <c r="BK291" s="9">
        <v>926.37429999999995</v>
      </c>
      <c r="BL291" s="9">
        <v>7836.0744999999997</v>
      </c>
      <c r="BM291" s="9">
        <v>6894.9544999999998</v>
      </c>
      <c r="BN291" s="24">
        <f>Table1[[#This Row],[TOTAL Real Property Related Taxes Through FY12]]+Table1[[#This Row],[TOTAL Real Property Related Taxes FY13 and After]]</f>
        <v>14731.028999999999</v>
      </c>
      <c r="BO291" s="9">
        <v>1750.431</v>
      </c>
      <c r="BP291" s="9">
        <v>16602.563300000002</v>
      </c>
      <c r="BQ291" s="9">
        <v>13028.365299999999</v>
      </c>
      <c r="BR291" s="24">
        <f>Table1[[#This Row],[Company Direct Through FY12]]+Table1[[#This Row],[Company Direct FY13 and After]]</f>
        <v>29630.928599999999</v>
      </c>
      <c r="BS291" s="9">
        <v>0</v>
      </c>
      <c r="BT291" s="9">
        <v>0</v>
      </c>
      <c r="BU291" s="9">
        <v>0</v>
      </c>
      <c r="BV291" s="24">
        <f>Table1[[#This Row],[Sales Tax Exemption Through FY12]]+Table1[[#This Row],[Sales Tax Exemption FY13 and After]]</f>
        <v>0</v>
      </c>
      <c r="BW291" s="9">
        <v>0</v>
      </c>
      <c r="BX291" s="9">
        <v>0</v>
      </c>
      <c r="BY291" s="9">
        <v>0</v>
      </c>
      <c r="BZ291" s="24">
        <f>Table1[[#This Row],[Energy Tax Savings Through FY12]]+Table1[[#This Row],[Energy Tax Savings FY13 and After]]</f>
        <v>0</v>
      </c>
      <c r="CA291" s="9">
        <v>0</v>
      </c>
      <c r="CB291" s="9">
        <v>0</v>
      </c>
      <c r="CC291" s="9">
        <v>0</v>
      </c>
      <c r="CD291" s="24">
        <f>Table1[[#This Row],[Tax Exempt Bond Savings Through FY12]]+Table1[[#This Row],[Tax Exempt Bond Savings FY13 and After]]</f>
        <v>0</v>
      </c>
      <c r="CE291" s="9">
        <v>946.18679999999995</v>
      </c>
      <c r="CF291" s="9">
        <v>9320.7410999999993</v>
      </c>
      <c r="CG291" s="9">
        <v>7042.4183000000003</v>
      </c>
      <c r="CH291" s="24">
        <f>Table1[[#This Row],[Indirect and Induced Through FY12]]+Table1[[#This Row],[Indirect and Induced FY13 and After]]</f>
        <v>16363.1594</v>
      </c>
      <c r="CI291" s="9">
        <v>2696.6178</v>
      </c>
      <c r="CJ291" s="9">
        <v>25923.304400000001</v>
      </c>
      <c r="CK291" s="9">
        <v>20070.783599999999</v>
      </c>
      <c r="CL291" s="24">
        <f>Table1[[#This Row],[TOTAL Income Consumption Use Taxes Through FY12]]+Table1[[#This Row],[TOTAL Income Consumption Use Taxes FY13 and After]]</f>
        <v>45994.088000000003</v>
      </c>
      <c r="CM291" s="9">
        <v>65.244</v>
      </c>
      <c r="CN291" s="9">
        <v>462.98099999999999</v>
      </c>
      <c r="CO291" s="9">
        <v>485.6078</v>
      </c>
      <c r="CP291" s="24">
        <f>Table1[[#This Row],[Assistance Provided Through FY12]]+Table1[[#This Row],[Assistance Provided FY13 and After]]</f>
        <v>948.58879999999999</v>
      </c>
      <c r="CQ291" s="9">
        <v>0</v>
      </c>
      <c r="CR291" s="9">
        <v>0</v>
      </c>
      <c r="CS291" s="9">
        <v>0</v>
      </c>
      <c r="CT291" s="24">
        <f>Table1[[#This Row],[Recapture Cancellation Reduction Amount Through FY12]]+Table1[[#This Row],[Recapture Cancellation Reduction Amount FY13 and After]]</f>
        <v>0</v>
      </c>
      <c r="CU291" s="9">
        <v>0</v>
      </c>
      <c r="CV291" s="9">
        <v>0</v>
      </c>
      <c r="CW291" s="9">
        <v>0</v>
      </c>
      <c r="CX291" s="24">
        <f>Table1[[#This Row],[Penalty Paid Through FY12]]+Table1[[#This Row],[Penalty Paid FY13 and After]]</f>
        <v>0</v>
      </c>
      <c r="CY291" s="9">
        <v>65.244</v>
      </c>
      <c r="CZ291" s="9">
        <v>462.98099999999999</v>
      </c>
      <c r="DA291" s="9">
        <v>485.6078</v>
      </c>
      <c r="DB291" s="24">
        <f>Table1[[#This Row],[TOTAL Assistance Net of Recapture Penalties Through FY12]]+Table1[[#This Row],[TOTAL Assistance Net of Recapture Penalties FY13 and After]]</f>
        <v>948.58879999999999</v>
      </c>
      <c r="DC291" s="9">
        <v>1935.557</v>
      </c>
      <c r="DD291" s="9">
        <v>17791.916499999999</v>
      </c>
      <c r="DE291" s="9">
        <v>14406.2484</v>
      </c>
      <c r="DF291" s="24">
        <f>Table1[[#This Row],[Company Direct Tax Revenue Before Assistance Through FY12]]+Table1[[#This Row],[Company Direct Tax Revenue Before Assistance FY13 and After]]</f>
        <v>32198.1649</v>
      </c>
      <c r="DG291" s="9">
        <v>1752.6791000000001</v>
      </c>
      <c r="DH291" s="9">
        <v>16430.4434</v>
      </c>
      <c r="DI291" s="9">
        <v>13045.0975</v>
      </c>
      <c r="DJ291" s="24">
        <f>Table1[[#This Row],[Indirect and Induced Tax Revenues Through FY12]]+Table1[[#This Row],[Indirect and Induced Tax Revenues FY13 and After]]</f>
        <v>29475.5409</v>
      </c>
      <c r="DK291" s="9">
        <v>3688.2361000000001</v>
      </c>
      <c r="DL291" s="9">
        <v>34222.359900000003</v>
      </c>
      <c r="DM291" s="9">
        <v>27451.3459</v>
      </c>
      <c r="DN291" s="24">
        <f>Table1[[#This Row],[TOTAL Tax Revenues Before Assistance Through FY12]]+Table1[[#This Row],[TOTAL Tax Revenues Before Assistance FY13 and After]]</f>
        <v>61673.705800000003</v>
      </c>
      <c r="DO291" s="9">
        <v>3622.9920999999999</v>
      </c>
      <c r="DP291" s="9">
        <v>33759.378900000003</v>
      </c>
      <c r="DQ291" s="9">
        <v>26965.738099999999</v>
      </c>
      <c r="DR291" s="24">
        <f>Table1[[#This Row],[TOTAL Tax Revenues Net of Assistance Recapture and Penalty Through FY12]]+Table1[[#This Row],[TOTAL Tax Revenues Net of Assistance Recapture and Penalty FY13 and After]]</f>
        <v>60725.116999999998</v>
      </c>
      <c r="DS291" s="9">
        <v>0</v>
      </c>
      <c r="DT291" s="9">
        <v>0</v>
      </c>
      <c r="DU291" s="9">
        <v>0</v>
      </c>
      <c r="DV291" s="9">
        <v>0</v>
      </c>
    </row>
    <row r="292" spans="1:126" x14ac:dyDescent="0.25">
      <c r="A292" s="10">
        <v>92926</v>
      </c>
      <c r="B292" s="10" t="s">
        <v>1221</v>
      </c>
      <c r="C292" s="10" t="s">
        <v>1223</v>
      </c>
      <c r="D292" s="10" t="s">
        <v>47</v>
      </c>
      <c r="E292" s="10">
        <v>3</v>
      </c>
      <c r="F292" s="10" t="s">
        <v>1224</v>
      </c>
      <c r="G292" s="10" t="s">
        <v>255</v>
      </c>
      <c r="H292" s="13">
        <v>0</v>
      </c>
      <c r="I292" s="13">
        <v>2856156</v>
      </c>
      <c r="J292" s="10" t="s">
        <v>1222</v>
      </c>
      <c r="K292" s="10" t="s">
        <v>42</v>
      </c>
      <c r="L292" s="8">
        <v>38308</v>
      </c>
      <c r="M292" s="8">
        <v>47299</v>
      </c>
      <c r="N292" s="9">
        <v>622000</v>
      </c>
      <c r="O292" s="10" t="s">
        <v>1170</v>
      </c>
      <c r="P292" s="7">
        <v>13</v>
      </c>
      <c r="Q292" s="7">
        <v>0</v>
      </c>
      <c r="R292" s="7">
        <v>5249</v>
      </c>
      <c r="S292" s="7">
        <v>0</v>
      </c>
      <c r="T292" s="7">
        <v>0</v>
      </c>
      <c r="U292" s="7">
        <v>5262</v>
      </c>
      <c r="V292" s="7">
        <v>4256</v>
      </c>
      <c r="W292" s="7">
        <v>0</v>
      </c>
      <c r="X292" s="7">
        <v>4200</v>
      </c>
      <c r="Y292" s="7">
        <v>2995</v>
      </c>
      <c r="Z292" s="7">
        <v>2896</v>
      </c>
      <c r="AA292" s="7">
        <v>80.42569365260357</v>
      </c>
      <c r="AB292" s="16">
        <v>0.22805017103762829</v>
      </c>
      <c r="AC292" s="16">
        <v>3.3067274800456099</v>
      </c>
      <c r="AD292" s="16">
        <v>1.4633219308247813</v>
      </c>
      <c r="AE292" s="16">
        <v>14.576206765488408</v>
      </c>
      <c r="AF292" s="15">
        <v>45.438996579247437</v>
      </c>
      <c r="AG292" s="10" t="s">
        <v>28</v>
      </c>
      <c r="AH292" s="10" t="s">
        <v>1966</v>
      </c>
      <c r="AI292" s="9">
        <v>19827.541700000002</v>
      </c>
      <c r="AJ292" s="9">
        <v>56236.117899999997</v>
      </c>
      <c r="AK292" s="9">
        <v>141876.8046</v>
      </c>
      <c r="AL292" s="24">
        <f>Table1[[#This Row],[Company Direct Land Through FY12]]+Table1[[#This Row],[Company Direct Land FY13 and After]]</f>
        <v>198112.92249999999</v>
      </c>
      <c r="AM292" s="9">
        <v>36822.577499999999</v>
      </c>
      <c r="AN292" s="9">
        <v>104438.50509999999</v>
      </c>
      <c r="AO292" s="9">
        <v>263485.49410000001</v>
      </c>
      <c r="AP292" s="24">
        <f>Table1[[#This Row],[Company Direct Building Through FY12]]+Table1[[#This Row],[Company Direct Building FY13 and After]]</f>
        <v>367923.99920000002</v>
      </c>
      <c r="AQ292" s="9">
        <v>0</v>
      </c>
      <c r="AR292" s="9">
        <v>11404.25</v>
      </c>
      <c r="AS292" s="9">
        <v>0</v>
      </c>
      <c r="AT292" s="24">
        <f>Table1[[#This Row],[Mortgage Recording Tax Through FY12]]+Table1[[#This Row],[Mortgage Recording Tax FY13 and After]]</f>
        <v>11404.25</v>
      </c>
      <c r="AU292" s="9">
        <v>0</v>
      </c>
      <c r="AV292" s="9">
        <v>0</v>
      </c>
      <c r="AW292" s="9">
        <v>0</v>
      </c>
      <c r="AX292" s="24">
        <f>Table1[[#This Row],[Pilot Savings  Through FY12]]+Table1[[#This Row],[Pilot Savings FY13 and After]]</f>
        <v>0</v>
      </c>
      <c r="AY292" s="9">
        <v>0</v>
      </c>
      <c r="AZ292" s="9">
        <v>11404.25</v>
      </c>
      <c r="BA292" s="9">
        <v>0</v>
      </c>
      <c r="BB292" s="24">
        <f>Table1[[#This Row],[Mortgage Recording Tax Exemption Through FY12]]+Table1[[#This Row],[Mortgage Recording Tax Exemption FY13 and After]]</f>
        <v>11404.25</v>
      </c>
      <c r="BC292" s="9">
        <v>13705.9174</v>
      </c>
      <c r="BD292" s="9">
        <v>67191.140799999994</v>
      </c>
      <c r="BE292" s="9">
        <v>98073.2647</v>
      </c>
      <c r="BF292" s="24">
        <f>Table1[[#This Row],[Indirect and Induced Land Through FY12]]+Table1[[#This Row],[Indirect and Induced Land FY13 and After]]</f>
        <v>165264.40549999999</v>
      </c>
      <c r="BG292" s="9">
        <v>25453.846600000001</v>
      </c>
      <c r="BH292" s="9">
        <v>124783.5472</v>
      </c>
      <c r="BI292" s="9">
        <v>182136.06409999999</v>
      </c>
      <c r="BJ292" s="24">
        <f>Table1[[#This Row],[Indirect and Induced Building Through FY12]]+Table1[[#This Row],[Indirect and Induced Building FY13 and After]]</f>
        <v>306919.61129999999</v>
      </c>
      <c r="BK292" s="9">
        <v>95809.883199999997</v>
      </c>
      <c r="BL292" s="9">
        <v>352649.31099999999</v>
      </c>
      <c r="BM292" s="9">
        <v>685571.62749999994</v>
      </c>
      <c r="BN292" s="24">
        <f>Table1[[#This Row],[TOTAL Real Property Related Taxes Through FY12]]+Table1[[#This Row],[TOTAL Real Property Related Taxes FY13 and After]]</f>
        <v>1038220.9384999999</v>
      </c>
      <c r="BO292" s="9">
        <v>63301.372100000001</v>
      </c>
      <c r="BP292" s="9">
        <v>356576.35230000003</v>
      </c>
      <c r="BQ292" s="9">
        <v>452955.61599999998</v>
      </c>
      <c r="BR292" s="24">
        <f>Table1[[#This Row],[Company Direct Through FY12]]+Table1[[#This Row],[Company Direct FY13 and After]]</f>
        <v>809531.96830000007</v>
      </c>
      <c r="BS292" s="9">
        <v>0</v>
      </c>
      <c r="BT292" s="9">
        <v>8270.5732000000007</v>
      </c>
      <c r="BU292" s="9">
        <v>30229.426800000001</v>
      </c>
      <c r="BV292" s="24">
        <f>Table1[[#This Row],[Sales Tax Exemption Through FY12]]+Table1[[#This Row],[Sales Tax Exemption FY13 and After]]</f>
        <v>38500</v>
      </c>
      <c r="BW292" s="9">
        <v>0</v>
      </c>
      <c r="BX292" s="9">
        <v>0</v>
      </c>
      <c r="BY292" s="9">
        <v>0</v>
      </c>
      <c r="BZ292" s="24">
        <f>Table1[[#This Row],[Energy Tax Savings Through FY12]]+Table1[[#This Row],[Energy Tax Savings FY13 and After]]</f>
        <v>0</v>
      </c>
      <c r="CA292" s="9">
        <v>0</v>
      </c>
      <c r="CB292" s="9">
        <v>0</v>
      </c>
      <c r="CC292" s="9">
        <v>0</v>
      </c>
      <c r="CD292" s="24">
        <f>Table1[[#This Row],[Tax Exempt Bond Savings Through FY12]]+Table1[[#This Row],[Tax Exempt Bond Savings FY13 and After]]</f>
        <v>0</v>
      </c>
      <c r="CE292" s="9">
        <v>42237.661</v>
      </c>
      <c r="CF292" s="9">
        <v>229544.0759</v>
      </c>
      <c r="CG292" s="9">
        <v>302233.34950000001</v>
      </c>
      <c r="CH292" s="24">
        <f>Table1[[#This Row],[Indirect and Induced Through FY12]]+Table1[[#This Row],[Indirect and Induced FY13 and After]]</f>
        <v>531777.42540000007</v>
      </c>
      <c r="CI292" s="9">
        <v>105539.0331</v>
      </c>
      <c r="CJ292" s="9">
        <v>577849.85499999998</v>
      </c>
      <c r="CK292" s="9">
        <v>724959.53870000003</v>
      </c>
      <c r="CL292" s="24">
        <f>Table1[[#This Row],[TOTAL Income Consumption Use Taxes Through FY12]]+Table1[[#This Row],[TOTAL Income Consumption Use Taxes FY13 and After]]</f>
        <v>1302809.3936999999</v>
      </c>
      <c r="CM292" s="9">
        <v>0</v>
      </c>
      <c r="CN292" s="9">
        <v>19674.823199999999</v>
      </c>
      <c r="CO292" s="9">
        <v>30229.426800000001</v>
      </c>
      <c r="CP292" s="24">
        <f>Table1[[#This Row],[Assistance Provided Through FY12]]+Table1[[#This Row],[Assistance Provided FY13 and After]]</f>
        <v>49904.25</v>
      </c>
      <c r="CQ292" s="9">
        <v>0</v>
      </c>
      <c r="CR292" s="9">
        <v>0</v>
      </c>
      <c r="CS292" s="9">
        <v>0</v>
      </c>
      <c r="CT292" s="24">
        <f>Table1[[#This Row],[Recapture Cancellation Reduction Amount Through FY12]]+Table1[[#This Row],[Recapture Cancellation Reduction Amount FY13 and After]]</f>
        <v>0</v>
      </c>
      <c r="CU292" s="9">
        <v>0</v>
      </c>
      <c r="CV292" s="9">
        <v>0</v>
      </c>
      <c r="CW292" s="9">
        <v>0</v>
      </c>
      <c r="CX292" s="24">
        <f>Table1[[#This Row],[Penalty Paid Through FY12]]+Table1[[#This Row],[Penalty Paid FY13 and After]]</f>
        <v>0</v>
      </c>
      <c r="CY292" s="9">
        <v>0</v>
      </c>
      <c r="CZ292" s="9">
        <v>19674.823199999999</v>
      </c>
      <c r="DA292" s="9">
        <v>30229.426800000001</v>
      </c>
      <c r="DB292" s="24">
        <f>Table1[[#This Row],[TOTAL Assistance Net of Recapture Penalties Through FY12]]+Table1[[#This Row],[TOTAL Assistance Net of Recapture Penalties FY13 and After]]</f>
        <v>49904.25</v>
      </c>
      <c r="DC292" s="9">
        <v>119951.49129999999</v>
      </c>
      <c r="DD292" s="9">
        <v>528655.22530000005</v>
      </c>
      <c r="DE292" s="9">
        <v>858317.91469999996</v>
      </c>
      <c r="DF292" s="24">
        <f>Table1[[#This Row],[Company Direct Tax Revenue Before Assistance Through FY12]]+Table1[[#This Row],[Company Direct Tax Revenue Before Assistance FY13 and After]]</f>
        <v>1386973.1400000001</v>
      </c>
      <c r="DG292" s="9">
        <v>81397.425000000003</v>
      </c>
      <c r="DH292" s="9">
        <v>421518.76390000002</v>
      </c>
      <c r="DI292" s="9">
        <v>582442.67830000003</v>
      </c>
      <c r="DJ292" s="24">
        <f>Table1[[#This Row],[Indirect and Induced Tax Revenues Through FY12]]+Table1[[#This Row],[Indirect and Induced Tax Revenues FY13 and After]]</f>
        <v>1003961.4422</v>
      </c>
      <c r="DK292" s="9">
        <v>201348.91630000001</v>
      </c>
      <c r="DL292" s="9">
        <v>950173.98919999995</v>
      </c>
      <c r="DM292" s="9">
        <v>1440760.5930000001</v>
      </c>
      <c r="DN292" s="24">
        <f>Table1[[#This Row],[TOTAL Tax Revenues Before Assistance Through FY12]]+Table1[[#This Row],[TOTAL Tax Revenues Before Assistance FY13 and After]]</f>
        <v>2390934.5822000001</v>
      </c>
      <c r="DO292" s="9">
        <v>201348.91630000001</v>
      </c>
      <c r="DP292" s="9">
        <v>930499.16599999997</v>
      </c>
      <c r="DQ292" s="9">
        <v>1410531.1662000001</v>
      </c>
      <c r="DR292" s="24">
        <f>Table1[[#This Row],[TOTAL Tax Revenues Net of Assistance Recapture and Penalty Through FY12]]+Table1[[#This Row],[TOTAL Tax Revenues Net of Assistance Recapture and Penalty FY13 and After]]</f>
        <v>2341030.3322000001</v>
      </c>
      <c r="DS292" s="9">
        <v>0</v>
      </c>
      <c r="DT292" s="9">
        <v>0</v>
      </c>
      <c r="DU292" s="9">
        <v>0</v>
      </c>
      <c r="DV292" s="9">
        <v>0</v>
      </c>
    </row>
    <row r="293" spans="1:126" x14ac:dyDescent="0.25">
      <c r="A293" s="10">
        <v>92928</v>
      </c>
      <c r="B293" s="10" t="s">
        <v>1242</v>
      </c>
      <c r="C293" s="10" t="s">
        <v>1243</v>
      </c>
      <c r="D293" s="10" t="s">
        <v>24</v>
      </c>
      <c r="E293" s="10">
        <v>26</v>
      </c>
      <c r="F293" s="10" t="s">
        <v>505</v>
      </c>
      <c r="G293" s="10" t="s">
        <v>169</v>
      </c>
      <c r="H293" s="13">
        <v>37800</v>
      </c>
      <c r="I293" s="13">
        <v>40500</v>
      </c>
      <c r="J293" s="10" t="s">
        <v>146</v>
      </c>
      <c r="K293" s="10" t="s">
        <v>5</v>
      </c>
      <c r="L293" s="8">
        <v>38414</v>
      </c>
      <c r="M293" s="8">
        <v>48029</v>
      </c>
      <c r="N293" s="9">
        <v>3250</v>
      </c>
      <c r="O293" s="10" t="s">
        <v>658</v>
      </c>
      <c r="P293" s="7">
        <v>0</v>
      </c>
      <c r="Q293" s="7">
        <v>0</v>
      </c>
      <c r="R293" s="7">
        <v>80</v>
      </c>
      <c r="S293" s="7">
        <v>1</v>
      </c>
      <c r="T293" s="7">
        <v>0</v>
      </c>
      <c r="U293" s="7">
        <v>81</v>
      </c>
      <c r="V293" s="7">
        <v>81</v>
      </c>
      <c r="W293" s="7">
        <v>0</v>
      </c>
      <c r="X293" s="7">
        <v>0</v>
      </c>
      <c r="Y293" s="7">
        <v>0</v>
      </c>
      <c r="Z293" s="7">
        <v>11</v>
      </c>
      <c r="AA293" s="7">
        <v>0</v>
      </c>
      <c r="AB293" s="16">
        <v>0</v>
      </c>
      <c r="AC293" s="16">
        <v>0</v>
      </c>
      <c r="AD293" s="16">
        <v>0</v>
      </c>
      <c r="AE293" s="16">
        <v>0</v>
      </c>
      <c r="AF293" s="15">
        <v>98.461538461538467</v>
      </c>
      <c r="AG293" s="10" t="s">
        <v>1966</v>
      </c>
      <c r="AH293" s="10" t="s">
        <v>1966</v>
      </c>
      <c r="AI293" s="9">
        <v>29.831</v>
      </c>
      <c r="AJ293" s="9">
        <v>177.88939999999999</v>
      </c>
      <c r="AK293" s="9">
        <v>230.2655</v>
      </c>
      <c r="AL293" s="24">
        <f>Table1[[#This Row],[Company Direct Land Through FY12]]+Table1[[#This Row],[Company Direct Land FY13 and After]]</f>
        <v>408.1549</v>
      </c>
      <c r="AM293" s="9">
        <v>200.42400000000001</v>
      </c>
      <c r="AN293" s="9">
        <v>525.59280000000001</v>
      </c>
      <c r="AO293" s="9">
        <v>1547.076</v>
      </c>
      <c r="AP293" s="24">
        <f>Table1[[#This Row],[Company Direct Building Through FY12]]+Table1[[#This Row],[Company Direct Building FY13 and After]]</f>
        <v>2072.6687999999999</v>
      </c>
      <c r="AQ293" s="9">
        <v>0</v>
      </c>
      <c r="AR293" s="9">
        <v>49.476900000000001</v>
      </c>
      <c r="AS293" s="9">
        <v>0</v>
      </c>
      <c r="AT293" s="24">
        <f>Table1[[#This Row],[Mortgage Recording Tax Through FY12]]+Table1[[#This Row],[Mortgage Recording Tax FY13 and After]]</f>
        <v>49.476900000000001</v>
      </c>
      <c r="AU293" s="9">
        <v>174.25800000000001</v>
      </c>
      <c r="AV293" s="9">
        <v>448.49369999999999</v>
      </c>
      <c r="AW293" s="9">
        <v>1345.1004</v>
      </c>
      <c r="AX293" s="24">
        <f>Table1[[#This Row],[Pilot Savings  Through FY12]]+Table1[[#This Row],[Pilot Savings FY13 and After]]</f>
        <v>1793.5941</v>
      </c>
      <c r="AY293" s="9">
        <v>0</v>
      </c>
      <c r="AZ293" s="9">
        <v>49.476900000000001</v>
      </c>
      <c r="BA293" s="9">
        <v>0</v>
      </c>
      <c r="BB293" s="24">
        <f>Table1[[#This Row],[Mortgage Recording Tax Exemption Through FY12]]+Table1[[#This Row],[Mortgage Recording Tax Exemption FY13 and After]]</f>
        <v>49.476900000000001</v>
      </c>
      <c r="BC293" s="9">
        <v>148.7884</v>
      </c>
      <c r="BD293" s="9">
        <v>752.49749999999995</v>
      </c>
      <c r="BE293" s="9">
        <v>1148.5</v>
      </c>
      <c r="BF293" s="24">
        <f>Table1[[#This Row],[Indirect and Induced Land Through FY12]]+Table1[[#This Row],[Indirect and Induced Land FY13 and After]]</f>
        <v>1900.9974999999999</v>
      </c>
      <c r="BG293" s="9">
        <v>276.32130000000001</v>
      </c>
      <c r="BH293" s="9">
        <v>1397.4949999999999</v>
      </c>
      <c r="BI293" s="9">
        <v>2132.9279000000001</v>
      </c>
      <c r="BJ293" s="24">
        <f>Table1[[#This Row],[Indirect and Induced Building Through FY12]]+Table1[[#This Row],[Indirect and Induced Building FY13 and After]]</f>
        <v>3530.4229</v>
      </c>
      <c r="BK293" s="9">
        <v>481.10669999999999</v>
      </c>
      <c r="BL293" s="9">
        <v>2404.9810000000002</v>
      </c>
      <c r="BM293" s="9">
        <v>3713.6689999999999</v>
      </c>
      <c r="BN293" s="24">
        <f>Table1[[#This Row],[TOTAL Real Property Related Taxes Through FY12]]+Table1[[#This Row],[TOTAL Real Property Related Taxes FY13 and After]]</f>
        <v>6118.65</v>
      </c>
      <c r="BO293" s="9">
        <v>1187.3218999999999</v>
      </c>
      <c r="BP293" s="9">
        <v>6523.7713999999996</v>
      </c>
      <c r="BQ293" s="9">
        <v>9164.9567999999999</v>
      </c>
      <c r="BR293" s="24">
        <f>Table1[[#This Row],[Company Direct Through FY12]]+Table1[[#This Row],[Company Direct FY13 and After]]</f>
        <v>15688.7282</v>
      </c>
      <c r="BS293" s="9">
        <v>0</v>
      </c>
      <c r="BT293" s="9">
        <v>0</v>
      </c>
      <c r="BU293" s="9">
        <v>0</v>
      </c>
      <c r="BV293" s="24">
        <f>Table1[[#This Row],[Sales Tax Exemption Through FY12]]+Table1[[#This Row],[Sales Tax Exemption FY13 and After]]</f>
        <v>0</v>
      </c>
      <c r="BW293" s="9">
        <v>0</v>
      </c>
      <c r="BX293" s="9">
        <v>1.5926</v>
      </c>
      <c r="BY293" s="9">
        <v>0</v>
      </c>
      <c r="BZ293" s="24">
        <f>Table1[[#This Row],[Energy Tax Savings Through FY12]]+Table1[[#This Row],[Energy Tax Savings FY13 and After]]</f>
        <v>1.5926</v>
      </c>
      <c r="CA293" s="9">
        <v>0</v>
      </c>
      <c r="CB293" s="9">
        <v>0</v>
      </c>
      <c r="CC293" s="9">
        <v>0</v>
      </c>
      <c r="CD293" s="24">
        <f>Table1[[#This Row],[Tax Exempt Bond Savings Through FY12]]+Table1[[#This Row],[Tax Exempt Bond Savings FY13 and After]]</f>
        <v>0</v>
      </c>
      <c r="CE293" s="9">
        <v>508.02569999999997</v>
      </c>
      <c r="CF293" s="9">
        <v>2827.2828</v>
      </c>
      <c r="CG293" s="9">
        <v>3921.4578000000001</v>
      </c>
      <c r="CH293" s="24">
        <f>Table1[[#This Row],[Indirect and Induced Through FY12]]+Table1[[#This Row],[Indirect and Induced FY13 and After]]</f>
        <v>6748.7406000000001</v>
      </c>
      <c r="CI293" s="9">
        <v>1695.3476000000001</v>
      </c>
      <c r="CJ293" s="9">
        <v>9349.4616000000005</v>
      </c>
      <c r="CK293" s="9">
        <v>13086.4146</v>
      </c>
      <c r="CL293" s="24">
        <f>Table1[[#This Row],[TOTAL Income Consumption Use Taxes Through FY12]]+Table1[[#This Row],[TOTAL Income Consumption Use Taxes FY13 and After]]</f>
        <v>22435.876199999999</v>
      </c>
      <c r="CM293" s="9">
        <v>174.25800000000001</v>
      </c>
      <c r="CN293" s="9">
        <v>499.56319999999999</v>
      </c>
      <c r="CO293" s="9">
        <v>1345.1004</v>
      </c>
      <c r="CP293" s="24">
        <f>Table1[[#This Row],[Assistance Provided Through FY12]]+Table1[[#This Row],[Assistance Provided FY13 and After]]</f>
        <v>1844.6636000000001</v>
      </c>
      <c r="CQ293" s="9">
        <v>0</v>
      </c>
      <c r="CR293" s="9">
        <v>0</v>
      </c>
      <c r="CS293" s="9">
        <v>0</v>
      </c>
      <c r="CT293" s="24">
        <f>Table1[[#This Row],[Recapture Cancellation Reduction Amount Through FY12]]+Table1[[#This Row],[Recapture Cancellation Reduction Amount FY13 and After]]</f>
        <v>0</v>
      </c>
      <c r="CU293" s="9">
        <v>0</v>
      </c>
      <c r="CV293" s="9">
        <v>0</v>
      </c>
      <c r="CW293" s="9">
        <v>0</v>
      </c>
      <c r="CX293" s="24">
        <f>Table1[[#This Row],[Penalty Paid Through FY12]]+Table1[[#This Row],[Penalty Paid FY13 and After]]</f>
        <v>0</v>
      </c>
      <c r="CY293" s="9">
        <v>174.25800000000001</v>
      </c>
      <c r="CZ293" s="9">
        <v>499.56319999999999</v>
      </c>
      <c r="DA293" s="9">
        <v>1345.1004</v>
      </c>
      <c r="DB293" s="24">
        <f>Table1[[#This Row],[TOTAL Assistance Net of Recapture Penalties Through FY12]]+Table1[[#This Row],[TOTAL Assistance Net of Recapture Penalties FY13 and After]]</f>
        <v>1844.6636000000001</v>
      </c>
      <c r="DC293" s="9">
        <v>1417.5769</v>
      </c>
      <c r="DD293" s="9">
        <v>7276.7304999999997</v>
      </c>
      <c r="DE293" s="9">
        <v>10942.2983</v>
      </c>
      <c r="DF293" s="24">
        <f>Table1[[#This Row],[Company Direct Tax Revenue Before Assistance Through FY12]]+Table1[[#This Row],[Company Direct Tax Revenue Before Assistance FY13 and After]]</f>
        <v>18219.0288</v>
      </c>
      <c r="DG293" s="9">
        <v>933.1354</v>
      </c>
      <c r="DH293" s="9">
        <v>4977.2753000000002</v>
      </c>
      <c r="DI293" s="9">
        <v>7202.8856999999998</v>
      </c>
      <c r="DJ293" s="24">
        <f>Table1[[#This Row],[Indirect and Induced Tax Revenues Through FY12]]+Table1[[#This Row],[Indirect and Induced Tax Revenues FY13 and After]]</f>
        <v>12180.161</v>
      </c>
      <c r="DK293" s="9">
        <v>2350.7123000000001</v>
      </c>
      <c r="DL293" s="9">
        <v>12254.005800000001</v>
      </c>
      <c r="DM293" s="9">
        <v>18145.184000000001</v>
      </c>
      <c r="DN293" s="24">
        <f>Table1[[#This Row],[TOTAL Tax Revenues Before Assistance Through FY12]]+Table1[[#This Row],[TOTAL Tax Revenues Before Assistance FY13 and After]]</f>
        <v>30399.1898</v>
      </c>
      <c r="DO293" s="9">
        <v>2176.4542999999999</v>
      </c>
      <c r="DP293" s="9">
        <v>11754.4426</v>
      </c>
      <c r="DQ293" s="9">
        <v>16800.083600000002</v>
      </c>
      <c r="DR293" s="24">
        <f>Table1[[#This Row],[TOTAL Tax Revenues Net of Assistance Recapture and Penalty Through FY12]]+Table1[[#This Row],[TOTAL Tax Revenues Net of Assistance Recapture and Penalty FY13 and After]]</f>
        <v>28554.5262</v>
      </c>
      <c r="DS293" s="9">
        <v>0</v>
      </c>
      <c r="DT293" s="9">
        <v>0</v>
      </c>
      <c r="DU293" s="9">
        <v>0</v>
      </c>
      <c r="DV293" s="9">
        <v>0</v>
      </c>
    </row>
    <row r="294" spans="1:126" x14ac:dyDescent="0.25">
      <c r="A294" s="10">
        <v>92930</v>
      </c>
      <c r="B294" s="10" t="s">
        <v>1244</v>
      </c>
      <c r="C294" s="10" t="s">
        <v>1245</v>
      </c>
      <c r="D294" s="10" t="s">
        <v>10</v>
      </c>
      <c r="E294" s="10">
        <v>13</v>
      </c>
      <c r="F294" s="10" t="s">
        <v>1246</v>
      </c>
      <c r="G294" s="10" t="s">
        <v>140</v>
      </c>
      <c r="H294" s="13">
        <v>72882</v>
      </c>
      <c r="I294" s="13">
        <v>78991</v>
      </c>
      <c r="J294" s="10" t="s">
        <v>318</v>
      </c>
      <c r="K294" s="10" t="s">
        <v>81</v>
      </c>
      <c r="L294" s="8">
        <v>38209</v>
      </c>
      <c r="M294" s="8">
        <v>47664</v>
      </c>
      <c r="N294" s="9">
        <v>8000</v>
      </c>
      <c r="O294" s="10" t="s">
        <v>11</v>
      </c>
      <c r="P294" s="7">
        <v>2</v>
      </c>
      <c r="Q294" s="7">
        <v>0</v>
      </c>
      <c r="R294" s="7">
        <v>85</v>
      </c>
      <c r="S294" s="7">
        <v>0</v>
      </c>
      <c r="T294" s="7">
        <v>0</v>
      </c>
      <c r="U294" s="7">
        <v>87</v>
      </c>
      <c r="V294" s="7">
        <v>86</v>
      </c>
      <c r="W294" s="7">
        <v>0</v>
      </c>
      <c r="X294" s="7">
        <v>0</v>
      </c>
      <c r="Y294" s="7">
        <v>0</v>
      </c>
      <c r="Z294" s="7">
        <v>15</v>
      </c>
      <c r="AA294" s="7">
        <v>0</v>
      </c>
      <c r="AB294" s="16">
        <v>0</v>
      </c>
      <c r="AC294" s="16">
        <v>0</v>
      </c>
      <c r="AD294" s="16">
        <v>0</v>
      </c>
      <c r="AE294" s="16">
        <v>0</v>
      </c>
      <c r="AF294" s="15">
        <v>93.103448275862064</v>
      </c>
      <c r="AG294" s="10" t="s">
        <v>28</v>
      </c>
      <c r="AH294" s="10" t="s">
        <v>1966</v>
      </c>
      <c r="AI294" s="9">
        <v>23.754999999999999</v>
      </c>
      <c r="AJ294" s="9">
        <v>164.05690000000001</v>
      </c>
      <c r="AK294" s="9">
        <v>176.8065</v>
      </c>
      <c r="AL294" s="24">
        <f>Table1[[#This Row],[Company Direct Land Through FY12]]+Table1[[#This Row],[Company Direct Land FY13 and After]]</f>
        <v>340.86340000000001</v>
      </c>
      <c r="AM294" s="9">
        <v>132.04499999999999</v>
      </c>
      <c r="AN294" s="9">
        <v>570.26969999999994</v>
      </c>
      <c r="AO294" s="9">
        <v>982.80340000000001</v>
      </c>
      <c r="AP294" s="24">
        <f>Table1[[#This Row],[Company Direct Building Through FY12]]+Table1[[#This Row],[Company Direct Building FY13 and After]]</f>
        <v>1553.0731000000001</v>
      </c>
      <c r="AQ294" s="9">
        <v>0</v>
      </c>
      <c r="AR294" s="9">
        <v>107.0245</v>
      </c>
      <c r="AS294" s="9">
        <v>0</v>
      </c>
      <c r="AT294" s="24">
        <f>Table1[[#This Row],[Mortgage Recording Tax Through FY12]]+Table1[[#This Row],[Mortgage Recording Tax FY13 and After]]</f>
        <v>107.0245</v>
      </c>
      <c r="AU294" s="9">
        <v>100.751</v>
      </c>
      <c r="AV294" s="9">
        <v>270.7953</v>
      </c>
      <c r="AW294" s="9">
        <v>749.88440000000003</v>
      </c>
      <c r="AX294" s="24">
        <f>Table1[[#This Row],[Pilot Savings  Through FY12]]+Table1[[#This Row],[Pilot Savings FY13 and After]]</f>
        <v>1020.6797</v>
      </c>
      <c r="AY294" s="9">
        <v>0</v>
      </c>
      <c r="AZ294" s="9">
        <v>107.0245</v>
      </c>
      <c r="BA294" s="9">
        <v>0</v>
      </c>
      <c r="BB294" s="24">
        <f>Table1[[#This Row],[Mortgage Recording Tax Exemption Through FY12]]+Table1[[#This Row],[Mortgage Recording Tax Exemption FY13 and After]]</f>
        <v>107.0245</v>
      </c>
      <c r="BC294" s="9">
        <v>105.4713</v>
      </c>
      <c r="BD294" s="9">
        <v>434.49130000000002</v>
      </c>
      <c r="BE294" s="9">
        <v>785.01700000000005</v>
      </c>
      <c r="BF294" s="24">
        <f>Table1[[#This Row],[Indirect and Induced Land Through FY12]]+Table1[[#This Row],[Indirect and Induced Land FY13 and After]]</f>
        <v>1219.5083</v>
      </c>
      <c r="BG294" s="9">
        <v>195.87520000000001</v>
      </c>
      <c r="BH294" s="9">
        <v>806.91229999999996</v>
      </c>
      <c r="BI294" s="9">
        <v>1457.8883000000001</v>
      </c>
      <c r="BJ294" s="24">
        <f>Table1[[#This Row],[Indirect and Induced Building Through FY12]]+Table1[[#This Row],[Indirect and Induced Building FY13 and After]]</f>
        <v>2264.8006</v>
      </c>
      <c r="BK294" s="9">
        <v>356.39550000000003</v>
      </c>
      <c r="BL294" s="9">
        <v>1704.9349</v>
      </c>
      <c r="BM294" s="9">
        <v>2652.6307999999999</v>
      </c>
      <c r="BN294" s="24">
        <f>Table1[[#This Row],[TOTAL Real Property Related Taxes Through FY12]]+Table1[[#This Row],[TOTAL Real Property Related Taxes FY13 and After]]</f>
        <v>4357.5657000000001</v>
      </c>
      <c r="BO294" s="9">
        <v>1150.9767999999999</v>
      </c>
      <c r="BP294" s="9">
        <v>4673.3531000000003</v>
      </c>
      <c r="BQ294" s="9">
        <v>8566.6589000000004</v>
      </c>
      <c r="BR294" s="24">
        <f>Table1[[#This Row],[Company Direct Through FY12]]+Table1[[#This Row],[Company Direct FY13 and After]]</f>
        <v>13240.012000000001</v>
      </c>
      <c r="BS294" s="9">
        <v>0</v>
      </c>
      <c r="BT294" s="9">
        <v>303.78989999999999</v>
      </c>
      <c r="BU294" s="9">
        <v>0</v>
      </c>
      <c r="BV294" s="24">
        <f>Table1[[#This Row],[Sales Tax Exemption Through FY12]]+Table1[[#This Row],[Sales Tax Exemption FY13 and After]]</f>
        <v>303.78989999999999</v>
      </c>
      <c r="BW294" s="9">
        <v>0</v>
      </c>
      <c r="BX294" s="9">
        <v>0</v>
      </c>
      <c r="BY294" s="9">
        <v>0</v>
      </c>
      <c r="BZ294" s="24">
        <f>Table1[[#This Row],[Energy Tax Savings Through FY12]]+Table1[[#This Row],[Energy Tax Savings FY13 and After]]</f>
        <v>0</v>
      </c>
      <c r="CA294" s="9">
        <v>0</v>
      </c>
      <c r="CB294" s="9">
        <v>9.7726000000000006</v>
      </c>
      <c r="CC294" s="9">
        <v>0</v>
      </c>
      <c r="CD294" s="24">
        <f>Table1[[#This Row],[Tax Exempt Bond Savings Through FY12]]+Table1[[#This Row],[Tax Exempt Bond Savings FY13 and After]]</f>
        <v>9.7726000000000006</v>
      </c>
      <c r="CE294" s="9">
        <v>353.54340000000002</v>
      </c>
      <c r="CF294" s="9">
        <v>1596.5228</v>
      </c>
      <c r="CG294" s="9">
        <v>2631.4052999999999</v>
      </c>
      <c r="CH294" s="24">
        <f>Table1[[#This Row],[Indirect and Induced Through FY12]]+Table1[[#This Row],[Indirect and Induced FY13 and After]]</f>
        <v>4227.9281000000001</v>
      </c>
      <c r="CI294" s="9">
        <v>1504.5201999999999</v>
      </c>
      <c r="CJ294" s="9">
        <v>5956.3134</v>
      </c>
      <c r="CK294" s="9">
        <v>11198.064200000001</v>
      </c>
      <c r="CL294" s="24">
        <f>Table1[[#This Row],[TOTAL Income Consumption Use Taxes Through FY12]]+Table1[[#This Row],[TOTAL Income Consumption Use Taxes FY13 and After]]</f>
        <v>17154.3776</v>
      </c>
      <c r="CM294" s="9">
        <v>100.751</v>
      </c>
      <c r="CN294" s="9">
        <v>691.38229999999999</v>
      </c>
      <c r="CO294" s="9">
        <v>749.88440000000003</v>
      </c>
      <c r="CP294" s="24">
        <f>Table1[[#This Row],[Assistance Provided Through FY12]]+Table1[[#This Row],[Assistance Provided FY13 and After]]</f>
        <v>1441.2667000000001</v>
      </c>
      <c r="CQ294" s="9">
        <v>0</v>
      </c>
      <c r="CR294" s="9">
        <v>0</v>
      </c>
      <c r="CS294" s="9">
        <v>0</v>
      </c>
      <c r="CT294" s="24">
        <f>Table1[[#This Row],[Recapture Cancellation Reduction Amount Through FY12]]+Table1[[#This Row],[Recapture Cancellation Reduction Amount FY13 and After]]</f>
        <v>0</v>
      </c>
      <c r="CU294" s="9">
        <v>0</v>
      </c>
      <c r="CV294" s="9">
        <v>0</v>
      </c>
      <c r="CW294" s="9">
        <v>0</v>
      </c>
      <c r="CX294" s="24">
        <f>Table1[[#This Row],[Penalty Paid Through FY12]]+Table1[[#This Row],[Penalty Paid FY13 and After]]</f>
        <v>0</v>
      </c>
      <c r="CY294" s="9">
        <v>100.751</v>
      </c>
      <c r="CZ294" s="9">
        <v>691.38229999999999</v>
      </c>
      <c r="DA294" s="9">
        <v>749.88440000000003</v>
      </c>
      <c r="DB294" s="24">
        <f>Table1[[#This Row],[TOTAL Assistance Net of Recapture Penalties Through FY12]]+Table1[[#This Row],[TOTAL Assistance Net of Recapture Penalties FY13 and After]]</f>
        <v>1441.2667000000001</v>
      </c>
      <c r="DC294" s="9">
        <v>1306.7768000000001</v>
      </c>
      <c r="DD294" s="9">
        <v>5514.7042000000001</v>
      </c>
      <c r="DE294" s="9">
        <v>9726.2687999999998</v>
      </c>
      <c r="DF294" s="24">
        <f>Table1[[#This Row],[Company Direct Tax Revenue Before Assistance Through FY12]]+Table1[[#This Row],[Company Direct Tax Revenue Before Assistance FY13 and After]]</f>
        <v>15240.973</v>
      </c>
      <c r="DG294" s="9">
        <v>654.88990000000001</v>
      </c>
      <c r="DH294" s="9">
        <v>2837.9263999999998</v>
      </c>
      <c r="DI294" s="9">
        <v>4874.3105999999998</v>
      </c>
      <c r="DJ294" s="24">
        <f>Table1[[#This Row],[Indirect and Induced Tax Revenues Through FY12]]+Table1[[#This Row],[Indirect and Induced Tax Revenues FY13 and After]]</f>
        <v>7712.2369999999992</v>
      </c>
      <c r="DK294" s="9">
        <v>1961.6667</v>
      </c>
      <c r="DL294" s="9">
        <v>8352.6306000000004</v>
      </c>
      <c r="DM294" s="9">
        <v>14600.579400000001</v>
      </c>
      <c r="DN294" s="24">
        <f>Table1[[#This Row],[TOTAL Tax Revenues Before Assistance Through FY12]]+Table1[[#This Row],[TOTAL Tax Revenues Before Assistance FY13 and After]]</f>
        <v>22953.21</v>
      </c>
      <c r="DO294" s="9">
        <v>1860.9157</v>
      </c>
      <c r="DP294" s="9">
        <v>7661.2483000000002</v>
      </c>
      <c r="DQ294" s="9">
        <v>13850.695</v>
      </c>
      <c r="DR294" s="24">
        <f>Table1[[#This Row],[TOTAL Tax Revenues Net of Assistance Recapture and Penalty Through FY12]]+Table1[[#This Row],[TOTAL Tax Revenues Net of Assistance Recapture and Penalty FY13 and After]]</f>
        <v>21511.943299999999</v>
      </c>
      <c r="DS294" s="9">
        <v>0</v>
      </c>
      <c r="DT294" s="9">
        <v>0</v>
      </c>
      <c r="DU294" s="9">
        <v>0</v>
      </c>
      <c r="DV294" s="9">
        <v>0</v>
      </c>
    </row>
    <row r="295" spans="1:126" x14ac:dyDescent="0.25">
      <c r="A295" s="10">
        <v>92932</v>
      </c>
      <c r="B295" s="10" t="s">
        <v>1247</v>
      </c>
      <c r="C295" s="10" t="s">
        <v>1248</v>
      </c>
      <c r="D295" s="10" t="s">
        <v>10</v>
      </c>
      <c r="E295" s="10">
        <v>17</v>
      </c>
      <c r="F295" s="10" t="s">
        <v>31</v>
      </c>
      <c r="G295" s="10" t="s">
        <v>1249</v>
      </c>
      <c r="H295" s="13">
        <v>28000</v>
      </c>
      <c r="I295" s="13">
        <v>28000</v>
      </c>
      <c r="J295" s="10" t="s">
        <v>927</v>
      </c>
      <c r="K295" s="10" t="s">
        <v>5</v>
      </c>
      <c r="L295" s="8">
        <v>38216</v>
      </c>
      <c r="M295" s="8">
        <v>47664</v>
      </c>
      <c r="N295" s="9">
        <v>1400</v>
      </c>
      <c r="O295" s="10" t="s">
        <v>11</v>
      </c>
      <c r="P295" s="7">
        <v>0</v>
      </c>
      <c r="Q295" s="7">
        <v>0</v>
      </c>
      <c r="R295" s="7">
        <v>34</v>
      </c>
      <c r="S295" s="7">
        <v>0</v>
      </c>
      <c r="T295" s="7">
        <v>0</v>
      </c>
      <c r="U295" s="7">
        <v>34</v>
      </c>
      <c r="V295" s="7">
        <v>34</v>
      </c>
      <c r="W295" s="7">
        <v>0</v>
      </c>
      <c r="X295" s="7">
        <v>0</v>
      </c>
      <c r="Y295" s="7">
        <v>29</v>
      </c>
      <c r="Z295" s="7">
        <v>3</v>
      </c>
      <c r="AA295" s="7">
        <v>0</v>
      </c>
      <c r="AB295" s="16">
        <v>0</v>
      </c>
      <c r="AC295" s="16">
        <v>0</v>
      </c>
      <c r="AD295" s="16">
        <v>0</v>
      </c>
      <c r="AE295" s="16">
        <v>0</v>
      </c>
      <c r="AF295" s="15">
        <v>64.705882352941174</v>
      </c>
      <c r="AG295" s="10" t="s">
        <v>28</v>
      </c>
      <c r="AH295" s="10" t="s">
        <v>1966</v>
      </c>
      <c r="AI295" s="9">
        <v>17.131</v>
      </c>
      <c r="AJ295" s="9">
        <v>77.092799999999997</v>
      </c>
      <c r="AK295" s="9">
        <v>127.505</v>
      </c>
      <c r="AL295" s="24">
        <f>Table1[[#This Row],[Company Direct Land Through FY12]]+Table1[[#This Row],[Company Direct Land FY13 and After]]</f>
        <v>204.59780000000001</v>
      </c>
      <c r="AM295" s="9">
        <v>56.692999999999998</v>
      </c>
      <c r="AN295" s="9">
        <v>198.76220000000001</v>
      </c>
      <c r="AO295" s="9">
        <v>421.96370000000002</v>
      </c>
      <c r="AP295" s="24">
        <f>Table1[[#This Row],[Company Direct Building Through FY12]]+Table1[[#This Row],[Company Direct Building FY13 and After]]</f>
        <v>620.72590000000002</v>
      </c>
      <c r="AQ295" s="9">
        <v>0</v>
      </c>
      <c r="AR295" s="9">
        <v>22.1067</v>
      </c>
      <c r="AS295" s="9">
        <v>0</v>
      </c>
      <c r="AT295" s="24">
        <f>Table1[[#This Row],[Mortgage Recording Tax Through FY12]]+Table1[[#This Row],[Mortgage Recording Tax FY13 and After]]</f>
        <v>22.1067</v>
      </c>
      <c r="AU295" s="9">
        <v>53.881</v>
      </c>
      <c r="AV295" s="9">
        <v>152.6497</v>
      </c>
      <c r="AW295" s="9">
        <v>401.03359999999998</v>
      </c>
      <c r="AX295" s="24">
        <f>Table1[[#This Row],[Pilot Savings  Through FY12]]+Table1[[#This Row],[Pilot Savings FY13 and After]]</f>
        <v>553.68329999999992</v>
      </c>
      <c r="AY295" s="9">
        <v>0</v>
      </c>
      <c r="AZ295" s="9">
        <v>22.1067</v>
      </c>
      <c r="BA295" s="9">
        <v>0</v>
      </c>
      <c r="BB295" s="24">
        <f>Table1[[#This Row],[Mortgage Recording Tax Exemption Through FY12]]+Table1[[#This Row],[Mortgage Recording Tax Exemption FY13 and After]]</f>
        <v>22.1067</v>
      </c>
      <c r="BC295" s="9">
        <v>42.517600000000002</v>
      </c>
      <c r="BD295" s="9">
        <v>195.85079999999999</v>
      </c>
      <c r="BE295" s="9">
        <v>316.45569999999998</v>
      </c>
      <c r="BF295" s="24">
        <f>Table1[[#This Row],[Indirect and Induced Land Through FY12]]+Table1[[#This Row],[Indirect and Induced Land FY13 and After]]</f>
        <v>512.30649999999991</v>
      </c>
      <c r="BG295" s="9">
        <v>78.961200000000005</v>
      </c>
      <c r="BH295" s="9">
        <v>363.72289999999998</v>
      </c>
      <c r="BI295" s="9">
        <v>587.70370000000003</v>
      </c>
      <c r="BJ295" s="24">
        <f>Table1[[#This Row],[Indirect and Induced Building Through FY12]]+Table1[[#This Row],[Indirect and Induced Building FY13 and After]]</f>
        <v>951.42660000000001</v>
      </c>
      <c r="BK295" s="9">
        <v>141.42179999999999</v>
      </c>
      <c r="BL295" s="9">
        <v>682.779</v>
      </c>
      <c r="BM295" s="9">
        <v>1052.5944999999999</v>
      </c>
      <c r="BN295" s="24">
        <f>Table1[[#This Row],[TOTAL Real Property Related Taxes Through FY12]]+Table1[[#This Row],[TOTAL Real Property Related Taxes FY13 and After]]</f>
        <v>1735.3734999999999</v>
      </c>
      <c r="BO295" s="9">
        <v>277.05619999999999</v>
      </c>
      <c r="BP295" s="9">
        <v>1493.2562</v>
      </c>
      <c r="BQ295" s="9">
        <v>2062.1154000000001</v>
      </c>
      <c r="BR295" s="24">
        <f>Table1[[#This Row],[Company Direct Through FY12]]+Table1[[#This Row],[Company Direct FY13 and After]]</f>
        <v>3555.3716000000004</v>
      </c>
      <c r="BS295" s="9">
        <v>0</v>
      </c>
      <c r="BT295" s="9">
        <v>0</v>
      </c>
      <c r="BU295" s="9">
        <v>0</v>
      </c>
      <c r="BV295" s="24">
        <f>Table1[[#This Row],[Sales Tax Exemption Through FY12]]+Table1[[#This Row],[Sales Tax Exemption FY13 and After]]</f>
        <v>0</v>
      </c>
      <c r="BW295" s="9">
        <v>0</v>
      </c>
      <c r="BX295" s="9">
        <v>0</v>
      </c>
      <c r="BY295" s="9">
        <v>0</v>
      </c>
      <c r="BZ295" s="24">
        <f>Table1[[#This Row],[Energy Tax Savings Through FY12]]+Table1[[#This Row],[Energy Tax Savings FY13 and After]]</f>
        <v>0</v>
      </c>
      <c r="CA295" s="9">
        <v>0</v>
      </c>
      <c r="CB295" s="9">
        <v>0</v>
      </c>
      <c r="CC295" s="9">
        <v>0</v>
      </c>
      <c r="CD295" s="24">
        <f>Table1[[#This Row],[Tax Exempt Bond Savings Through FY12]]+Table1[[#This Row],[Tax Exempt Bond Savings FY13 and After]]</f>
        <v>0</v>
      </c>
      <c r="CE295" s="9">
        <v>142.5204</v>
      </c>
      <c r="CF295" s="9">
        <v>728.05079999999998</v>
      </c>
      <c r="CG295" s="9">
        <v>1060.7713000000001</v>
      </c>
      <c r="CH295" s="24">
        <f>Table1[[#This Row],[Indirect and Induced Through FY12]]+Table1[[#This Row],[Indirect and Induced FY13 and After]]</f>
        <v>1788.8221000000001</v>
      </c>
      <c r="CI295" s="9">
        <v>419.57659999999998</v>
      </c>
      <c r="CJ295" s="9">
        <v>2221.3069999999998</v>
      </c>
      <c r="CK295" s="9">
        <v>3122.8867</v>
      </c>
      <c r="CL295" s="24">
        <f>Table1[[#This Row],[TOTAL Income Consumption Use Taxes Through FY12]]+Table1[[#This Row],[TOTAL Income Consumption Use Taxes FY13 and After]]</f>
        <v>5344.1936999999998</v>
      </c>
      <c r="CM295" s="9">
        <v>53.881</v>
      </c>
      <c r="CN295" s="9">
        <v>174.75640000000001</v>
      </c>
      <c r="CO295" s="9">
        <v>401.03359999999998</v>
      </c>
      <c r="CP295" s="24">
        <f>Table1[[#This Row],[Assistance Provided Through FY12]]+Table1[[#This Row],[Assistance Provided FY13 and After]]</f>
        <v>575.79</v>
      </c>
      <c r="CQ295" s="9">
        <v>0</v>
      </c>
      <c r="CR295" s="9">
        <v>0</v>
      </c>
      <c r="CS295" s="9">
        <v>0</v>
      </c>
      <c r="CT295" s="24">
        <f>Table1[[#This Row],[Recapture Cancellation Reduction Amount Through FY12]]+Table1[[#This Row],[Recapture Cancellation Reduction Amount FY13 and After]]</f>
        <v>0</v>
      </c>
      <c r="CU295" s="9">
        <v>0</v>
      </c>
      <c r="CV295" s="9">
        <v>0</v>
      </c>
      <c r="CW295" s="9">
        <v>0</v>
      </c>
      <c r="CX295" s="24">
        <f>Table1[[#This Row],[Penalty Paid Through FY12]]+Table1[[#This Row],[Penalty Paid FY13 and After]]</f>
        <v>0</v>
      </c>
      <c r="CY295" s="9">
        <v>53.881</v>
      </c>
      <c r="CZ295" s="9">
        <v>174.75640000000001</v>
      </c>
      <c r="DA295" s="9">
        <v>401.03359999999998</v>
      </c>
      <c r="DB295" s="24">
        <f>Table1[[#This Row],[TOTAL Assistance Net of Recapture Penalties Through FY12]]+Table1[[#This Row],[TOTAL Assistance Net of Recapture Penalties FY13 and After]]</f>
        <v>575.79</v>
      </c>
      <c r="DC295" s="9">
        <v>350.8802</v>
      </c>
      <c r="DD295" s="9">
        <v>1791.2179000000001</v>
      </c>
      <c r="DE295" s="9">
        <v>2611.5841</v>
      </c>
      <c r="DF295" s="24">
        <f>Table1[[#This Row],[Company Direct Tax Revenue Before Assistance Through FY12]]+Table1[[#This Row],[Company Direct Tax Revenue Before Assistance FY13 and After]]</f>
        <v>4402.8019999999997</v>
      </c>
      <c r="DG295" s="9">
        <v>263.99919999999997</v>
      </c>
      <c r="DH295" s="9">
        <v>1287.6244999999999</v>
      </c>
      <c r="DI295" s="9">
        <v>1964.9306999999999</v>
      </c>
      <c r="DJ295" s="24">
        <f>Table1[[#This Row],[Indirect and Induced Tax Revenues Through FY12]]+Table1[[#This Row],[Indirect and Induced Tax Revenues FY13 and After]]</f>
        <v>3252.5551999999998</v>
      </c>
      <c r="DK295" s="9">
        <v>614.87940000000003</v>
      </c>
      <c r="DL295" s="9">
        <v>3078.8424</v>
      </c>
      <c r="DM295" s="9">
        <v>4576.5147999999999</v>
      </c>
      <c r="DN295" s="24">
        <f>Table1[[#This Row],[TOTAL Tax Revenues Before Assistance Through FY12]]+Table1[[#This Row],[TOTAL Tax Revenues Before Assistance FY13 and After]]</f>
        <v>7655.3572000000004</v>
      </c>
      <c r="DO295" s="9">
        <v>560.99839999999995</v>
      </c>
      <c r="DP295" s="9">
        <v>2904.0859999999998</v>
      </c>
      <c r="DQ295" s="9">
        <v>4175.4812000000002</v>
      </c>
      <c r="DR295" s="24">
        <f>Table1[[#This Row],[TOTAL Tax Revenues Net of Assistance Recapture and Penalty Through FY12]]+Table1[[#This Row],[TOTAL Tax Revenues Net of Assistance Recapture and Penalty FY13 and After]]</f>
        <v>7079.5671999999995</v>
      </c>
      <c r="DS295" s="9">
        <v>0</v>
      </c>
      <c r="DT295" s="9">
        <v>0</v>
      </c>
      <c r="DU295" s="9">
        <v>0</v>
      </c>
      <c r="DV295" s="9">
        <v>0</v>
      </c>
    </row>
    <row r="296" spans="1:126" x14ac:dyDescent="0.25">
      <c r="A296" s="10">
        <v>92933</v>
      </c>
      <c r="B296" s="10" t="s">
        <v>1257</v>
      </c>
      <c r="C296" s="10" t="s">
        <v>1258</v>
      </c>
      <c r="D296" s="10" t="s">
        <v>24</v>
      </c>
      <c r="E296" s="10">
        <v>30</v>
      </c>
      <c r="F296" s="10" t="s">
        <v>1259</v>
      </c>
      <c r="G296" s="10" t="s">
        <v>454</v>
      </c>
      <c r="H296" s="13">
        <v>110000</v>
      </c>
      <c r="I296" s="13">
        <v>145000</v>
      </c>
      <c r="J296" s="10" t="s">
        <v>544</v>
      </c>
      <c r="K296" s="10" t="s">
        <v>81</v>
      </c>
      <c r="L296" s="8">
        <v>38350</v>
      </c>
      <c r="M296" s="8">
        <v>47664</v>
      </c>
      <c r="N296" s="9">
        <v>1040</v>
      </c>
      <c r="O296" s="10" t="s">
        <v>102</v>
      </c>
      <c r="P296" s="7">
        <v>38</v>
      </c>
      <c r="Q296" s="7">
        <v>0</v>
      </c>
      <c r="R296" s="7">
        <v>538</v>
      </c>
      <c r="S296" s="7">
        <v>0</v>
      </c>
      <c r="T296" s="7">
        <v>0</v>
      </c>
      <c r="U296" s="7">
        <v>576</v>
      </c>
      <c r="V296" s="7">
        <v>557</v>
      </c>
      <c r="W296" s="7">
        <v>0</v>
      </c>
      <c r="X296" s="7">
        <v>0</v>
      </c>
      <c r="Y296" s="7">
        <v>421</v>
      </c>
      <c r="Z296" s="7">
        <v>2</v>
      </c>
      <c r="AA296" s="7">
        <v>29.411764705882355</v>
      </c>
      <c r="AB296" s="16">
        <v>66.666666666666657</v>
      </c>
      <c r="AC296" s="16">
        <v>3.7433155080213902</v>
      </c>
      <c r="AD296" s="16">
        <v>0.17825311942959002</v>
      </c>
      <c r="AE296" s="16">
        <v>0</v>
      </c>
      <c r="AF296" s="15">
        <v>91.265597147950089</v>
      </c>
      <c r="AG296" s="10" t="s">
        <v>1966</v>
      </c>
      <c r="AH296" s="10" t="s">
        <v>1966</v>
      </c>
      <c r="AI296" s="9">
        <v>113.29600000000001</v>
      </c>
      <c r="AJ296" s="9">
        <v>711.76900000000001</v>
      </c>
      <c r="AK296" s="9">
        <v>843.2559</v>
      </c>
      <c r="AL296" s="24">
        <f>Table1[[#This Row],[Company Direct Land Through FY12]]+Table1[[#This Row],[Company Direct Land FY13 and After]]</f>
        <v>1555.0248999999999</v>
      </c>
      <c r="AM296" s="9">
        <v>236.78800000000001</v>
      </c>
      <c r="AN296" s="9">
        <v>961.77009999999996</v>
      </c>
      <c r="AO296" s="9">
        <v>1762.4005</v>
      </c>
      <c r="AP296" s="24">
        <f>Table1[[#This Row],[Company Direct Building Through FY12]]+Table1[[#This Row],[Company Direct Building FY13 and After]]</f>
        <v>2724.1705999999999</v>
      </c>
      <c r="AQ296" s="9">
        <v>0</v>
      </c>
      <c r="AR296" s="9">
        <v>8.125</v>
      </c>
      <c r="AS296" s="9">
        <v>0</v>
      </c>
      <c r="AT296" s="24">
        <f>Table1[[#This Row],[Mortgage Recording Tax Through FY12]]+Table1[[#This Row],[Mortgage Recording Tax FY13 and After]]</f>
        <v>8.125</v>
      </c>
      <c r="AU296" s="9">
        <v>254.59</v>
      </c>
      <c r="AV296" s="9">
        <v>987.10410000000002</v>
      </c>
      <c r="AW296" s="9">
        <v>1894.9001000000001</v>
      </c>
      <c r="AX296" s="24">
        <f>Table1[[#This Row],[Pilot Savings  Through FY12]]+Table1[[#This Row],[Pilot Savings FY13 and After]]</f>
        <v>2882.0042000000003</v>
      </c>
      <c r="AY296" s="9">
        <v>0</v>
      </c>
      <c r="AZ296" s="9">
        <v>0</v>
      </c>
      <c r="BA296" s="9">
        <v>0</v>
      </c>
      <c r="BB296" s="24">
        <f>Table1[[#This Row],[Mortgage Recording Tax Exemption Through FY12]]+Table1[[#This Row],[Mortgage Recording Tax Exemption FY13 and After]]</f>
        <v>0</v>
      </c>
      <c r="BC296" s="9">
        <v>683.11300000000006</v>
      </c>
      <c r="BD296" s="9">
        <v>3564.7404999999999</v>
      </c>
      <c r="BE296" s="9">
        <v>5084.3747000000003</v>
      </c>
      <c r="BF296" s="24">
        <f>Table1[[#This Row],[Indirect and Induced Land Through FY12]]+Table1[[#This Row],[Indirect and Induced Land FY13 and After]]</f>
        <v>8649.1152000000002</v>
      </c>
      <c r="BG296" s="9">
        <v>1268.6385</v>
      </c>
      <c r="BH296" s="9">
        <v>6620.2329</v>
      </c>
      <c r="BI296" s="9">
        <v>9442.4084999999995</v>
      </c>
      <c r="BJ296" s="24">
        <f>Table1[[#This Row],[Indirect and Induced Building Through FY12]]+Table1[[#This Row],[Indirect and Induced Building FY13 and After]]</f>
        <v>16062.6414</v>
      </c>
      <c r="BK296" s="9">
        <v>2047.2455</v>
      </c>
      <c r="BL296" s="9">
        <v>10879.5334</v>
      </c>
      <c r="BM296" s="9">
        <v>15237.539500000001</v>
      </c>
      <c r="BN296" s="24">
        <f>Table1[[#This Row],[TOTAL Real Property Related Taxes Through FY12]]+Table1[[#This Row],[TOTAL Real Property Related Taxes FY13 and After]]</f>
        <v>26117.072899999999</v>
      </c>
      <c r="BO296" s="9">
        <v>7593.3152</v>
      </c>
      <c r="BP296" s="9">
        <v>38101.022599999997</v>
      </c>
      <c r="BQ296" s="9">
        <v>56516.640299999999</v>
      </c>
      <c r="BR296" s="24">
        <f>Table1[[#This Row],[Company Direct Through FY12]]+Table1[[#This Row],[Company Direct FY13 and After]]</f>
        <v>94617.662899999996</v>
      </c>
      <c r="BS296" s="9">
        <v>0</v>
      </c>
      <c r="BT296" s="9">
        <v>0</v>
      </c>
      <c r="BU296" s="9">
        <v>0</v>
      </c>
      <c r="BV296" s="24">
        <f>Table1[[#This Row],[Sales Tax Exemption Through FY12]]+Table1[[#This Row],[Sales Tax Exemption FY13 and After]]</f>
        <v>0</v>
      </c>
      <c r="BW296" s="9">
        <v>0</v>
      </c>
      <c r="BX296" s="9">
        <v>0</v>
      </c>
      <c r="BY296" s="9">
        <v>0</v>
      </c>
      <c r="BZ296" s="24">
        <f>Table1[[#This Row],[Energy Tax Savings Through FY12]]+Table1[[#This Row],[Energy Tax Savings FY13 and After]]</f>
        <v>0</v>
      </c>
      <c r="CA296" s="9">
        <v>0</v>
      </c>
      <c r="CB296" s="9">
        <v>0</v>
      </c>
      <c r="CC296" s="9">
        <v>0</v>
      </c>
      <c r="CD296" s="24">
        <f>Table1[[#This Row],[Tax Exempt Bond Savings Through FY12]]+Table1[[#This Row],[Tax Exempt Bond Savings FY13 and After]]</f>
        <v>0</v>
      </c>
      <c r="CE296" s="9">
        <v>2332.4333999999999</v>
      </c>
      <c r="CF296" s="9">
        <v>13397.7035</v>
      </c>
      <c r="CG296" s="9">
        <v>17360.177800000001</v>
      </c>
      <c r="CH296" s="24">
        <f>Table1[[#This Row],[Indirect and Induced Through FY12]]+Table1[[#This Row],[Indirect and Induced FY13 and After]]</f>
        <v>30757.881300000001</v>
      </c>
      <c r="CI296" s="9">
        <v>9925.7486000000008</v>
      </c>
      <c r="CJ296" s="9">
        <v>51498.7261</v>
      </c>
      <c r="CK296" s="9">
        <v>73876.818100000004</v>
      </c>
      <c r="CL296" s="24">
        <f>Table1[[#This Row],[TOTAL Income Consumption Use Taxes Through FY12]]+Table1[[#This Row],[TOTAL Income Consumption Use Taxes FY13 and After]]</f>
        <v>125375.5442</v>
      </c>
      <c r="CM296" s="9">
        <v>254.59</v>
      </c>
      <c r="CN296" s="9">
        <v>987.10410000000002</v>
      </c>
      <c r="CO296" s="9">
        <v>1894.9001000000001</v>
      </c>
      <c r="CP296" s="24">
        <f>Table1[[#This Row],[Assistance Provided Through FY12]]+Table1[[#This Row],[Assistance Provided FY13 and After]]</f>
        <v>2882.0042000000003</v>
      </c>
      <c r="CQ296" s="9">
        <v>0</v>
      </c>
      <c r="CR296" s="9">
        <v>0</v>
      </c>
      <c r="CS296" s="9">
        <v>0</v>
      </c>
      <c r="CT296" s="24">
        <f>Table1[[#This Row],[Recapture Cancellation Reduction Amount Through FY12]]+Table1[[#This Row],[Recapture Cancellation Reduction Amount FY13 and After]]</f>
        <v>0</v>
      </c>
      <c r="CU296" s="9">
        <v>0</v>
      </c>
      <c r="CV296" s="9">
        <v>0</v>
      </c>
      <c r="CW296" s="9">
        <v>0</v>
      </c>
      <c r="CX296" s="24">
        <f>Table1[[#This Row],[Penalty Paid Through FY12]]+Table1[[#This Row],[Penalty Paid FY13 and After]]</f>
        <v>0</v>
      </c>
      <c r="CY296" s="9">
        <v>254.59</v>
      </c>
      <c r="CZ296" s="9">
        <v>987.10410000000002</v>
      </c>
      <c r="DA296" s="9">
        <v>1894.9001000000001</v>
      </c>
      <c r="DB296" s="24">
        <f>Table1[[#This Row],[TOTAL Assistance Net of Recapture Penalties Through FY12]]+Table1[[#This Row],[TOTAL Assistance Net of Recapture Penalties FY13 and After]]</f>
        <v>2882.0042000000003</v>
      </c>
      <c r="DC296" s="9">
        <v>7943.3991999999998</v>
      </c>
      <c r="DD296" s="9">
        <v>39782.686699999998</v>
      </c>
      <c r="DE296" s="9">
        <v>59122.296699999999</v>
      </c>
      <c r="DF296" s="24">
        <f>Table1[[#This Row],[Company Direct Tax Revenue Before Assistance Through FY12]]+Table1[[#This Row],[Company Direct Tax Revenue Before Assistance FY13 and After]]</f>
        <v>98904.983399999997</v>
      </c>
      <c r="DG296" s="9">
        <v>4284.1849000000002</v>
      </c>
      <c r="DH296" s="9">
        <v>23582.676899999999</v>
      </c>
      <c r="DI296" s="9">
        <v>31886.960999999999</v>
      </c>
      <c r="DJ296" s="24">
        <f>Table1[[#This Row],[Indirect and Induced Tax Revenues Through FY12]]+Table1[[#This Row],[Indirect and Induced Tax Revenues FY13 and After]]</f>
        <v>55469.637900000002</v>
      </c>
      <c r="DK296" s="9">
        <v>12227.5841</v>
      </c>
      <c r="DL296" s="9">
        <v>63365.363599999997</v>
      </c>
      <c r="DM296" s="9">
        <v>91009.257700000002</v>
      </c>
      <c r="DN296" s="24">
        <f>Table1[[#This Row],[TOTAL Tax Revenues Before Assistance Through FY12]]+Table1[[#This Row],[TOTAL Tax Revenues Before Assistance FY13 and After]]</f>
        <v>154374.6213</v>
      </c>
      <c r="DO296" s="9">
        <v>11972.9941</v>
      </c>
      <c r="DP296" s="9">
        <v>62378.2595</v>
      </c>
      <c r="DQ296" s="9">
        <v>89114.357600000003</v>
      </c>
      <c r="DR296" s="24">
        <f>Table1[[#This Row],[TOTAL Tax Revenues Net of Assistance Recapture and Penalty Through FY12]]+Table1[[#This Row],[TOTAL Tax Revenues Net of Assistance Recapture and Penalty FY13 and After]]</f>
        <v>151492.6171</v>
      </c>
      <c r="DS296" s="9">
        <v>0</v>
      </c>
      <c r="DT296" s="9">
        <v>0</v>
      </c>
      <c r="DU296" s="9">
        <v>0</v>
      </c>
      <c r="DV296" s="9">
        <v>0</v>
      </c>
    </row>
    <row r="297" spans="1:126" x14ac:dyDescent="0.25">
      <c r="A297" s="10">
        <v>92934</v>
      </c>
      <c r="B297" s="10" t="s">
        <v>1263</v>
      </c>
      <c r="C297" s="10" t="s">
        <v>1265</v>
      </c>
      <c r="D297" s="10" t="s">
        <v>24</v>
      </c>
      <c r="E297" s="10">
        <v>22</v>
      </c>
      <c r="F297" s="10" t="s">
        <v>1266</v>
      </c>
      <c r="G297" s="10" t="s">
        <v>1267</v>
      </c>
      <c r="H297" s="13">
        <v>30000</v>
      </c>
      <c r="I297" s="13">
        <v>58136</v>
      </c>
      <c r="J297" s="10" t="s">
        <v>1264</v>
      </c>
      <c r="K297" s="10" t="s">
        <v>27</v>
      </c>
      <c r="L297" s="8">
        <v>38350</v>
      </c>
      <c r="M297" s="8">
        <v>47453</v>
      </c>
      <c r="N297" s="9">
        <v>5900</v>
      </c>
      <c r="O297" s="10" t="s">
        <v>242</v>
      </c>
      <c r="P297" s="7">
        <v>0</v>
      </c>
      <c r="Q297" s="7">
        <v>0</v>
      </c>
      <c r="R297" s="7">
        <v>34</v>
      </c>
      <c r="S297" s="7">
        <v>0</v>
      </c>
      <c r="T297" s="7">
        <v>0</v>
      </c>
      <c r="U297" s="7">
        <v>34</v>
      </c>
      <c r="V297" s="7">
        <v>34</v>
      </c>
      <c r="W297" s="7">
        <v>0</v>
      </c>
      <c r="X297" s="7">
        <v>0</v>
      </c>
      <c r="Y297" s="7">
        <v>44</v>
      </c>
      <c r="Z297" s="7">
        <v>4</v>
      </c>
      <c r="AA297" s="7">
        <v>0</v>
      </c>
      <c r="AB297" s="16">
        <v>0</v>
      </c>
      <c r="AC297" s="16">
        <v>0</v>
      </c>
      <c r="AD297" s="16">
        <v>0</v>
      </c>
      <c r="AE297" s="16">
        <v>0</v>
      </c>
      <c r="AF297" s="15">
        <v>91.17647058823529</v>
      </c>
      <c r="AG297" s="10" t="s">
        <v>28</v>
      </c>
      <c r="AH297" s="10" t="s">
        <v>1966</v>
      </c>
      <c r="AI297" s="9">
        <v>38.264000000000003</v>
      </c>
      <c r="AJ297" s="9">
        <v>204.09110000000001</v>
      </c>
      <c r="AK297" s="9">
        <v>284.79610000000002</v>
      </c>
      <c r="AL297" s="24">
        <f>Table1[[#This Row],[Company Direct Land Through FY12]]+Table1[[#This Row],[Company Direct Land FY13 and After]]</f>
        <v>488.88720000000001</v>
      </c>
      <c r="AM297" s="9">
        <v>140.77000000000001</v>
      </c>
      <c r="AN297" s="9">
        <v>446.19459999999998</v>
      </c>
      <c r="AO297" s="9">
        <v>1047.7445</v>
      </c>
      <c r="AP297" s="24">
        <f>Table1[[#This Row],[Company Direct Building Through FY12]]+Table1[[#This Row],[Company Direct Building FY13 and After]]</f>
        <v>1493.9391000000001</v>
      </c>
      <c r="AQ297" s="9">
        <v>0</v>
      </c>
      <c r="AR297" s="9">
        <v>104.96120000000001</v>
      </c>
      <c r="AS297" s="9">
        <v>0</v>
      </c>
      <c r="AT297" s="24">
        <f>Table1[[#This Row],[Mortgage Recording Tax Through FY12]]+Table1[[#This Row],[Mortgage Recording Tax FY13 and After]]</f>
        <v>104.96120000000001</v>
      </c>
      <c r="AU297" s="9">
        <v>149.47</v>
      </c>
      <c r="AV297" s="9">
        <v>414.80669999999998</v>
      </c>
      <c r="AW297" s="9">
        <v>1112.498</v>
      </c>
      <c r="AX297" s="24">
        <f>Table1[[#This Row],[Pilot Savings  Through FY12]]+Table1[[#This Row],[Pilot Savings FY13 and After]]</f>
        <v>1527.3047000000001</v>
      </c>
      <c r="AY297" s="9">
        <v>0</v>
      </c>
      <c r="AZ297" s="9">
        <v>104.96120000000001</v>
      </c>
      <c r="BA297" s="9">
        <v>0</v>
      </c>
      <c r="BB297" s="24">
        <f>Table1[[#This Row],[Mortgage Recording Tax Exemption Through FY12]]+Table1[[#This Row],[Mortgage Recording Tax Exemption FY13 and After]]</f>
        <v>104.96120000000001</v>
      </c>
      <c r="BC297" s="9">
        <v>41.701700000000002</v>
      </c>
      <c r="BD297" s="9">
        <v>233.43969999999999</v>
      </c>
      <c r="BE297" s="9">
        <v>310.38369999999998</v>
      </c>
      <c r="BF297" s="24">
        <f>Table1[[#This Row],[Indirect and Induced Land Through FY12]]+Table1[[#This Row],[Indirect and Induced Land FY13 and After]]</f>
        <v>543.82339999999999</v>
      </c>
      <c r="BG297" s="9">
        <v>77.446100000000001</v>
      </c>
      <c r="BH297" s="9">
        <v>433.53050000000002</v>
      </c>
      <c r="BI297" s="9">
        <v>576.42740000000003</v>
      </c>
      <c r="BJ297" s="24">
        <f>Table1[[#This Row],[Indirect and Induced Building Through FY12]]+Table1[[#This Row],[Indirect and Induced Building FY13 and After]]</f>
        <v>1009.9579000000001</v>
      </c>
      <c r="BK297" s="9">
        <v>148.71180000000001</v>
      </c>
      <c r="BL297" s="9">
        <v>902.44920000000002</v>
      </c>
      <c r="BM297" s="9">
        <v>1106.8536999999999</v>
      </c>
      <c r="BN297" s="24">
        <f>Table1[[#This Row],[TOTAL Real Property Related Taxes Through FY12]]+Table1[[#This Row],[TOTAL Real Property Related Taxes FY13 and After]]</f>
        <v>2009.3028999999999</v>
      </c>
      <c r="BO297" s="9">
        <v>298.75409999999999</v>
      </c>
      <c r="BP297" s="9">
        <v>1896.5397</v>
      </c>
      <c r="BQ297" s="9">
        <v>2223.6115</v>
      </c>
      <c r="BR297" s="24">
        <f>Table1[[#This Row],[Company Direct Through FY12]]+Table1[[#This Row],[Company Direct FY13 and After]]</f>
        <v>4120.1512000000002</v>
      </c>
      <c r="BS297" s="9">
        <v>0</v>
      </c>
      <c r="BT297" s="9">
        <v>97.259299999999996</v>
      </c>
      <c r="BU297" s="9">
        <v>0</v>
      </c>
      <c r="BV297" s="24">
        <f>Table1[[#This Row],[Sales Tax Exemption Through FY12]]+Table1[[#This Row],[Sales Tax Exemption FY13 and After]]</f>
        <v>97.259299999999996</v>
      </c>
      <c r="BW297" s="9">
        <v>0</v>
      </c>
      <c r="BX297" s="9">
        <v>0</v>
      </c>
      <c r="BY297" s="9">
        <v>0</v>
      </c>
      <c r="BZ297" s="24">
        <f>Table1[[#This Row],[Energy Tax Savings Through FY12]]+Table1[[#This Row],[Energy Tax Savings FY13 and After]]</f>
        <v>0</v>
      </c>
      <c r="CA297" s="9">
        <v>3.0000000000000001E-3</v>
      </c>
      <c r="CB297" s="9">
        <v>1.8499999999999999E-2</v>
      </c>
      <c r="CC297" s="9">
        <v>1.03E-2</v>
      </c>
      <c r="CD297" s="24">
        <f>Table1[[#This Row],[Tax Exempt Bond Savings Through FY12]]+Table1[[#This Row],[Tax Exempt Bond Savings FY13 and After]]</f>
        <v>2.8799999999999999E-2</v>
      </c>
      <c r="CE297" s="9">
        <v>142.3871</v>
      </c>
      <c r="CF297" s="9">
        <v>879.04150000000004</v>
      </c>
      <c r="CG297" s="9">
        <v>1059.7797</v>
      </c>
      <c r="CH297" s="24">
        <f>Table1[[#This Row],[Indirect and Induced Through FY12]]+Table1[[#This Row],[Indirect and Induced FY13 and After]]</f>
        <v>1938.8212000000001</v>
      </c>
      <c r="CI297" s="9">
        <v>441.13819999999998</v>
      </c>
      <c r="CJ297" s="9">
        <v>2678.3033999999998</v>
      </c>
      <c r="CK297" s="9">
        <v>3283.3809000000001</v>
      </c>
      <c r="CL297" s="24">
        <f>Table1[[#This Row],[TOTAL Income Consumption Use Taxes Through FY12]]+Table1[[#This Row],[TOTAL Income Consumption Use Taxes FY13 and After]]</f>
        <v>5961.6842999999999</v>
      </c>
      <c r="CM297" s="9">
        <v>149.47300000000001</v>
      </c>
      <c r="CN297" s="9">
        <v>617.04570000000001</v>
      </c>
      <c r="CO297" s="9">
        <v>1112.5083</v>
      </c>
      <c r="CP297" s="24">
        <f>Table1[[#This Row],[Assistance Provided Through FY12]]+Table1[[#This Row],[Assistance Provided FY13 and After]]</f>
        <v>1729.5540000000001</v>
      </c>
      <c r="CQ297" s="9">
        <v>0</v>
      </c>
      <c r="CR297" s="9">
        <v>0</v>
      </c>
      <c r="CS297" s="9">
        <v>0</v>
      </c>
      <c r="CT297" s="24">
        <f>Table1[[#This Row],[Recapture Cancellation Reduction Amount Through FY12]]+Table1[[#This Row],[Recapture Cancellation Reduction Amount FY13 and After]]</f>
        <v>0</v>
      </c>
      <c r="CU297" s="9">
        <v>0</v>
      </c>
      <c r="CV297" s="9">
        <v>0</v>
      </c>
      <c r="CW297" s="9">
        <v>0</v>
      </c>
      <c r="CX297" s="24">
        <f>Table1[[#This Row],[Penalty Paid Through FY12]]+Table1[[#This Row],[Penalty Paid FY13 and After]]</f>
        <v>0</v>
      </c>
      <c r="CY297" s="9">
        <v>149.47300000000001</v>
      </c>
      <c r="CZ297" s="9">
        <v>617.04570000000001</v>
      </c>
      <c r="DA297" s="9">
        <v>1112.5083</v>
      </c>
      <c r="DB297" s="24">
        <f>Table1[[#This Row],[TOTAL Assistance Net of Recapture Penalties Through FY12]]+Table1[[#This Row],[TOTAL Assistance Net of Recapture Penalties FY13 and After]]</f>
        <v>1729.5540000000001</v>
      </c>
      <c r="DC297" s="9">
        <v>477.78809999999999</v>
      </c>
      <c r="DD297" s="9">
        <v>2651.7865999999999</v>
      </c>
      <c r="DE297" s="9">
        <v>3556.1520999999998</v>
      </c>
      <c r="DF297" s="24">
        <f>Table1[[#This Row],[Company Direct Tax Revenue Before Assistance Through FY12]]+Table1[[#This Row],[Company Direct Tax Revenue Before Assistance FY13 and After]]</f>
        <v>6207.9386999999997</v>
      </c>
      <c r="DG297" s="9">
        <v>261.53489999999999</v>
      </c>
      <c r="DH297" s="9">
        <v>1546.0117</v>
      </c>
      <c r="DI297" s="9">
        <v>1946.5907999999999</v>
      </c>
      <c r="DJ297" s="24">
        <f>Table1[[#This Row],[Indirect and Induced Tax Revenues Through FY12]]+Table1[[#This Row],[Indirect and Induced Tax Revenues FY13 and After]]</f>
        <v>3492.6025</v>
      </c>
      <c r="DK297" s="9">
        <v>739.32299999999998</v>
      </c>
      <c r="DL297" s="9">
        <v>4197.7983000000004</v>
      </c>
      <c r="DM297" s="9">
        <v>5502.7429000000002</v>
      </c>
      <c r="DN297" s="24">
        <f>Table1[[#This Row],[TOTAL Tax Revenues Before Assistance Through FY12]]+Table1[[#This Row],[TOTAL Tax Revenues Before Assistance FY13 and After]]</f>
        <v>9700.5411999999997</v>
      </c>
      <c r="DO297" s="9">
        <v>589.85</v>
      </c>
      <c r="DP297" s="9">
        <v>3580.7525999999998</v>
      </c>
      <c r="DQ297" s="9">
        <v>4390.2345999999998</v>
      </c>
      <c r="DR297" s="24">
        <f>Table1[[#This Row],[TOTAL Tax Revenues Net of Assistance Recapture and Penalty Through FY12]]+Table1[[#This Row],[TOTAL Tax Revenues Net of Assistance Recapture and Penalty FY13 and After]]</f>
        <v>7970.9871999999996</v>
      </c>
      <c r="DS297" s="9">
        <v>0</v>
      </c>
      <c r="DT297" s="9">
        <v>0</v>
      </c>
      <c r="DU297" s="9">
        <v>0</v>
      </c>
      <c r="DV297" s="9">
        <v>0</v>
      </c>
    </row>
    <row r="298" spans="1:126" x14ac:dyDescent="0.25">
      <c r="A298" s="10">
        <v>92935</v>
      </c>
      <c r="B298" s="10" t="s">
        <v>1268</v>
      </c>
      <c r="C298" s="10" t="s">
        <v>1269</v>
      </c>
      <c r="D298" s="10" t="s">
        <v>24</v>
      </c>
      <c r="E298" s="10">
        <v>26</v>
      </c>
      <c r="F298" s="10" t="s">
        <v>320</v>
      </c>
      <c r="G298" s="10" t="s">
        <v>107</v>
      </c>
      <c r="H298" s="13">
        <v>30000</v>
      </c>
      <c r="I298" s="13">
        <v>30000</v>
      </c>
      <c r="J298" s="10" t="s">
        <v>59</v>
      </c>
      <c r="K298" s="10" t="s">
        <v>5</v>
      </c>
      <c r="L298" s="8">
        <v>38251</v>
      </c>
      <c r="M298" s="8">
        <v>47664</v>
      </c>
      <c r="N298" s="9">
        <v>2775</v>
      </c>
      <c r="O298" s="10" t="s">
        <v>11</v>
      </c>
      <c r="P298" s="7">
        <v>0</v>
      </c>
      <c r="Q298" s="7">
        <v>0</v>
      </c>
      <c r="R298" s="7">
        <v>36</v>
      </c>
      <c r="S298" s="7">
        <v>0</v>
      </c>
      <c r="T298" s="7">
        <v>0</v>
      </c>
      <c r="U298" s="7">
        <v>36</v>
      </c>
      <c r="V298" s="7">
        <v>36</v>
      </c>
      <c r="W298" s="7">
        <v>0</v>
      </c>
      <c r="X298" s="7">
        <v>0</v>
      </c>
      <c r="Y298" s="7">
        <v>0</v>
      </c>
      <c r="Z298" s="7">
        <v>9</v>
      </c>
      <c r="AA298" s="7">
        <v>0</v>
      </c>
      <c r="AB298" s="16">
        <v>0</v>
      </c>
      <c r="AC298" s="16">
        <v>0</v>
      </c>
      <c r="AD298" s="16">
        <v>0</v>
      </c>
      <c r="AE298" s="16">
        <v>0</v>
      </c>
      <c r="AF298" s="15">
        <v>100</v>
      </c>
      <c r="AG298" s="10" t="s">
        <v>1966</v>
      </c>
      <c r="AH298" s="10" t="s">
        <v>1966</v>
      </c>
      <c r="AI298" s="9">
        <v>19.324000000000002</v>
      </c>
      <c r="AJ298" s="9">
        <v>125.3582</v>
      </c>
      <c r="AK298" s="9">
        <v>143.82730000000001</v>
      </c>
      <c r="AL298" s="24">
        <f>Table1[[#This Row],[Company Direct Land Through FY12]]+Table1[[#This Row],[Company Direct Land FY13 and After]]</f>
        <v>269.18549999999999</v>
      </c>
      <c r="AM298" s="9">
        <v>18.582999999999998</v>
      </c>
      <c r="AN298" s="9">
        <v>121.5384</v>
      </c>
      <c r="AO298" s="9">
        <v>138.3125</v>
      </c>
      <c r="AP298" s="24">
        <f>Table1[[#This Row],[Company Direct Building Through FY12]]+Table1[[#This Row],[Company Direct Building FY13 and After]]</f>
        <v>259.85090000000002</v>
      </c>
      <c r="AQ298" s="9">
        <v>0</v>
      </c>
      <c r="AR298" s="9">
        <v>41.230800000000002</v>
      </c>
      <c r="AS298" s="9">
        <v>0</v>
      </c>
      <c r="AT298" s="24">
        <f>Table1[[#This Row],[Mortgage Recording Tax Through FY12]]+Table1[[#This Row],[Mortgage Recording Tax FY13 and After]]</f>
        <v>41.230800000000002</v>
      </c>
      <c r="AU298" s="9">
        <v>12.445</v>
      </c>
      <c r="AV298" s="9">
        <v>65.648899999999998</v>
      </c>
      <c r="AW298" s="9">
        <v>92.626999999999995</v>
      </c>
      <c r="AX298" s="24">
        <f>Table1[[#This Row],[Pilot Savings  Through FY12]]+Table1[[#This Row],[Pilot Savings FY13 and After]]</f>
        <v>158.27589999999998</v>
      </c>
      <c r="AY298" s="9">
        <v>0</v>
      </c>
      <c r="AZ298" s="9">
        <v>41.230800000000002</v>
      </c>
      <c r="BA298" s="9">
        <v>0</v>
      </c>
      <c r="BB298" s="24">
        <f>Table1[[#This Row],[Mortgage Recording Tax Exemption Through FY12]]+Table1[[#This Row],[Mortgage Recording Tax Exemption FY13 and After]]</f>
        <v>41.230800000000002</v>
      </c>
      <c r="BC298" s="9">
        <v>44.150199999999998</v>
      </c>
      <c r="BD298" s="9">
        <v>147.68129999999999</v>
      </c>
      <c r="BE298" s="9">
        <v>328.60739999999998</v>
      </c>
      <c r="BF298" s="24">
        <f>Table1[[#This Row],[Indirect and Induced Land Through FY12]]+Table1[[#This Row],[Indirect and Induced Land FY13 and After]]</f>
        <v>476.28869999999995</v>
      </c>
      <c r="BG298" s="9">
        <v>81.993200000000002</v>
      </c>
      <c r="BH298" s="9">
        <v>274.26549999999997</v>
      </c>
      <c r="BI298" s="9">
        <v>610.27170000000001</v>
      </c>
      <c r="BJ298" s="24">
        <f>Table1[[#This Row],[Indirect and Induced Building Through FY12]]+Table1[[#This Row],[Indirect and Induced Building FY13 and After]]</f>
        <v>884.53719999999998</v>
      </c>
      <c r="BK298" s="9">
        <v>151.6054</v>
      </c>
      <c r="BL298" s="9">
        <v>603.19449999999995</v>
      </c>
      <c r="BM298" s="9">
        <v>1128.3919000000001</v>
      </c>
      <c r="BN298" s="24">
        <f>Table1[[#This Row],[TOTAL Real Property Related Taxes Through FY12]]+Table1[[#This Row],[TOTAL Real Property Related Taxes FY13 and After]]</f>
        <v>1731.5864000000001</v>
      </c>
      <c r="BO298" s="9">
        <v>490.77080000000001</v>
      </c>
      <c r="BP298" s="9">
        <v>1625.6003000000001</v>
      </c>
      <c r="BQ298" s="9">
        <v>3652.7813000000001</v>
      </c>
      <c r="BR298" s="24">
        <f>Table1[[#This Row],[Company Direct Through FY12]]+Table1[[#This Row],[Company Direct FY13 and After]]</f>
        <v>5278.3816000000006</v>
      </c>
      <c r="BS298" s="9">
        <v>0</v>
      </c>
      <c r="BT298" s="9">
        <v>1.5955999999999999</v>
      </c>
      <c r="BU298" s="9">
        <v>0</v>
      </c>
      <c r="BV298" s="24">
        <f>Table1[[#This Row],[Sales Tax Exemption Through FY12]]+Table1[[#This Row],[Sales Tax Exemption FY13 and After]]</f>
        <v>1.5955999999999999</v>
      </c>
      <c r="BW298" s="9">
        <v>0</v>
      </c>
      <c r="BX298" s="9">
        <v>0</v>
      </c>
      <c r="BY298" s="9">
        <v>0</v>
      </c>
      <c r="BZ298" s="24">
        <f>Table1[[#This Row],[Energy Tax Savings Through FY12]]+Table1[[#This Row],[Energy Tax Savings FY13 and After]]</f>
        <v>0</v>
      </c>
      <c r="CA298" s="9">
        <v>0</v>
      </c>
      <c r="CB298" s="9">
        <v>0</v>
      </c>
      <c r="CC298" s="9">
        <v>0</v>
      </c>
      <c r="CD298" s="24">
        <f>Table1[[#This Row],[Tax Exempt Bond Savings Through FY12]]+Table1[[#This Row],[Tax Exempt Bond Savings FY13 and After]]</f>
        <v>0</v>
      </c>
      <c r="CE298" s="9">
        <v>150.74719999999999</v>
      </c>
      <c r="CF298" s="9">
        <v>554.62860000000001</v>
      </c>
      <c r="CG298" s="9">
        <v>1122.0035</v>
      </c>
      <c r="CH298" s="24">
        <f>Table1[[#This Row],[Indirect and Induced Through FY12]]+Table1[[#This Row],[Indirect and Induced FY13 and After]]</f>
        <v>1676.6321</v>
      </c>
      <c r="CI298" s="9">
        <v>641.51800000000003</v>
      </c>
      <c r="CJ298" s="9">
        <v>2178.6333</v>
      </c>
      <c r="CK298" s="9">
        <v>4774.7848000000004</v>
      </c>
      <c r="CL298" s="24">
        <f>Table1[[#This Row],[TOTAL Income Consumption Use Taxes Through FY12]]+Table1[[#This Row],[TOTAL Income Consumption Use Taxes FY13 and After]]</f>
        <v>6953.4181000000008</v>
      </c>
      <c r="CM298" s="9">
        <v>12.445</v>
      </c>
      <c r="CN298" s="9">
        <v>108.4753</v>
      </c>
      <c r="CO298" s="9">
        <v>92.626999999999995</v>
      </c>
      <c r="CP298" s="24">
        <f>Table1[[#This Row],[Assistance Provided Through FY12]]+Table1[[#This Row],[Assistance Provided FY13 and After]]</f>
        <v>201.10230000000001</v>
      </c>
      <c r="CQ298" s="9">
        <v>0</v>
      </c>
      <c r="CR298" s="9">
        <v>0</v>
      </c>
      <c r="CS298" s="9">
        <v>0</v>
      </c>
      <c r="CT298" s="24">
        <f>Table1[[#This Row],[Recapture Cancellation Reduction Amount Through FY12]]+Table1[[#This Row],[Recapture Cancellation Reduction Amount FY13 and After]]</f>
        <v>0</v>
      </c>
      <c r="CU298" s="9">
        <v>0</v>
      </c>
      <c r="CV298" s="9">
        <v>0</v>
      </c>
      <c r="CW298" s="9">
        <v>0</v>
      </c>
      <c r="CX298" s="24">
        <f>Table1[[#This Row],[Penalty Paid Through FY12]]+Table1[[#This Row],[Penalty Paid FY13 and After]]</f>
        <v>0</v>
      </c>
      <c r="CY298" s="9">
        <v>12.445</v>
      </c>
      <c r="CZ298" s="9">
        <v>108.4753</v>
      </c>
      <c r="DA298" s="9">
        <v>92.626999999999995</v>
      </c>
      <c r="DB298" s="24">
        <f>Table1[[#This Row],[TOTAL Assistance Net of Recapture Penalties Through FY12]]+Table1[[#This Row],[TOTAL Assistance Net of Recapture Penalties FY13 and After]]</f>
        <v>201.10230000000001</v>
      </c>
      <c r="DC298" s="9">
        <v>528.67780000000005</v>
      </c>
      <c r="DD298" s="9">
        <v>1913.7276999999999</v>
      </c>
      <c r="DE298" s="9">
        <v>3934.9211</v>
      </c>
      <c r="DF298" s="24">
        <f>Table1[[#This Row],[Company Direct Tax Revenue Before Assistance Through FY12]]+Table1[[#This Row],[Company Direct Tax Revenue Before Assistance FY13 and After]]</f>
        <v>5848.6487999999999</v>
      </c>
      <c r="DG298" s="9">
        <v>276.89060000000001</v>
      </c>
      <c r="DH298" s="9">
        <v>976.57539999999995</v>
      </c>
      <c r="DI298" s="9">
        <v>2060.8825999999999</v>
      </c>
      <c r="DJ298" s="24">
        <f>Table1[[#This Row],[Indirect and Induced Tax Revenues Through FY12]]+Table1[[#This Row],[Indirect and Induced Tax Revenues FY13 and After]]</f>
        <v>3037.4579999999996</v>
      </c>
      <c r="DK298" s="9">
        <v>805.5684</v>
      </c>
      <c r="DL298" s="9">
        <v>2890.3031000000001</v>
      </c>
      <c r="DM298" s="9">
        <v>5995.8037000000004</v>
      </c>
      <c r="DN298" s="24">
        <f>Table1[[#This Row],[TOTAL Tax Revenues Before Assistance Through FY12]]+Table1[[#This Row],[TOTAL Tax Revenues Before Assistance FY13 and After]]</f>
        <v>8886.1068000000014</v>
      </c>
      <c r="DO298" s="9">
        <v>793.12339999999995</v>
      </c>
      <c r="DP298" s="9">
        <v>2781.8278</v>
      </c>
      <c r="DQ298" s="9">
        <v>5903.1767</v>
      </c>
      <c r="DR298" s="24">
        <f>Table1[[#This Row],[TOTAL Tax Revenues Net of Assistance Recapture and Penalty Through FY12]]+Table1[[#This Row],[TOTAL Tax Revenues Net of Assistance Recapture and Penalty FY13 and After]]</f>
        <v>8685.0044999999991</v>
      </c>
      <c r="DS298" s="9">
        <v>0</v>
      </c>
      <c r="DT298" s="9">
        <v>0</v>
      </c>
      <c r="DU298" s="9">
        <v>0</v>
      </c>
      <c r="DV298" s="9">
        <v>0</v>
      </c>
    </row>
    <row r="299" spans="1:126" x14ac:dyDescent="0.25">
      <c r="A299" s="10">
        <v>92940</v>
      </c>
      <c r="B299" s="10" t="s">
        <v>1274</v>
      </c>
      <c r="C299" s="10" t="s">
        <v>1276</v>
      </c>
      <c r="D299" s="10" t="s">
        <v>17</v>
      </c>
      <c r="E299" s="10">
        <v>38</v>
      </c>
      <c r="F299" s="10" t="s">
        <v>781</v>
      </c>
      <c r="G299" s="10" t="s">
        <v>480</v>
      </c>
      <c r="H299" s="13">
        <v>33000</v>
      </c>
      <c r="I299" s="13">
        <v>33000</v>
      </c>
      <c r="J299" s="10" t="s">
        <v>1275</v>
      </c>
      <c r="K299" s="10" t="s">
        <v>5</v>
      </c>
      <c r="L299" s="8">
        <v>38198</v>
      </c>
      <c r="M299" s="8">
        <v>47664</v>
      </c>
      <c r="N299" s="9">
        <v>4120</v>
      </c>
      <c r="O299" s="10" t="s">
        <v>11</v>
      </c>
      <c r="P299" s="7">
        <v>11</v>
      </c>
      <c r="Q299" s="7">
        <v>0</v>
      </c>
      <c r="R299" s="7">
        <v>21</v>
      </c>
      <c r="S299" s="7">
        <v>0</v>
      </c>
      <c r="T299" s="7">
        <v>4</v>
      </c>
      <c r="U299" s="7">
        <v>36</v>
      </c>
      <c r="V299" s="7">
        <v>26</v>
      </c>
      <c r="W299" s="7">
        <v>0</v>
      </c>
      <c r="X299" s="7">
        <v>0</v>
      </c>
      <c r="Y299" s="7">
        <v>0</v>
      </c>
      <c r="Z299" s="7">
        <v>4</v>
      </c>
      <c r="AA299" s="7">
        <v>0</v>
      </c>
      <c r="AB299" s="16">
        <v>0</v>
      </c>
      <c r="AC299" s="16">
        <v>0</v>
      </c>
      <c r="AD299" s="16">
        <v>0</v>
      </c>
      <c r="AE299" s="16">
        <v>0</v>
      </c>
      <c r="AF299" s="15">
        <v>96.296296296296291</v>
      </c>
      <c r="AG299" s="10" t="s">
        <v>1966</v>
      </c>
      <c r="AH299" s="10" t="s">
        <v>1966</v>
      </c>
      <c r="AI299" s="9">
        <v>35.176000000000002</v>
      </c>
      <c r="AJ299" s="9">
        <v>129.11840000000001</v>
      </c>
      <c r="AK299" s="9">
        <v>261.81369999999998</v>
      </c>
      <c r="AL299" s="24">
        <f>Table1[[#This Row],[Company Direct Land Through FY12]]+Table1[[#This Row],[Company Direct Land FY13 and After]]</f>
        <v>390.93209999999999</v>
      </c>
      <c r="AM299" s="9">
        <v>52.39</v>
      </c>
      <c r="AN299" s="9">
        <v>211.6259</v>
      </c>
      <c r="AO299" s="9">
        <v>389.93669999999997</v>
      </c>
      <c r="AP299" s="24">
        <f>Table1[[#This Row],[Company Direct Building Through FY12]]+Table1[[#This Row],[Company Direct Building FY13 and After]]</f>
        <v>601.56259999999997</v>
      </c>
      <c r="AQ299" s="9">
        <v>0</v>
      </c>
      <c r="AR299" s="9">
        <v>63.161999999999999</v>
      </c>
      <c r="AS299" s="9">
        <v>0</v>
      </c>
      <c r="AT299" s="24">
        <f>Table1[[#This Row],[Mortgage Recording Tax Through FY12]]+Table1[[#This Row],[Mortgage Recording Tax FY13 and After]]</f>
        <v>63.161999999999999</v>
      </c>
      <c r="AU299" s="9">
        <v>67.748000000000005</v>
      </c>
      <c r="AV299" s="9">
        <v>243.48830000000001</v>
      </c>
      <c r="AW299" s="9">
        <v>504.24529999999999</v>
      </c>
      <c r="AX299" s="24">
        <f>Table1[[#This Row],[Pilot Savings  Through FY12]]+Table1[[#This Row],[Pilot Savings FY13 and After]]</f>
        <v>747.73360000000002</v>
      </c>
      <c r="AY299" s="9">
        <v>0</v>
      </c>
      <c r="AZ299" s="9">
        <v>63.161999999999999</v>
      </c>
      <c r="BA299" s="9">
        <v>0</v>
      </c>
      <c r="BB299" s="24">
        <f>Table1[[#This Row],[Mortgage Recording Tax Exemption Through FY12]]+Table1[[#This Row],[Mortgage Recording Tax Exemption FY13 and After]]</f>
        <v>63.161999999999999</v>
      </c>
      <c r="BC299" s="9">
        <v>42.800400000000003</v>
      </c>
      <c r="BD299" s="9">
        <v>241.10890000000001</v>
      </c>
      <c r="BE299" s="9">
        <v>318.56060000000002</v>
      </c>
      <c r="BF299" s="24">
        <f>Table1[[#This Row],[Indirect and Induced Land Through FY12]]+Table1[[#This Row],[Indirect and Induced Land FY13 and After]]</f>
        <v>559.66949999999997</v>
      </c>
      <c r="BG299" s="9">
        <v>79.486500000000007</v>
      </c>
      <c r="BH299" s="9">
        <v>447.77359999999999</v>
      </c>
      <c r="BI299" s="9">
        <v>591.61360000000002</v>
      </c>
      <c r="BJ299" s="24">
        <f>Table1[[#This Row],[Indirect and Induced Building Through FY12]]+Table1[[#This Row],[Indirect and Induced Building FY13 and After]]</f>
        <v>1039.3872000000001</v>
      </c>
      <c r="BK299" s="9">
        <v>142.10489999999999</v>
      </c>
      <c r="BL299" s="9">
        <v>786.13850000000002</v>
      </c>
      <c r="BM299" s="9">
        <v>1057.6793</v>
      </c>
      <c r="BN299" s="24">
        <f>Table1[[#This Row],[TOTAL Real Property Related Taxes Through FY12]]+Table1[[#This Row],[TOTAL Real Property Related Taxes FY13 and After]]</f>
        <v>1843.8178</v>
      </c>
      <c r="BO299" s="9">
        <v>353.06099999999998</v>
      </c>
      <c r="BP299" s="9">
        <v>2050.8143</v>
      </c>
      <c r="BQ299" s="9">
        <v>2627.8139999999999</v>
      </c>
      <c r="BR299" s="24">
        <f>Table1[[#This Row],[Company Direct Through FY12]]+Table1[[#This Row],[Company Direct FY13 and After]]</f>
        <v>4678.6283000000003</v>
      </c>
      <c r="BS299" s="9">
        <v>0</v>
      </c>
      <c r="BT299" s="9">
        <v>0</v>
      </c>
      <c r="BU299" s="9">
        <v>0</v>
      </c>
      <c r="BV299" s="24">
        <f>Table1[[#This Row],[Sales Tax Exemption Through FY12]]+Table1[[#This Row],[Sales Tax Exemption FY13 and After]]</f>
        <v>0</v>
      </c>
      <c r="BW299" s="9">
        <v>0</v>
      </c>
      <c r="BX299" s="9">
        <v>0</v>
      </c>
      <c r="BY299" s="9">
        <v>0</v>
      </c>
      <c r="BZ299" s="24">
        <f>Table1[[#This Row],[Energy Tax Savings Through FY12]]+Table1[[#This Row],[Energy Tax Savings FY13 and After]]</f>
        <v>0</v>
      </c>
      <c r="CA299" s="9">
        <v>0</v>
      </c>
      <c r="CB299" s="9">
        <v>0</v>
      </c>
      <c r="CC299" s="9">
        <v>0</v>
      </c>
      <c r="CD299" s="24">
        <f>Table1[[#This Row],[Tax Exempt Bond Savings Through FY12]]+Table1[[#This Row],[Tax Exempt Bond Savings FY13 and After]]</f>
        <v>0</v>
      </c>
      <c r="CE299" s="9">
        <v>158.7765</v>
      </c>
      <c r="CF299" s="9">
        <v>1004.8764</v>
      </c>
      <c r="CG299" s="9">
        <v>1181.7654</v>
      </c>
      <c r="CH299" s="24">
        <f>Table1[[#This Row],[Indirect and Induced Through FY12]]+Table1[[#This Row],[Indirect and Induced FY13 and After]]</f>
        <v>2186.6417999999999</v>
      </c>
      <c r="CI299" s="9">
        <v>511.83749999999998</v>
      </c>
      <c r="CJ299" s="9">
        <v>3055.6907000000001</v>
      </c>
      <c r="CK299" s="9">
        <v>3809.5794000000001</v>
      </c>
      <c r="CL299" s="24">
        <f>Table1[[#This Row],[TOTAL Income Consumption Use Taxes Through FY12]]+Table1[[#This Row],[TOTAL Income Consumption Use Taxes FY13 and After]]</f>
        <v>6865.2700999999997</v>
      </c>
      <c r="CM299" s="9">
        <v>67.748000000000005</v>
      </c>
      <c r="CN299" s="9">
        <v>306.65030000000002</v>
      </c>
      <c r="CO299" s="9">
        <v>504.24529999999999</v>
      </c>
      <c r="CP299" s="24">
        <f>Table1[[#This Row],[Assistance Provided Through FY12]]+Table1[[#This Row],[Assistance Provided FY13 and After]]</f>
        <v>810.89560000000006</v>
      </c>
      <c r="CQ299" s="9">
        <v>0</v>
      </c>
      <c r="CR299" s="9">
        <v>0</v>
      </c>
      <c r="CS299" s="9">
        <v>0</v>
      </c>
      <c r="CT299" s="24">
        <f>Table1[[#This Row],[Recapture Cancellation Reduction Amount Through FY12]]+Table1[[#This Row],[Recapture Cancellation Reduction Amount FY13 and After]]</f>
        <v>0</v>
      </c>
      <c r="CU299" s="9">
        <v>0</v>
      </c>
      <c r="CV299" s="9">
        <v>0</v>
      </c>
      <c r="CW299" s="9">
        <v>0</v>
      </c>
      <c r="CX299" s="24">
        <f>Table1[[#This Row],[Penalty Paid Through FY12]]+Table1[[#This Row],[Penalty Paid FY13 and After]]</f>
        <v>0</v>
      </c>
      <c r="CY299" s="9">
        <v>67.748000000000005</v>
      </c>
      <c r="CZ299" s="9">
        <v>306.65030000000002</v>
      </c>
      <c r="DA299" s="9">
        <v>504.24529999999999</v>
      </c>
      <c r="DB299" s="24">
        <f>Table1[[#This Row],[TOTAL Assistance Net of Recapture Penalties Through FY12]]+Table1[[#This Row],[TOTAL Assistance Net of Recapture Penalties FY13 and After]]</f>
        <v>810.89560000000006</v>
      </c>
      <c r="DC299" s="9">
        <v>440.62700000000001</v>
      </c>
      <c r="DD299" s="9">
        <v>2454.7206000000001</v>
      </c>
      <c r="DE299" s="9">
        <v>3279.5644000000002</v>
      </c>
      <c r="DF299" s="24">
        <f>Table1[[#This Row],[Company Direct Tax Revenue Before Assistance Through FY12]]+Table1[[#This Row],[Company Direct Tax Revenue Before Assistance FY13 and After]]</f>
        <v>5734.2849999999999</v>
      </c>
      <c r="DG299" s="9">
        <v>281.0634</v>
      </c>
      <c r="DH299" s="9">
        <v>1693.7589</v>
      </c>
      <c r="DI299" s="9">
        <v>2091.9396000000002</v>
      </c>
      <c r="DJ299" s="24">
        <f>Table1[[#This Row],[Indirect and Induced Tax Revenues Through FY12]]+Table1[[#This Row],[Indirect and Induced Tax Revenues FY13 and After]]</f>
        <v>3785.6985000000004</v>
      </c>
      <c r="DK299" s="9">
        <v>721.69039999999995</v>
      </c>
      <c r="DL299" s="9">
        <v>4148.4795000000004</v>
      </c>
      <c r="DM299" s="9">
        <v>5371.5039999999999</v>
      </c>
      <c r="DN299" s="24">
        <f>Table1[[#This Row],[TOTAL Tax Revenues Before Assistance Through FY12]]+Table1[[#This Row],[TOTAL Tax Revenues Before Assistance FY13 and After]]</f>
        <v>9519.9835000000003</v>
      </c>
      <c r="DO299" s="9">
        <v>653.94240000000002</v>
      </c>
      <c r="DP299" s="9">
        <v>3841.8292000000001</v>
      </c>
      <c r="DQ299" s="9">
        <v>4867.2587000000003</v>
      </c>
      <c r="DR299" s="24">
        <f>Table1[[#This Row],[TOTAL Tax Revenues Net of Assistance Recapture and Penalty Through FY12]]+Table1[[#This Row],[TOTAL Tax Revenues Net of Assistance Recapture and Penalty FY13 and After]]</f>
        <v>8709.0879000000004</v>
      </c>
      <c r="DS299" s="9">
        <v>0</v>
      </c>
      <c r="DT299" s="9">
        <v>0</v>
      </c>
      <c r="DU299" s="9">
        <v>0</v>
      </c>
      <c r="DV299" s="9">
        <v>0</v>
      </c>
    </row>
    <row r="300" spans="1:126" x14ac:dyDescent="0.25">
      <c r="A300" s="10">
        <v>92941</v>
      </c>
      <c r="B300" s="10" t="s">
        <v>1277</v>
      </c>
      <c r="C300" s="10" t="s">
        <v>1278</v>
      </c>
      <c r="D300" s="10" t="s">
        <v>17</v>
      </c>
      <c r="E300" s="10">
        <v>43</v>
      </c>
      <c r="F300" s="10" t="s">
        <v>1279</v>
      </c>
      <c r="G300" s="10" t="s">
        <v>140</v>
      </c>
      <c r="H300" s="13">
        <v>2500</v>
      </c>
      <c r="I300" s="13">
        <v>2400</v>
      </c>
      <c r="J300" s="10" t="s">
        <v>511</v>
      </c>
      <c r="K300" s="10" t="s">
        <v>491</v>
      </c>
      <c r="L300" s="8">
        <v>38218</v>
      </c>
      <c r="M300" s="8">
        <v>47300</v>
      </c>
      <c r="N300" s="9">
        <v>1145</v>
      </c>
      <c r="O300" s="10" t="s">
        <v>108</v>
      </c>
      <c r="P300" s="7">
        <v>2</v>
      </c>
      <c r="Q300" s="7">
        <v>0</v>
      </c>
      <c r="R300" s="7">
        <v>8</v>
      </c>
      <c r="S300" s="7">
        <v>0</v>
      </c>
      <c r="T300" s="7">
        <v>6</v>
      </c>
      <c r="U300" s="7">
        <v>16</v>
      </c>
      <c r="V300" s="7">
        <v>9</v>
      </c>
      <c r="W300" s="7">
        <v>0</v>
      </c>
      <c r="X300" s="7">
        <v>0</v>
      </c>
      <c r="Y300" s="7">
        <v>0</v>
      </c>
      <c r="Z300" s="7">
        <v>16</v>
      </c>
      <c r="AA300" s="7">
        <v>0</v>
      </c>
      <c r="AB300" s="16">
        <v>0</v>
      </c>
      <c r="AC300" s="16">
        <v>0</v>
      </c>
      <c r="AD300" s="16">
        <v>0</v>
      </c>
      <c r="AE300" s="16">
        <v>0</v>
      </c>
      <c r="AF300" s="15">
        <v>90</v>
      </c>
      <c r="AG300" s="10" t="s">
        <v>28</v>
      </c>
      <c r="AH300" s="10" t="s">
        <v>1966</v>
      </c>
      <c r="AI300" s="9">
        <v>0</v>
      </c>
      <c r="AJ300" s="9">
        <v>0</v>
      </c>
      <c r="AK300" s="9">
        <v>0</v>
      </c>
      <c r="AL300" s="24">
        <f>Table1[[#This Row],[Company Direct Land Through FY12]]+Table1[[#This Row],[Company Direct Land FY13 and After]]</f>
        <v>0</v>
      </c>
      <c r="AM300" s="9">
        <v>0</v>
      </c>
      <c r="AN300" s="9">
        <v>0</v>
      </c>
      <c r="AO300" s="9">
        <v>0</v>
      </c>
      <c r="AP300" s="24">
        <f>Table1[[#This Row],[Company Direct Building Through FY12]]+Table1[[#This Row],[Company Direct Building FY13 and After]]</f>
        <v>0</v>
      </c>
      <c r="AQ300" s="9">
        <v>0</v>
      </c>
      <c r="AR300" s="9">
        <v>0</v>
      </c>
      <c r="AS300" s="9">
        <v>0</v>
      </c>
      <c r="AT300" s="24">
        <f>Table1[[#This Row],[Mortgage Recording Tax Through FY12]]+Table1[[#This Row],[Mortgage Recording Tax FY13 and After]]</f>
        <v>0</v>
      </c>
      <c r="AU300" s="9">
        <v>0</v>
      </c>
      <c r="AV300" s="9">
        <v>0</v>
      </c>
      <c r="AW300" s="9">
        <v>0</v>
      </c>
      <c r="AX300" s="24">
        <f>Table1[[#This Row],[Pilot Savings  Through FY12]]+Table1[[#This Row],[Pilot Savings FY13 and After]]</f>
        <v>0</v>
      </c>
      <c r="AY300" s="9">
        <v>0</v>
      </c>
      <c r="AZ300" s="9">
        <v>0</v>
      </c>
      <c r="BA300" s="9">
        <v>0</v>
      </c>
      <c r="BB300" s="24">
        <f>Table1[[#This Row],[Mortgage Recording Tax Exemption Through FY12]]+Table1[[#This Row],[Mortgage Recording Tax Exemption FY13 and After]]</f>
        <v>0</v>
      </c>
      <c r="BC300" s="9">
        <v>4.2723000000000004</v>
      </c>
      <c r="BD300" s="9">
        <v>36.978099999999998</v>
      </c>
      <c r="BE300" s="9">
        <v>31.798500000000001</v>
      </c>
      <c r="BF300" s="24">
        <f>Table1[[#This Row],[Indirect and Induced Land Through FY12]]+Table1[[#This Row],[Indirect and Induced Land FY13 and After]]</f>
        <v>68.776600000000002</v>
      </c>
      <c r="BG300" s="9">
        <v>7.9343000000000004</v>
      </c>
      <c r="BH300" s="9">
        <v>68.674000000000007</v>
      </c>
      <c r="BI300" s="9">
        <v>59.054699999999997</v>
      </c>
      <c r="BJ300" s="24">
        <f>Table1[[#This Row],[Indirect and Induced Building Through FY12]]+Table1[[#This Row],[Indirect and Induced Building FY13 and After]]</f>
        <v>127.7287</v>
      </c>
      <c r="BK300" s="9">
        <v>12.2066</v>
      </c>
      <c r="BL300" s="9">
        <v>105.6521</v>
      </c>
      <c r="BM300" s="9">
        <v>90.853200000000001</v>
      </c>
      <c r="BN300" s="24">
        <f>Table1[[#This Row],[TOTAL Real Property Related Taxes Through FY12]]+Table1[[#This Row],[TOTAL Real Property Related Taxes FY13 and After]]</f>
        <v>196.50530000000001</v>
      </c>
      <c r="BO300" s="9">
        <v>13.739000000000001</v>
      </c>
      <c r="BP300" s="9">
        <v>134.24080000000001</v>
      </c>
      <c r="BQ300" s="9">
        <v>102.25839999999999</v>
      </c>
      <c r="BR300" s="24">
        <f>Table1[[#This Row],[Company Direct Through FY12]]+Table1[[#This Row],[Company Direct FY13 and After]]</f>
        <v>236.4992</v>
      </c>
      <c r="BS300" s="9">
        <v>0</v>
      </c>
      <c r="BT300" s="9">
        <v>0</v>
      </c>
      <c r="BU300" s="9">
        <v>0</v>
      </c>
      <c r="BV300" s="24">
        <f>Table1[[#This Row],[Sales Tax Exemption Through FY12]]+Table1[[#This Row],[Sales Tax Exemption FY13 and After]]</f>
        <v>0</v>
      </c>
      <c r="BW300" s="9">
        <v>0</v>
      </c>
      <c r="BX300" s="9">
        <v>0</v>
      </c>
      <c r="BY300" s="9">
        <v>0</v>
      </c>
      <c r="BZ300" s="24">
        <f>Table1[[#This Row],[Energy Tax Savings Through FY12]]+Table1[[#This Row],[Energy Tax Savings FY13 and After]]</f>
        <v>0</v>
      </c>
      <c r="CA300" s="9">
        <v>0.64929999999999999</v>
      </c>
      <c r="CB300" s="9">
        <v>5.5109000000000004</v>
      </c>
      <c r="CC300" s="9">
        <v>2.234</v>
      </c>
      <c r="CD300" s="24">
        <f>Table1[[#This Row],[Tax Exempt Bond Savings Through FY12]]+Table1[[#This Row],[Tax Exempt Bond Savings FY13 and After]]</f>
        <v>7.7449000000000003</v>
      </c>
      <c r="CE300" s="9">
        <v>15.8491</v>
      </c>
      <c r="CF300" s="9">
        <v>155.90459999999999</v>
      </c>
      <c r="CG300" s="9">
        <v>117.96339999999999</v>
      </c>
      <c r="CH300" s="24">
        <f>Table1[[#This Row],[Indirect and Induced Through FY12]]+Table1[[#This Row],[Indirect and Induced FY13 and After]]</f>
        <v>273.86799999999999</v>
      </c>
      <c r="CI300" s="9">
        <v>28.938800000000001</v>
      </c>
      <c r="CJ300" s="9">
        <v>284.6345</v>
      </c>
      <c r="CK300" s="9">
        <v>217.98779999999999</v>
      </c>
      <c r="CL300" s="24">
        <f>Table1[[#This Row],[TOTAL Income Consumption Use Taxes Through FY12]]+Table1[[#This Row],[TOTAL Income Consumption Use Taxes FY13 and After]]</f>
        <v>502.6223</v>
      </c>
      <c r="CM300" s="9">
        <v>0.64929999999999999</v>
      </c>
      <c r="CN300" s="9">
        <v>5.5109000000000004</v>
      </c>
      <c r="CO300" s="9">
        <v>2.234</v>
      </c>
      <c r="CP300" s="24">
        <f>Table1[[#This Row],[Assistance Provided Through FY12]]+Table1[[#This Row],[Assistance Provided FY13 and After]]</f>
        <v>7.7449000000000003</v>
      </c>
      <c r="CQ300" s="9">
        <v>0</v>
      </c>
      <c r="CR300" s="9">
        <v>0</v>
      </c>
      <c r="CS300" s="9">
        <v>0</v>
      </c>
      <c r="CT300" s="24">
        <f>Table1[[#This Row],[Recapture Cancellation Reduction Amount Through FY12]]+Table1[[#This Row],[Recapture Cancellation Reduction Amount FY13 and After]]</f>
        <v>0</v>
      </c>
      <c r="CU300" s="9">
        <v>0</v>
      </c>
      <c r="CV300" s="9">
        <v>0</v>
      </c>
      <c r="CW300" s="9">
        <v>0</v>
      </c>
      <c r="CX300" s="24">
        <f>Table1[[#This Row],[Penalty Paid Through FY12]]+Table1[[#This Row],[Penalty Paid FY13 and After]]</f>
        <v>0</v>
      </c>
      <c r="CY300" s="9">
        <v>0.64929999999999999</v>
      </c>
      <c r="CZ300" s="9">
        <v>5.5109000000000004</v>
      </c>
      <c r="DA300" s="9">
        <v>2.234</v>
      </c>
      <c r="DB300" s="24">
        <f>Table1[[#This Row],[TOTAL Assistance Net of Recapture Penalties Through FY12]]+Table1[[#This Row],[TOTAL Assistance Net of Recapture Penalties FY13 and After]]</f>
        <v>7.7449000000000003</v>
      </c>
      <c r="DC300" s="9">
        <v>13.739000000000001</v>
      </c>
      <c r="DD300" s="9">
        <v>134.24080000000001</v>
      </c>
      <c r="DE300" s="9">
        <v>102.25839999999999</v>
      </c>
      <c r="DF300" s="24">
        <f>Table1[[#This Row],[Company Direct Tax Revenue Before Assistance Through FY12]]+Table1[[#This Row],[Company Direct Tax Revenue Before Assistance FY13 and After]]</f>
        <v>236.4992</v>
      </c>
      <c r="DG300" s="9">
        <v>28.055700000000002</v>
      </c>
      <c r="DH300" s="9">
        <v>261.55669999999998</v>
      </c>
      <c r="DI300" s="9">
        <v>208.81659999999999</v>
      </c>
      <c r="DJ300" s="24">
        <f>Table1[[#This Row],[Indirect and Induced Tax Revenues Through FY12]]+Table1[[#This Row],[Indirect and Induced Tax Revenues FY13 and After]]</f>
        <v>470.37329999999997</v>
      </c>
      <c r="DK300" s="9">
        <v>41.794699999999999</v>
      </c>
      <c r="DL300" s="9">
        <v>395.79750000000001</v>
      </c>
      <c r="DM300" s="9">
        <v>311.07499999999999</v>
      </c>
      <c r="DN300" s="24">
        <f>Table1[[#This Row],[TOTAL Tax Revenues Before Assistance Through FY12]]+Table1[[#This Row],[TOTAL Tax Revenues Before Assistance FY13 and After]]</f>
        <v>706.87249999999995</v>
      </c>
      <c r="DO300" s="9">
        <v>41.145400000000002</v>
      </c>
      <c r="DP300" s="9">
        <v>390.28660000000002</v>
      </c>
      <c r="DQ300" s="9">
        <v>308.84100000000001</v>
      </c>
      <c r="DR300" s="24">
        <f>Table1[[#This Row],[TOTAL Tax Revenues Net of Assistance Recapture and Penalty Through FY12]]+Table1[[#This Row],[TOTAL Tax Revenues Net of Assistance Recapture and Penalty FY13 and After]]</f>
        <v>699.12760000000003</v>
      </c>
      <c r="DS300" s="9">
        <v>0</v>
      </c>
      <c r="DT300" s="9">
        <v>0</v>
      </c>
      <c r="DU300" s="9">
        <v>0</v>
      </c>
      <c r="DV300" s="9">
        <v>0</v>
      </c>
    </row>
    <row r="301" spans="1:126" x14ac:dyDescent="0.25">
      <c r="A301" s="10">
        <v>92942</v>
      </c>
      <c r="B301" s="10" t="s">
        <v>1280</v>
      </c>
      <c r="C301" s="10" t="s">
        <v>1281</v>
      </c>
      <c r="D301" s="10" t="s">
        <v>302</v>
      </c>
      <c r="E301" s="10">
        <v>49</v>
      </c>
      <c r="F301" s="10" t="s">
        <v>1282</v>
      </c>
      <c r="G301" s="10" t="s">
        <v>871</v>
      </c>
      <c r="H301" s="13">
        <v>66200</v>
      </c>
      <c r="I301" s="13">
        <v>16100</v>
      </c>
      <c r="J301" s="10" t="s">
        <v>205</v>
      </c>
      <c r="K301" s="10" t="s">
        <v>491</v>
      </c>
      <c r="L301" s="8">
        <v>38218</v>
      </c>
      <c r="M301" s="8">
        <v>47300</v>
      </c>
      <c r="N301" s="9">
        <v>3630</v>
      </c>
      <c r="O301" s="10" t="s">
        <v>74</v>
      </c>
      <c r="P301" s="7">
        <v>84</v>
      </c>
      <c r="Q301" s="7">
        <v>0</v>
      </c>
      <c r="R301" s="7">
        <v>90</v>
      </c>
      <c r="S301" s="7">
        <v>0</v>
      </c>
      <c r="T301" s="7">
        <v>1</v>
      </c>
      <c r="U301" s="7">
        <v>175</v>
      </c>
      <c r="V301" s="7">
        <v>132</v>
      </c>
      <c r="W301" s="7">
        <v>0</v>
      </c>
      <c r="X301" s="7">
        <v>0</v>
      </c>
      <c r="Y301" s="7">
        <v>127</v>
      </c>
      <c r="Z301" s="7">
        <v>0</v>
      </c>
      <c r="AA301" s="7">
        <v>0</v>
      </c>
      <c r="AB301" s="16">
        <v>0</v>
      </c>
      <c r="AC301" s="16">
        <v>0</v>
      </c>
      <c r="AD301" s="16">
        <v>0</v>
      </c>
      <c r="AE301" s="16">
        <v>0</v>
      </c>
      <c r="AF301" s="15">
        <v>88.505747126436788</v>
      </c>
      <c r="AG301" s="10" t="s">
        <v>28</v>
      </c>
      <c r="AH301" s="10" t="s">
        <v>1966</v>
      </c>
      <c r="AI301" s="9">
        <v>0</v>
      </c>
      <c r="AJ301" s="9">
        <v>0</v>
      </c>
      <c r="AK301" s="9">
        <v>0</v>
      </c>
      <c r="AL301" s="24">
        <f>Table1[[#This Row],[Company Direct Land Through FY12]]+Table1[[#This Row],[Company Direct Land FY13 and After]]</f>
        <v>0</v>
      </c>
      <c r="AM301" s="9">
        <v>0</v>
      </c>
      <c r="AN301" s="9">
        <v>0</v>
      </c>
      <c r="AO301" s="9">
        <v>0</v>
      </c>
      <c r="AP301" s="24">
        <f>Table1[[#This Row],[Company Direct Building Through FY12]]+Table1[[#This Row],[Company Direct Building FY13 and After]]</f>
        <v>0</v>
      </c>
      <c r="AQ301" s="9">
        <v>0</v>
      </c>
      <c r="AR301" s="9">
        <v>66.860500000000002</v>
      </c>
      <c r="AS301" s="9">
        <v>0</v>
      </c>
      <c r="AT301" s="24">
        <f>Table1[[#This Row],[Mortgage Recording Tax Through FY12]]+Table1[[#This Row],[Mortgage Recording Tax FY13 and After]]</f>
        <v>66.860500000000002</v>
      </c>
      <c r="AU301" s="9">
        <v>0</v>
      </c>
      <c r="AV301" s="9">
        <v>0</v>
      </c>
      <c r="AW301" s="9">
        <v>0</v>
      </c>
      <c r="AX301" s="24">
        <f>Table1[[#This Row],[Pilot Savings  Through FY12]]+Table1[[#This Row],[Pilot Savings FY13 and After]]</f>
        <v>0</v>
      </c>
      <c r="AY301" s="9">
        <v>0</v>
      </c>
      <c r="AZ301" s="9">
        <v>66.860500000000002</v>
      </c>
      <c r="BA301" s="9">
        <v>0</v>
      </c>
      <c r="BB301" s="24">
        <f>Table1[[#This Row],[Mortgage Recording Tax Exemption Through FY12]]+Table1[[#This Row],[Mortgage Recording Tax Exemption FY13 and After]]</f>
        <v>66.860500000000002</v>
      </c>
      <c r="BC301" s="9">
        <v>97.078000000000003</v>
      </c>
      <c r="BD301" s="9">
        <v>502.97219999999999</v>
      </c>
      <c r="BE301" s="9">
        <v>722.54600000000005</v>
      </c>
      <c r="BF301" s="24">
        <f>Table1[[#This Row],[Indirect and Induced Land Through FY12]]+Table1[[#This Row],[Indirect and Induced Land FY13 and After]]</f>
        <v>1225.5182</v>
      </c>
      <c r="BG301" s="9">
        <v>180.2877</v>
      </c>
      <c r="BH301" s="9">
        <v>934.0915</v>
      </c>
      <c r="BI301" s="9">
        <v>1341.8723</v>
      </c>
      <c r="BJ301" s="24">
        <f>Table1[[#This Row],[Indirect and Induced Building Through FY12]]+Table1[[#This Row],[Indirect and Induced Building FY13 and After]]</f>
        <v>2275.9638</v>
      </c>
      <c r="BK301" s="9">
        <v>277.3657</v>
      </c>
      <c r="BL301" s="9">
        <v>1437.0636999999999</v>
      </c>
      <c r="BM301" s="9">
        <v>2064.4182999999998</v>
      </c>
      <c r="BN301" s="24">
        <f>Table1[[#This Row],[TOTAL Real Property Related Taxes Through FY12]]+Table1[[#This Row],[TOTAL Real Property Related Taxes FY13 and After]]</f>
        <v>3501.482</v>
      </c>
      <c r="BO301" s="9">
        <v>299.02069999999998</v>
      </c>
      <c r="BP301" s="9">
        <v>1683.6033</v>
      </c>
      <c r="BQ301" s="9">
        <v>2225.5944</v>
      </c>
      <c r="BR301" s="24">
        <f>Table1[[#This Row],[Company Direct Through FY12]]+Table1[[#This Row],[Company Direct FY13 and After]]</f>
        <v>3909.1976999999997</v>
      </c>
      <c r="BS301" s="9">
        <v>0</v>
      </c>
      <c r="BT301" s="9">
        <v>0</v>
      </c>
      <c r="BU301" s="9">
        <v>0</v>
      </c>
      <c r="BV301" s="24">
        <f>Table1[[#This Row],[Sales Tax Exemption Through FY12]]+Table1[[#This Row],[Sales Tax Exemption FY13 and After]]</f>
        <v>0</v>
      </c>
      <c r="BW301" s="9">
        <v>0</v>
      </c>
      <c r="BX301" s="9">
        <v>0</v>
      </c>
      <c r="BY301" s="9">
        <v>0</v>
      </c>
      <c r="BZ301" s="24">
        <f>Table1[[#This Row],[Energy Tax Savings Through FY12]]+Table1[[#This Row],[Energy Tax Savings FY13 and After]]</f>
        <v>0</v>
      </c>
      <c r="CA301" s="9">
        <v>2.3994</v>
      </c>
      <c r="CB301" s="9">
        <v>19.5244</v>
      </c>
      <c r="CC301" s="9">
        <v>8.2550000000000008</v>
      </c>
      <c r="CD301" s="24">
        <f>Table1[[#This Row],[Tax Exempt Bond Savings Through FY12]]+Table1[[#This Row],[Tax Exempt Bond Savings FY13 and After]]</f>
        <v>27.779400000000003</v>
      </c>
      <c r="CE301" s="9">
        <v>355.68880000000001</v>
      </c>
      <c r="CF301" s="9">
        <v>2047.0407</v>
      </c>
      <c r="CG301" s="9">
        <v>2647.3717000000001</v>
      </c>
      <c r="CH301" s="24">
        <f>Table1[[#This Row],[Indirect and Induced Through FY12]]+Table1[[#This Row],[Indirect and Induced FY13 and After]]</f>
        <v>4694.4124000000002</v>
      </c>
      <c r="CI301" s="9">
        <v>652.31010000000003</v>
      </c>
      <c r="CJ301" s="9">
        <v>3711.1196</v>
      </c>
      <c r="CK301" s="9">
        <v>4864.7111000000004</v>
      </c>
      <c r="CL301" s="24">
        <f>Table1[[#This Row],[TOTAL Income Consumption Use Taxes Through FY12]]+Table1[[#This Row],[TOTAL Income Consumption Use Taxes FY13 and After]]</f>
        <v>8575.8307000000004</v>
      </c>
      <c r="CM301" s="9">
        <v>2.3994</v>
      </c>
      <c r="CN301" s="9">
        <v>86.384900000000002</v>
      </c>
      <c r="CO301" s="9">
        <v>8.2550000000000008</v>
      </c>
      <c r="CP301" s="24">
        <f>Table1[[#This Row],[Assistance Provided Through FY12]]+Table1[[#This Row],[Assistance Provided FY13 and After]]</f>
        <v>94.639899999999997</v>
      </c>
      <c r="CQ301" s="9">
        <v>0</v>
      </c>
      <c r="CR301" s="9">
        <v>0</v>
      </c>
      <c r="CS301" s="9">
        <v>0</v>
      </c>
      <c r="CT301" s="24">
        <f>Table1[[#This Row],[Recapture Cancellation Reduction Amount Through FY12]]+Table1[[#This Row],[Recapture Cancellation Reduction Amount FY13 and After]]</f>
        <v>0</v>
      </c>
      <c r="CU301" s="9">
        <v>0</v>
      </c>
      <c r="CV301" s="9">
        <v>0</v>
      </c>
      <c r="CW301" s="9">
        <v>0</v>
      </c>
      <c r="CX301" s="24">
        <f>Table1[[#This Row],[Penalty Paid Through FY12]]+Table1[[#This Row],[Penalty Paid FY13 and After]]</f>
        <v>0</v>
      </c>
      <c r="CY301" s="9">
        <v>2.3994</v>
      </c>
      <c r="CZ301" s="9">
        <v>86.384900000000002</v>
      </c>
      <c r="DA301" s="9">
        <v>8.2550000000000008</v>
      </c>
      <c r="DB301" s="24">
        <f>Table1[[#This Row],[TOTAL Assistance Net of Recapture Penalties Through FY12]]+Table1[[#This Row],[TOTAL Assistance Net of Recapture Penalties FY13 and After]]</f>
        <v>94.639899999999997</v>
      </c>
      <c r="DC301" s="9">
        <v>299.02069999999998</v>
      </c>
      <c r="DD301" s="9">
        <v>1750.4638</v>
      </c>
      <c r="DE301" s="9">
        <v>2225.5944</v>
      </c>
      <c r="DF301" s="24">
        <f>Table1[[#This Row],[Company Direct Tax Revenue Before Assistance Through FY12]]+Table1[[#This Row],[Company Direct Tax Revenue Before Assistance FY13 and After]]</f>
        <v>3976.0581999999999</v>
      </c>
      <c r="DG301" s="9">
        <v>633.05449999999996</v>
      </c>
      <c r="DH301" s="9">
        <v>3484.1044000000002</v>
      </c>
      <c r="DI301" s="9">
        <v>4711.79</v>
      </c>
      <c r="DJ301" s="24">
        <f>Table1[[#This Row],[Indirect and Induced Tax Revenues Through FY12]]+Table1[[#This Row],[Indirect and Induced Tax Revenues FY13 and After]]</f>
        <v>8195.894400000001</v>
      </c>
      <c r="DK301" s="9">
        <v>932.0752</v>
      </c>
      <c r="DL301" s="9">
        <v>5234.5681999999997</v>
      </c>
      <c r="DM301" s="9">
        <v>6937.3843999999999</v>
      </c>
      <c r="DN301" s="24">
        <f>Table1[[#This Row],[TOTAL Tax Revenues Before Assistance Through FY12]]+Table1[[#This Row],[TOTAL Tax Revenues Before Assistance FY13 and After]]</f>
        <v>12171.952600000001</v>
      </c>
      <c r="DO301" s="9">
        <v>929.67579999999998</v>
      </c>
      <c r="DP301" s="9">
        <v>5148.1832999999997</v>
      </c>
      <c r="DQ301" s="9">
        <v>6929.1293999999998</v>
      </c>
      <c r="DR301" s="24">
        <f>Table1[[#This Row],[TOTAL Tax Revenues Net of Assistance Recapture and Penalty Through FY12]]+Table1[[#This Row],[TOTAL Tax Revenues Net of Assistance Recapture and Penalty FY13 and After]]</f>
        <v>12077.312699999999</v>
      </c>
      <c r="DS301" s="9">
        <v>0</v>
      </c>
      <c r="DT301" s="9">
        <v>0</v>
      </c>
      <c r="DU301" s="9">
        <v>0</v>
      </c>
      <c r="DV301" s="9">
        <v>0</v>
      </c>
    </row>
    <row r="302" spans="1:126" x14ac:dyDescent="0.25">
      <c r="A302" s="10">
        <v>92943</v>
      </c>
      <c r="B302" s="10" t="s">
        <v>1283</v>
      </c>
      <c r="C302" s="10" t="s">
        <v>1284</v>
      </c>
      <c r="D302" s="10" t="s">
        <v>17</v>
      </c>
      <c r="E302" s="10">
        <v>36</v>
      </c>
      <c r="F302" s="10" t="s">
        <v>1121</v>
      </c>
      <c r="G302" s="10" t="s">
        <v>1285</v>
      </c>
      <c r="H302" s="13">
        <v>36718</v>
      </c>
      <c r="I302" s="13">
        <v>66221</v>
      </c>
      <c r="J302" s="10" t="s">
        <v>511</v>
      </c>
      <c r="K302" s="10" t="s">
        <v>491</v>
      </c>
      <c r="L302" s="8">
        <v>38218</v>
      </c>
      <c r="M302" s="8">
        <v>47300</v>
      </c>
      <c r="N302" s="9">
        <v>970</v>
      </c>
      <c r="O302" s="10" t="s">
        <v>1286</v>
      </c>
      <c r="P302" s="7">
        <v>8</v>
      </c>
      <c r="Q302" s="7">
        <v>0</v>
      </c>
      <c r="R302" s="7">
        <v>84</v>
      </c>
      <c r="S302" s="7">
        <v>0</v>
      </c>
      <c r="T302" s="7">
        <v>0</v>
      </c>
      <c r="U302" s="7">
        <v>92</v>
      </c>
      <c r="V302" s="7">
        <v>88</v>
      </c>
      <c r="W302" s="7">
        <v>0</v>
      </c>
      <c r="X302" s="7">
        <v>0</v>
      </c>
      <c r="Y302" s="7">
        <v>125</v>
      </c>
      <c r="Z302" s="7">
        <v>0</v>
      </c>
      <c r="AA302" s="7">
        <v>0</v>
      </c>
      <c r="AB302" s="16">
        <v>0</v>
      </c>
      <c r="AC302" s="16">
        <v>0</v>
      </c>
      <c r="AD302" s="16">
        <v>0</v>
      </c>
      <c r="AE302" s="16">
        <v>0</v>
      </c>
      <c r="AF302" s="15">
        <v>94.565217391304344</v>
      </c>
      <c r="AG302" s="10" t="s">
        <v>28</v>
      </c>
      <c r="AH302" s="10" t="s">
        <v>28</v>
      </c>
      <c r="AI302" s="9">
        <v>0</v>
      </c>
      <c r="AJ302" s="9">
        <v>0</v>
      </c>
      <c r="AK302" s="9">
        <v>0</v>
      </c>
      <c r="AL302" s="24">
        <f>Table1[[#This Row],[Company Direct Land Through FY12]]+Table1[[#This Row],[Company Direct Land FY13 and After]]</f>
        <v>0</v>
      </c>
      <c r="AM302" s="9">
        <v>0</v>
      </c>
      <c r="AN302" s="9">
        <v>0</v>
      </c>
      <c r="AO302" s="9">
        <v>0</v>
      </c>
      <c r="AP302" s="24">
        <f>Table1[[#This Row],[Company Direct Building Through FY12]]+Table1[[#This Row],[Company Direct Building FY13 and After]]</f>
        <v>0</v>
      </c>
      <c r="AQ302" s="9">
        <v>0</v>
      </c>
      <c r="AR302" s="9">
        <v>7.0952000000000002</v>
      </c>
      <c r="AS302" s="9">
        <v>0</v>
      </c>
      <c r="AT302" s="24">
        <f>Table1[[#This Row],[Mortgage Recording Tax Through FY12]]+Table1[[#This Row],[Mortgage Recording Tax FY13 and After]]</f>
        <v>7.0952000000000002</v>
      </c>
      <c r="AU302" s="9">
        <v>0</v>
      </c>
      <c r="AV302" s="9">
        <v>0</v>
      </c>
      <c r="AW302" s="9">
        <v>0</v>
      </c>
      <c r="AX302" s="24">
        <f>Table1[[#This Row],[Pilot Savings  Through FY12]]+Table1[[#This Row],[Pilot Savings FY13 and After]]</f>
        <v>0</v>
      </c>
      <c r="AY302" s="9">
        <v>0</v>
      </c>
      <c r="AZ302" s="9">
        <v>7.0952000000000002</v>
      </c>
      <c r="BA302" s="9">
        <v>0</v>
      </c>
      <c r="BB302" s="24">
        <f>Table1[[#This Row],[Mortgage Recording Tax Exemption Through FY12]]+Table1[[#This Row],[Mortgage Recording Tax Exemption FY13 and After]]</f>
        <v>7.0952000000000002</v>
      </c>
      <c r="BC302" s="9">
        <v>41.775100000000002</v>
      </c>
      <c r="BD302" s="9">
        <v>344.91160000000002</v>
      </c>
      <c r="BE302" s="9">
        <v>310.92970000000003</v>
      </c>
      <c r="BF302" s="24">
        <f>Table1[[#This Row],[Indirect and Induced Land Through FY12]]+Table1[[#This Row],[Indirect and Induced Land FY13 and After]]</f>
        <v>655.84130000000005</v>
      </c>
      <c r="BG302" s="9">
        <v>77.582400000000007</v>
      </c>
      <c r="BH302" s="9">
        <v>640.55010000000004</v>
      </c>
      <c r="BI302" s="9">
        <v>577.44150000000002</v>
      </c>
      <c r="BJ302" s="24">
        <f>Table1[[#This Row],[Indirect and Induced Building Through FY12]]+Table1[[#This Row],[Indirect and Induced Building FY13 and After]]</f>
        <v>1217.9916000000001</v>
      </c>
      <c r="BK302" s="9">
        <v>119.3575</v>
      </c>
      <c r="BL302" s="9">
        <v>985.46169999999995</v>
      </c>
      <c r="BM302" s="9">
        <v>888.37120000000004</v>
      </c>
      <c r="BN302" s="24">
        <f>Table1[[#This Row],[TOTAL Real Property Related Taxes Through FY12]]+Table1[[#This Row],[TOTAL Real Property Related Taxes FY13 and After]]</f>
        <v>1873.8328999999999</v>
      </c>
      <c r="BO302" s="9">
        <v>134.33690000000001</v>
      </c>
      <c r="BP302" s="9">
        <v>1247.5710999999999</v>
      </c>
      <c r="BQ302" s="9">
        <v>999.86300000000006</v>
      </c>
      <c r="BR302" s="24">
        <f>Table1[[#This Row],[Company Direct Through FY12]]+Table1[[#This Row],[Company Direct FY13 and After]]</f>
        <v>2247.4340999999999</v>
      </c>
      <c r="BS302" s="9">
        <v>0</v>
      </c>
      <c r="BT302" s="9">
        <v>0</v>
      </c>
      <c r="BU302" s="9">
        <v>0</v>
      </c>
      <c r="BV302" s="24">
        <f>Table1[[#This Row],[Sales Tax Exemption Through FY12]]+Table1[[#This Row],[Sales Tax Exemption FY13 and After]]</f>
        <v>0</v>
      </c>
      <c r="BW302" s="9">
        <v>0</v>
      </c>
      <c r="BX302" s="9">
        <v>0</v>
      </c>
      <c r="BY302" s="9">
        <v>0</v>
      </c>
      <c r="BZ302" s="24">
        <f>Table1[[#This Row],[Energy Tax Savings Through FY12]]+Table1[[#This Row],[Energy Tax Savings FY13 and After]]</f>
        <v>0</v>
      </c>
      <c r="CA302" s="9">
        <v>0.32269999999999999</v>
      </c>
      <c r="CB302" s="9">
        <v>3.6800999999999999</v>
      </c>
      <c r="CC302" s="9">
        <v>1.1103000000000001</v>
      </c>
      <c r="CD302" s="24">
        <f>Table1[[#This Row],[Tax Exempt Bond Savings Through FY12]]+Table1[[#This Row],[Tax Exempt Bond Savings FY13 and After]]</f>
        <v>4.7904</v>
      </c>
      <c r="CE302" s="9">
        <v>154.97309999999999</v>
      </c>
      <c r="CF302" s="9">
        <v>1447.4589000000001</v>
      </c>
      <c r="CG302" s="9">
        <v>1153.4573</v>
      </c>
      <c r="CH302" s="24">
        <f>Table1[[#This Row],[Indirect and Induced Through FY12]]+Table1[[#This Row],[Indirect and Induced FY13 and After]]</f>
        <v>2600.9162000000001</v>
      </c>
      <c r="CI302" s="9">
        <v>288.9873</v>
      </c>
      <c r="CJ302" s="9">
        <v>2691.3499000000002</v>
      </c>
      <c r="CK302" s="9">
        <v>2152.21</v>
      </c>
      <c r="CL302" s="24">
        <f>Table1[[#This Row],[TOTAL Income Consumption Use Taxes Through FY12]]+Table1[[#This Row],[TOTAL Income Consumption Use Taxes FY13 and After]]</f>
        <v>4843.5599000000002</v>
      </c>
      <c r="CM302" s="9">
        <v>0.32269999999999999</v>
      </c>
      <c r="CN302" s="9">
        <v>10.7753</v>
      </c>
      <c r="CO302" s="9">
        <v>1.1103000000000001</v>
      </c>
      <c r="CP302" s="24">
        <f>Table1[[#This Row],[Assistance Provided Through FY12]]+Table1[[#This Row],[Assistance Provided FY13 and After]]</f>
        <v>11.8856</v>
      </c>
      <c r="CQ302" s="9">
        <v>0</v>
      </c>
      <c r="CR302" s="9">
        <v>0</v>
      </c>
      <c r="CS302" s="9">
        <v>0</v>
      </c>
      <c r="CT302" s="24">
        <f>Table1[[#This Row],[Recapture Cancellation Reduction Amount Through FY12]]+Table1[[#This Row],[Recapture Cancellation Reduction Amount FY13 and After]]</f>
        <v>0</v>
      </c>
      <c r="CU302" s="9">
        <v>0</v>
      </c>
      <c r="CV302" s="9">
        <v>0</v>
      </c>
      <c r="CW302" s="9">
        <v>0</v>
      </c>
      <c r="CX302" s="24">
        <f>Table1[[#This Row],[Penalty Paid Through FY12]]+Table1[[#This Row],[Penalty Paid FY13 and After]]</f>
        <v>0</v>
      </c>
      <c r="CY302" s="9">
        <v>0.32269999999999999</v>
      </c>
      <c r="CZ302" s="9">
        <v>10.7753</v>
      </c>
      <c r="DA302" s="9">
        <v>1.1103000000000001</v>
      </c>
      <c r="DB302" s="24">
        <f>Table1[[#This Row],[TOTAL Assistance Net of Recapture Penalties Through FY12]]+Table1[[#This Row],[TOTAL Assistance Net of Recapture Penalties FY13 and After]]</f>
        <v>11.8856</v>
      </c>
      <c r="DC302" s="9">
        <v>134.33690000000001</v>
      </c>
      <c r="DD302" s="9">
        <v>1254.6663000000001</v>
      </c>
      <c r="DE302" s="9">
        <v>999.86300000000006</v>
      </c>
      <c r="DF302" s="24">
        <f>Table1[[#This Row],[Company Direct Tax Revenue Before Assistance Through FY12]]+Table1[[#This Row],[Company Direct Tax Revenue Before Assistance FY13 and After]]</f>
        <v>2254.5293000000001</v>
      </c>
      <c r="DG302" s="9">
        <v>274.3306</v>
      </c>
      <c r="DH302" s="9">
        <v>2432.9205999999999</v>
      </c>
      <c r="DI302" s="9">
        <v>2041.8285000000001</v>
      </c>
      <c r="DJ302" s="24">
        <f>Table1[[#This Row],[Indirect and Induced Tax Revenues Through FY12]]+Table1[[#This Row],[Indirect and Induced Tax Revenues FY13 and After]]</f>
        <v>4474.7491</v>
      </c>
      <c r="DK302" s="9">
        <v>408.66750000000002</v>
      </c>
      <c r="DL302" s="9">
        <v>3687.5868999999998</v>
      </c>
      <c r="DM302" s="9">
        <v>3041.6914999999999</v>
      </c>
      <c r="DN302" s="24">
        <f>Table1[[#This Row],[TOTAL Tax Revenues Before Assistance Through FY12]]+Table1[[#This Row],[TOTAL Tax Revenues Before Assistance FY13 and After]]</f>
        <v>6729.2783999999992</v>
      </c>
      <c r="DO302" s="9">
        <v>408.34480000000002</v>
      </c>
      <c r="DP302" s="9">
        <v>3676.8116</v>
      </c>
      <c r="DQ302" s="9">
        <v>3040.5812000000001</v>
      </c>
      <c r="DR302" s="24">
        <f>Table1[[#This Row],[TOTAL Tax Revenues Net of Assistance Recapture and Penalty Through FY12]]+Table1[[#This Row],[TOTAL Tax Revenues Net of Assistance Recapture and Penalty FY13 and After]]</f>
        <v>6717.3927999999996</v>
      </c>
      <c r="DS302" s="9">
        <v>0</v>
      </c>
      <c r="DT302" s="9">
        <v>0</v>
      </c>
      <c r="DU302" s="9">
        <v>0</v>
      </c>
      <c r="DV302" s="9">
        <v>0</v>
      </c>
    </row>
    <row r="303" spans="1:126" x14ac:dyDescent="0.25">
      <c r="A303" s="10">
        <v>92944</v>
      </c>
      <c r="B303" s="10" t="s">
        <v>1287</v>
      </c>
      <c r="C303" s="10" t="s">
        <v>1288</v>
      </c>
      <c r="D303" s="10" t="s">
        <v>24</v>
      </c>
      <c r="E303" s="10">
        <v>19</v>
      </c>
      <c r="F303" s="10" t="s">
        <v>1289</v>
      </c>
      <c r="G303" s="10" t="s">
        <v>39</v>
      </c>
      <c r="H303" s="13">
        <v>7500</v>
      </c>
      <c r="I303" s="13">
        <v>2218</v>
      </c>
      <c r="J303" s="10" t="s">
        <v>511</v>
      </c>
      <c r="K303" s="10" t="s">
        <v>491</v>
      </c>
      <c r="L303" s="8">
        <v>38218</v>
      </c>
      <c r="M303" s="8">
        <v>47300</v>
      </c>
      <c r="N303" s="9">
        <v>419</v>
      </c>
      <c r="O303" s="10" t="s">
        <v>108</v>
      </c>
      <c r="P303" s="7">
        <v>6</v>
      </c>
      <c r="Q303" s="7">
        <v>0</v>
      </c>
      <c r="R303" s="7">
        <v>10</v>
      </c>
      <c r="S303" s="7">
        <v>0</v>
      </c>
      <c r="T303" s="7">
        <v>2</v>
      </c>
      <c r="U303" s="7">
        <v>18</v>
      </c>
      <c r="V303" s="7">
        <v>13</v>
      </c>
      <c r="W303" s="7">
        <v>0</v>
      </c>
      <c r="X303" s="7">
        <v>0</v>
      </c>
      <c r="Y303" s="7">
        <v>9</v>
      </c>
      <c r="Z303" s="7">
        <v>0</v>
      </c>
      <c r="AA303" s="7">
        <v>0</v>
      </c>
      <c r="AB303" s="16">
        <v>0</v>
      </c>
      <c r="AC303" s="16">
        <v>0</v>
      </c>
      <c r="AD303" s="16">
        <v>0</v>
      </c>
      <c r="AE303" s="16">
        <v>0</v>
      </c>
      <c r="AF303" s="15">
        <v>93.75</v>
      </c>
      <c r="AG303" s="10" t="s">
        <v>28</v>
      </c>
      <c r="AH303" s="10" t="s">
        <v>1966</v>
      </c>
      <c r="AI303" s="9">
        <v>0</v>
      </c>
      <c r="AJ303" s="9">
        <v>0</v>
      </c>
      <c r="AK303" s="9">
        <v>0</v>
      </c>
      <c r="AL303" s="24">
        <f>Table1[[#This Row],[Company Direct Land Through FY12]]+Table1[[#This Row],[Company Direct Land FY13 and After]]</f>
        <v>0</v>
      </c>
      <c r="AM303" s="9">
        <v>0</v>
      </c>
      <c r="AN303" s="9">
        <v>0</v>
      </c>
      <c r="AO303" s="9">
        <v>0</v>
      </c>
      <c r="AP303" s="24">
        <f>Table1[[#This Row],[Company Direct Building Through FY12]]+Table1[[#This Row],[Company Direct Building FY13 and After]]</f>
        <v>0</v>
      </c>
      <c r="AQ303" s="9">
        <v>0</v>
      </c>
      <c r="AR303" s="9">
        <v>0</v>
      </c>
      <c r="AS303" s="9">
        <v>0</v>
      </c>
      <c r="AT303" s="24">
        <f>Table1[[#This Row],[Mortgage Recording Tax Through FY12]]+Table1[[#This Row],[Mortgage Recording Tax FY13 and After]]</f>
        <v>0</v>
      </c>
      <c r="AU303" s="9">
        <v>0</v>
      </c>
      <c r="AV303" s="9">
        <v>0</v>
      </c>
      <c r="AW303" s="9">
        <v>0</v>
      </c>
      <c r="AX303" s="24">
        <f>Table1[[#This Row],[Pilot Savings  Through FY12]]+Table1[[#This Row],[Pilot Savings FY13 and After]]</f>
        <v>0</v>
      </c>
      <c r="AY303" s="9">
        <v>0</v>
      </c>
      <c r="AZ303" s="9">
        <v>0</v>
      </c>
      <c r="BA303" s="9">
        <v>0</v>
      </c>
      <c r="BB303" s="24">
        <f>Table1[[#This Row],[Mortgage Recording Tax Exemption Through FY12]]+Table1[[#This Row],[Mortgage Recording Tax Exemption FY13 and After]]</f>
        <v>0</v>
      </c>
      <c r="BC303" s="9">
        <v>6.1715</v>
      </c>
      <c r="BD303" s="9">
        <v>51.805599999999998</v>
      </c>
      <c r="BE303" s="9">
        <v>45.934199999999997</v>
      </c>
      <c r="BF303" s="24">
        <f>Table1[[#This Row],[Indirect and Induced Land Through FY12]]+Table1[[#This Row],[Indirect and Induced Land FY13 and After]]</f>
        <v>97.739800000000002</v>
      </c>
      <c r="BG303" s="9">
        <v>11.4613</v>
      </c>
      <c r="BH303" s="9">
        <v>96.210400000000007</v>
      </c>
      <c r="BI303" s="9">
        <v>85.305499999999995</v>
      </c>
      <c r="BJ303" s="24">
        <f>Table1[[#This Row],[Indirect and Induced Building Through FY12]]+Table1[[#This Row],[Indirect and Induced Building FY13 and After]]</f>
        <v>181.51589999999999</v>
      </c>
      <c r="BK303" s="9">
        <v>17.6328</v>
      </c>
      <c r="BL303" s="9">
        <v>148.01599999999999</v>
      </c>
      <c r="BM303" s="9">
        <v>131.2397</v>
      </c>
      <c r="BN303" s="24">
        <f>Table1[[#This Row],[TOTAL Real Property Related Taxes Through FY12]]+Table1[[#This Row],[TOTAL Real Property Related Taxes FY13 and After]]</f>
        <v>279.25569999999999</v>
      </c>
      <c r="BO303" s="9">
        <v>18.265599999999999</v>
      </c>
      <c r="BP303" s="9">
        <v>165.8974</v>
      </c>
      <c r="BQ303" s="9">
        <v>135.94999999999999</v>
      </c>
      <c r="BR303" s="24">
        <f>Table1[[#This Row],[Company Direct Through FY12]]+Table1[[#This Row],[Company Direct FY13 and After]]</f>
        <v>301.84739999999999</v>
      </c>
      <c r="BS303" s="9">
        <v>0</v>
      </c>
      <c r="BT303" s="9">
        <v>0</v>
      </c>
      <c r="BU303" s="9">
        <v>0</v>
      </c>
      <c r="BV303" s="24">
        <f>Table1[[#This Row],[Sales Tax Exemption Through FY12]]+Table1[[#This Row],[Sales Tax Exemption FY13 and After]]</f>
        <v>0</v>
      </c>
      <c r="BW303" s="9">
        <v>0</v>
      </c>
      <c r="BX303" s="9">
        <v>0</v>
      </c>
      <c r="BY303" s="9">
        <v>0</v>
      </c>
      <c r="BZ303" s="24">
        <f>Table1[[#This Row],[Energy Tax Savings Through FY12]]+Table1[[#This Row],[Energy Tax Savings FY13 and After]]</f>
        <v>0</v>
      </c>
      <c r="CA303" s="9">
        <v>0.24859999999999999</v>
      </c>
      <c r="CB303" s="9">
        <v>1.9757</v>
      </c>
      <c r="CC303" s="9">
        <v>0.85519999999999996</v>
      </c>
      <c r="CD303" s="24">
        <f>Table1[[#This Row],[Tax Exempt Bond Savings Through FY12]]+Table1[[#This Row],[Tax Exempt Bond Savings FY13 and After]]</f>
        <v>2.8308999999999997</v>
      </c>
      <c r="CE303" s="9">
        <v>21.071899999999999</v>
      </c>
      <c r="CF303" s="9">
        <v>192.79169999999999</v>
      </c>
      <c r="CG303" s="9">
        <v>156.83619999999999</v>
      </c>
      <c r="CH303" s="24">
        <f>Table1[[#This Row],[Indirect and Induced Through FY12]]+Table1[[#This Row],[Indirect and Induced FY13 and After]]</f>
        <v>349.62789999999995</v>
      </c>
      <c r="CI303" s="9">
        <v>39.088900000000002</v>
      </c>
      <c r="CJ303" s="9">
        <v>356.71339999999998</v>
      </c>
      <c r="CK303" s="9">
        <v>291.93099999999998</v>
      </c>
      <c r="CL303" s="24">
        <f>Table1[[#This Row],[TOTAL Income Consumption Use Taxes Through FY12]]+Table1[[#This Row],[TOTAL Income Consumption Use Taxes FY13 and After]]</f>
        <v>648.64439999999991</v>
      </c>
      <c r="CM303" s="9">
        <v>0.24859999999999999</v>
      </c>
      <c r="CN303" s="9">
        <v>1.9757</v>
      </c>
      <c r="CO303" s="9">
        <v>0.85519999999999996</v>
      </c>
      <c r="CP303" s="24">
        <f>Table1[[#This Row],[Assistance Provided Through FY12]]+Table1[[#This Row],[Assistance Provided FY13 and After]]</f>
        <v>2.8308999999999997</v>
      </c>
      <c r="CQ303" s="9">
        <v>0</v>
      </c>
      <c r="CR303" s="9">
        <v>0</v>
      </c>
      <c r="CS303" s="9">
        <v>0</v>
      </c>
      <c r="CT303" s="24">
        <f>Table1[[#This Row],[Recapture Cancellation Reduction Amount Through FY12]]+Table1[[#This Row],[Recapture Cancellation Reduction Amount FY13 and After]]</f>
        <v>0</v>
      </c>
      <c r="CU303" s="9">
        <v>0</v>
      </c>
      <c r="CV303" s="9">
        <v>0</v>
      </c>
      <c r="CW303" s="9">
        <v>0</v>
      </c>
      <c r="CX303" s="24">
        <f>Table1[[#This Row],[Penalty Paid Through FY12]]+Table1[[#This Row],[Penalty Paid FY13 and After]]</f>
        <v>0</v>
      </c>
      <c r="CY303" s="9">
        <v>0.24859999999999999</v>
      </c>
      <c r="CZ303" s="9">
        <v>1.9757</v>
      </c>
      <c r="DA303" s="9">
        <v>0.85519999999999996</v>
      </c>
      <c r="DB303" s="24">
        <f>Table1[[#This Row],[TOTAL Assistance Net of Recapture Penalties Through FY12]]+Table1[[#This Row],[TOTAL Assistance Net of Recapture Penalties FY13 and After]]</f>
        <v>2.8308999999999997</v>
      </c>
      <c r="DC303" s="9">
        <v>18.265599999999999</v>
      </c>
      <c r="DD303" s="9">
        <v>165.8974</v>
      </c>
      <c r="DE303" s="9">
        <v>135.94999999999999</v>
      </c>
      <c r="DF303" s="24">
        <f>Table1[[#This Row],[Company Direct Tax Revenue Before Assistance Through FY12]]+Table1[[#This Row],[Company Direct Tax Revenue Before Assistance FY13 and After]]</f>
        <v>301.84739999999999</v>
      </c>
      <c r="DG303" s="9">
        <v>38.704700000000003</v>
      </c>
      <c r="DH303" s="9">
        <v>340.80770000000001</v>
      </c>
      <c r="DI303" s="9">
        <v>288.07589999999999</v>
      </c>
      <c r="DJ303" s="24">
        <f>Table1[[#This Row],[Indirect and Induced Tax Revenues Through FY12]]+Table1[[#This Row],[Indirect and Induced Tax Revenues FY13 and After]]</f>
        <v>628.8836</v>
      </c>
      <c r="DK303" s="9">
        <v>56.970300000000002</v>
      </c>
      <c r="DL303" s="9">
        <v>506.70510000000002</v>
      </c>
      <c r="DM303" s="9">
        <v>424.02589999999998</v>
      </c>
      <c r="DN303" s="24">
        <f>Table1[[#This Row],[TOTAL Tax Revenues Before Assistance Through FY12]]+Table1[[#This Row],[TOTAL Tax Revenues Before Assistance FY13 and After]]</f>
        <v>930.73099999999999</v>
      </c>
      <c r="DO303" s="9">
        <v>56.721699999999998</v>
      </c>
      <c r="DP303" s="9">
        <v>504.7294</v>
      </c>
      <c r="DQ303" s="9">
        <v>423.17070000000001</v>
      </c>
      <c r="DR303" s="24">
        <f>Table1[[#This Row],[TOTAL Tax Revenues Net of Assistance Recapture and Penalty Through FY12]]+Table1[[#This Row],[TOTAL Tax Revenues Net of Assistance Recapture and Penalty FY13 and After]]</f>
        <v>927.90010000000007</v>
      </c>
      <c r="DS303" s="9">
        <v>0</v>
      </c>
      <c r="DT303" s="9">
        <v>0</v>
      </c>
      <c r="DU303" s="9">
        <v>0</v>
      </c>
      <c r="DV303" s="9">
        <v>0</v>
      </c>
    </row>
    <row r="304" spans="1:126" x14ac:dyDescent="0.25">
      <c r="A304" s="10">
        <v>92946</v>
      </c>
      <c r="B304" s="10" t="s">
        <v>1290</v>
      </c>
      <c r="C304" s="10" t="s">
        <v>1291</v>
      </c>
      <c r="D304" s="10" t="s">
        <v>47</v>
      </c>
      <c r="E304" s="10">
        <v>3</v>
      </c>
      <c r="F304" s="10" t="s">
        <v>1292</v>
      </c>
      <c r="G304" s="10" t="s">
        <v>96</v>
      </c>
      <c r="H304" s="13">
        <v>55892</v>
      </c>
      <c r="I304" s="13">
        <v>42357</v>
      </c>
      <c r="J304" s="10" t="s">
        <v>511</v>
      </c>
      <c r="K304" s="10" t="s">
        <v>491</v>
      </c>
      <c r="L304" s="8">
        <v>38218</v>
      </c>
      <c r="M304" s="8">
        <v>47300</v>
      </c>
      <c r="N304" s="9">
        <v>3336</v>
      </c>
      <c r="O304" s="10" t="s">
        <v>74</v>
      </c>
      <c r="P304" s="7">
        <v>0</v>
      </c>
      <c r="Q304" s="7">
        <v>0</v>
      </c>
      <c r="R304" s="7">
        <v>149</v>
      </c>
      <c r="S304" s="7">
        <v>0</v>
      </c>
      <c r="T304" s="7">
        <v>0</v>
      </c>
      <c r="U304" s="7">
        <v>149</v>
      </c>
      <c r="V304" s="7">
        <v>149</v>
      </c>
      <c r="W304" s="7">
        <v>0</v>
      </c>
      <c r="X304" s="7">
        <v>0</v>
      </c>
      <c r="Y304" s="7">
        <v>171</v>
      </c>
      <c r="Z304" s="7">
        <v>13</v>
      </c>
      <c r="AA304" s="7">
        <v>0</v>
      </c>
      <c r="AB304" s="16">
        <v>0</v>
      </c>
      <c r="AC304" s="16">
        <v>0</v>
      </c>
      <c r="AD304" s="16">
        <v>0</v>
      </c>
      <c r="AE304" s="16">
        <v>0</v>
      </c>
      <c r="AF304" s="15">
        <v>100</v>
      </c>
      <c r="AG304" s="10" t="s">
        <v>28</v>
      </c>
      <c r="AH304" s="10" t="s">
        <v>1966</v>
      </c>
      <c r="AI304" s="9">
        <v>0</v>
      </c>
      <c r="AJ304" s="9">
        <v>0</v>
      </c>
      <c r="AK304" s="9">
        <v>0</v>
      </c>
      <c r="AL304" s="24">
        <f>Table1[[#This Row],[Company Direct Land Through FY12]]+Table1[[#This Row],[Company Direct Land FY13 and After]]</f>
        <v>0</v>
      </c>
      <c r="AM304" s="9">
        <v>0</v>
      </c>
      <c r="AN304" s="9">
        <v>0</v>
      </c>
      <c r="AO304" s="9">
        <v>0</v>
      </c>
      <c r="AP304" s="24">
        <f>Table1[[#This Row],[Company Direct Building Through FY12]]+Table1[[#This Row],[Company Direct Building FY13 and After]]</f>
        <v>0</v>
      </c>
      <c r="AQ304" s="9">
        <v>0</v>
      </c>
      <c r="AR304" s="9">
        <v>34.243400000000001</v>
      </c>
      <c r="AS304" s="9">
        <v>0</v>
      </c>
      <c r="AT304" s="24">
        <f>Table1[[#This Row],[Mortgage Recording Tax Through FY12]]+Table1[[#This Row],[Mortgage Recording Tax FY13 and After]]</f>
        <v>34.243400000000001</v>
      </c>
      <c r="AU304" s="9">
        <v>0</v>
      </c>
      <c r="AV304" s="9">
        <v>0</v>
      </c>
      <c r="AW304" s="9">
        <v>0</v>
      </c>
      <c r="AX304" s="24">
        <f>Table1[[#This Row],[Pilot Savings  Through FY12]]+Table1[[#This Row],[Pilot Savings FY13 and After]]</f>
        <v>0</v>
      </c>
      <c r="AY304" s="9">
        <v>0</v>
      </c>
      <c r="AZ304" s="9">
        <v>34.243400000000001</v>
      </c>
      <c r="BA304" s="9">
        <v>0</v>
      </c>
      <c r="BB304" s="24">
        <f>Table1[[#This Row],[Mortgage Recording Tax Exemption Through FY12]]+Table1[[#This Row],[Mortgage Recording Tax Exemption FY13 and After]]</f>
        <v>34.243400000000001</v>
      </c>
      <c r="BC304" s="9">
        <v>70.7333</v>
      </c>
      <c r="BD304" s="9">
        <v>497.32319999999999</v>
      </c>
      <c r="BE304" s="9">
        <v>526.46410000000003</v>
      </c>
      <c r="BF304" s="24">
        <f>Table1[[#This Row],[Indirect and Induced Land Through FY12]]+Table1[[#This Row],[Indirect and Induced Land FY13 and After]]</f>
        <v>1023.7873</v>
      </c>
      <c r="BG304" s="9">
        <v>131.36179999999999</v>
      </c>
      <c r="BH304" s="9">
        <v>923.59990000000005</v>
      </c>
      <c r="BI304" s="9">
        <v>977.71849999999995</v>
      </c>
      <c r="BJ304" s="24">
        <f>Table1[[#This Row],[Indirect and Induced Building Through FY12]]+Table1[[#This Row],[Indirect and Induced Building FY13 and After]]</f>
        <v>1901.3184000000001</v>
      </c>
      <c r="BK304" s="9">
        <v>202.0951</v>
      </c>
      <c r="BL304" s="9">
        <v>1420.9231</v>
      </c>
      <c r="BM304" s="9">
        <v>1504.1826000000001</v>
      </c>
      <c r="BN304" s="24">
        <f>Table1[[#This Row],[TOTAL Real Property Related Taxes Through FY12]]+Table1[[#This Row],[TOTAL Real Property Related Taxes FY13 and After]]</f>
        <v>2925.1057000000001</v>
      </c>
      <c r="BO304" s="9">
        <v>188.95230000000001</v>
      </c>
      <c r="BP304" s="9">
        <v>1449.2841000000001</v>
      </c>
      <c r="BQ304" s="9">
        <v>1406.3622</v>
      </c>
      <c r="BR304" s="24">
        <f>Table1[[#This Row],[Company Direct Through FY12]]+Table1[[#This Row],[Company Direct FY13 and After]]</f>
        <v>2855.6463000000003</v>
      </c>
      <c r="BS304" s="9">
        <v>0</v>
      </c>
      <c r="BT304" s="9">
        <v>0</v>
      </c>
      <c r="BU304" s="9">
        <v>0</v>
      </c>
      <c r="BV304" s="24">
        <f>Table1[[#This Row],[Sales Tax Exemption Through FY12]]+Table1[[#This Row],[Sales Tax Exemption FY13 and After]]</f>
        <v>0</v>
      </c>
      <c r="BW304" s="9">
        <v>0</v>
      </c>
      <c r="BX304" s="9">
        <v>0</v>
      </c>
      <c r="BY304" s="9">
        <v>0</v>
      </c>
      <c r="BZ304" s="24">
        <f>Table1[[#This Row],[Energy Tax Savings Through FY12]]+Table1[[#This Row],[Energy Tax Savings FY13 and After]]</f>
        <v>0</v>
      </c>
      <c r="CA304" s="9">
        <v>1.4204000000000001</v>
      </c>
      <c r="CB304" s="9">
        <v>14.4999</v>
      </c>
      <c r="CC304" s="9">
        <v>4.8868999999999998</v>
      </c>
      <c r="CD304" s="24">
        <f>Table1[[#This Row],[Tax Exempt Bond Savings Through FY12]]+Table1[[#This Row],[Tax Exempt Bond Savings FY13 and After]]</f>
        <v>19.386800000000001</v>
      </c>
      <c r="CE304" s="9">
        <v>217.9795</v>
      </c>
      <c r="CF304" s="9">
        <v>1682.8236999999999</v>
      </c>
      <c r="CG304" s="9">
        <v>1622.4097999999999</v>
      </c>
      <c r="CH304" s="24">
        <f>Table1[[#This Row],[Indirect and Induced Through FY12]]+Table1[[#This Row],[Indirect and Induced FY13 and After]]</f>
        <v>3305.2334999999998</v>
      </c>
      <c r="CI304" s="9">
        <v>405.51139999999998</v>
      </c>
      <c r="CJ304" s="9">
        <v>3117.6079</v>
      </c>
      <c r="CK304" s="9">
        <v>3023.8851</v>
      </c>
      <c r="CL304" s="24">
        <f>Table1[[#This Row],[TOTAL Income Consumption Use Taxes Through FY12]]+Table1[[#This Row],[TOTAL Income Consumption Use Taxes FY13 and After]]</f>
        <v>6141.4930000000004</v>
      </c>
      <c r="CM304" s="9">
        <v>1.4204000000000001</v>
      </c>
      <c r="CN304" s="9">
        <v>48.743299999999998</v>
      </c>
      <c r="CO304" s="9">
        <v>4.8868999999999998</v>
      </c>
      <c r="CP304" s="24">
        <f>Table1[[#This Row],[Assistance Provided Through FY12]]+Table1[[#This Row],[Assistance Provided FY13 and After]]</f>
        <v>53.630199999999995</v>
      </c>
      <c r="CQ304" s="9">
        <v>0</v>
      </c>
      <c r="CR304" s="9">
        <v>0</v>
      </c>
      <c r="CS304" s="9">
        <v>0</v>
      </c>
      <c r="CT304" s="24">
        <f>Table1[[#This Row],[Recapture Cancellation Reduction Amount Through FY12]]+Table1[[#This Row],[Recapture Cancellation Reduction Amount FY13 and After]]</f>
        <v>0</v>
      </c>
      <c r="CU304" s="9">
        <v>0</v>
      </c>
      <c r="CV304" s="9">
        <v>0</v>
      </c>
      <c r="CW304" s="9">
        <v>0</v>
      </c>
      <c r="CX304" s="24">
        <f>Table1[[#This Row],[Penalty Paid Through FY12]]+Table1[[#This Row],[Penalty Paid FY13 and After]]</f>
        <v>0</v>
      </c>
      <c r="CY304" s="9">
        <v>1.4204000000000001</v>
      </c>
      <c r="CZ304" s="9">
        <v>48.743299999999998</v>
      </c>
      <c r="DA304" s="9">
        <v>4.8868999999999998</v>
      </c>
      <c r="DB304" s="24">
        <f>Table1[[#This Row],[TOTAL Assistance Net of Recapture Penalties Through FY12]]+Table1[[#This Row],[TOTAL Assistance Net of Recapture Penalties FY13 and After]]</f>
        <v>53.630199999999995</v>
      </c>
      <c r="DC304" s="9">
        <v>188.95230000000001</v>
      </c>
      <c r="DD304" s="9">
        <v>1483.5274999999999</v>
      </c>
      <c r="DE304" s="9">
        <v>1406.3622</v>
      </c>
      <c r="DF304" s="24">
        <f>Table1[[#This Row],[Company Direct Tax Revenue Before Assistance Through FY12]]+Table1[[#This Row],[Company Direct Tax Revenue Before Assistance FY13 and After]]</f>
        <v>2889.8896999999997</v>
      </c>
      <c r="DG304" s="9">
        <v>420.07459999999998</v>
      </c>
      <c r="DH304" s="9">
        <v>3103.7467999999999</v>
      </c>
      <c r="DI304" s="9">
        <v>3126.5924</v>
      </c>
      <c r="DJ304" s="24">
        <f>Table1[[#This Row],[Indirect and Induced Tax Revenues Through FY12]]+Table1[[#This Row],[Indirect and Induced Tax Revenues FY13 and After]]</f>
        <v>6230.3392000000003</v>
      </c>
      <c r="DK304" s="9">
        <v>609.02689999999996</v>
      </c>
      <c r="DL304" s="9">
        <v>4587.2743</v>
      </c>
      <c r="DM304" s="9">
        <v>4532.9546</v>
      </c>
      <c r="DN304" s="24">
        <f>Table1[[#This Row],[TOTAL Tax Revenues Before Assistance Through FY12]]+Table1[[#This Row],[TOTAL Tax Revenues Before Assistance FY13 and After]]</f>
        <v>9120.2289000000001</v>
      </c>
      <c r="DO304" s="9">
        <v>607.60649999999998</v>
      </c>
      <c r="DP304" s="9">
        <v>4538.5309999999999</v>
      </c>
      <c r="DQ304" s="9">
        <v>4528.0676999999996</v>
      </c>
      <c r="DR304" s="24">
        <f>Table1[[#This Row],[TOTAL Tax Revenues Net of Assistance Recapture and Penalty Through FY12]]+Table1[[#This Row],[TOTAL Tax Revenues Net of Assistance Recapture and Penalty FY13 and After]]</f>
        <v>9066.5986999999986</v>
      </c>
      <c r="DS304" s="9">
        <v>0</v>
      </c>
      <c r="DT304" s="9">
        <v>0</v>
      </c>
      <c r="DU304" s="9">
        <v>0</v>
      </c>
      <c r="DV304" s="9">
        <v>0</v>
      </c>
    </row>
    <row r="305" spans="1:126" x14ac:dyDescent="0.25">
      <c r="A305" s="10">
        <v>92947</v>
      </c>
      <c r="B305" s="10" t="s">
        <v>1293</v>
      </c>
      <c r="C305" s="10" t="s">
        <v>1295</v>
      </c>
      <c r="D305" s="10" t="s">
        <v>24</v>
      </c>
      <c r="E305" s="10">
        <v>26</v>
      </c>
      <c r="F305" s="10" t="s">
        <v>1296</v>
      </c>
      <c r="G305" s="10" t="s">
        <v>480</v>
      </c>
      <c r="H305" s="13">
        <v>21500</v>
      </c>
      <c r="I305" s="13">
        <v>21500</v>
      </c>
      <c r="J305" s="10" t="s">
        <v>1294</v>
      </c>
      <c r="K305" s="10" t="s">
        <v>81</v>
      </c>
      <c r="L305" s="8">
        <v>38224</v>
      </c>
      <c r="M305" s="8">
        <v>47664</v>
      </c>
      <c r="N305" s="9">
        <v>2585</v>
      </c>
      <c r="O305" s="10" t="s">
        <v>11</v>
      </c>
      <c r="P305" s="7">
        <v>1</v>
      </c>
      <c r="Q305" s="7">
        <v>0</v>
      </c>
      <c r="R305" s="7">
        <v>9</v>
      </c>
      <c r="S305" s="7">
        <v>0</v>
      </c>
      <c r="T305" s="7">
        <v>0</v>
      </c>
      <c r="U305" s="7">
        <v>10</v>
      </c>
      <c r="V305" s="7">
        <v>9</v>
      </c>
      <c r="W305" s="7">
        <v>0</v>
      </c>
      <c r="X305" s="7">
        <v>0</v>
      </c>
      <c r="Y305" s="7">
        <v>0</v>
      </c>
      <c r="Z305" s="7">
        <v>9</v>
      </c>
      <c r="AA305" s="7">
        <v>0</v>
      </c>
      <c r="AB305" s="16">
        <v>0</v>
      </c>
      <c r="AC305" s="16">
        <v>0</v>
      </c>
      <c r="AD305" s="16">
        <v>0</v>
      </c>
      <c r="AE305" s="16">
        <v>0</v>
      </c>
      <c r="AF305" s="15">
        <v>60</v>
      </c>
      <c r="AG305" s="10" t="s">
        <v>28</v>
      </c>
      <c r="AH305" s="10" t="s">
        <v>28</v>
      </c>
      <c r="AI305" s="9">
        <v>21.196999999999999</v>
      </c>
      <c r="AJ305" s="9">
        <v>133.30330000000001</v>
      </c>
      <c r="AK305" s="9">
        <v>157.7681</v>
      </c>
      <c r="AL305" s="24">
        <f>Table1[[#This Row],[Company Direct Land Through FY12]]+Table1[[#This Row],[Company Direct Land FY13 and After]]</f>
        <v>291.07140000000004</v>
      </c>
      <c r="AM305" s="9">
        <v>29.492999999999999</v>
      </c>
      <c r="AN305" s="9">
        <v>133.9913</v>
      </c>
      <c r="AO305" s="9">
        <v>219.5153</v>
      </c>
      <c r="AP305" s="24">
        <f>Table1[[#This Row],[Company Direct Building Through FY12]]+Table1[[#This Row],[Company Direct Building FY13 and After]]</f>
        <v>353.50659999999999</v>
      </c>
      <c r="AQ305" s="9">
        <v>0</v>
      </c>
      <c r="AR305" s="9">
        <v>26.317499999999999</v>
      </c>
      <c r="AS305" s="9">
        <v>0</v>
      </c>
      <c r="AT305" s="24">
        <f>Table1[[#This Row],[Mortgage Recording Tax Through FY12]]+Table1[[#This Row],[Mortgage Recording Tax FY13 and After]]</f>
        <v>26.317499999999999</v>
      </c>
      <c r="AU305" s="9">
        <v>24.536999999999999</v>
      </c>
      <c r="AV305" s="9">
        <v>82.247200000000007</v>
      </c>
      <c r="AW305" s="9">
        <v>182.6284</v>
      </c>
      <c r="AX305" s="24">
        <f>Table1[[#This Row],[Pilot Savings  Through FY12]]+Table1[[#This Row],[Pilot Savings FY13 and After]]</f>
        <v>264.87560000000002</v>
      </c>
      <c r="AY305" s="9">
        <v>0</v>
      </c>
      <c r="AZ305" s="9">
        <v>26.317499999999999</v>
      </c>
      <c r="BA305" s="9">
        <v>0</v>
      </c>
      <c r="BB305" s="24">
        <f>Table1[[#This Row],[Mortgage Recording Tax Exemption Through FY12]]+Table1[[#This Row],[Mortgage Recording Tax Exemption FY13 and After]]</f>
        <v>26.317499999999999</v>
      </c>
      <c r="BC305" s="9">
        <v>14.815799999999999</v>
      </c>
      <c r="BD305" s="9">
        <v>132.4041</v>
      </c>
      <c r="BE305" s="9">
        <v>110.27330000000001</v>
      </c>
      <c r="BF305" s="24">
        <f>Table1[[#This Row],[Indirect and Induced Land Through FY12]]+Table1[[#This Row],[Indirect and Induced Land FY13 and After]]</f>
        <v>242.67740000000001</v>
      </c>
      <c r="BG305" s="9">
        <v>27.5151</v>
      </c>
      <c r="BH305" s="9">
        <v>245.89359999999999</v>
      </c>
      <c r="BI305" s="9">
        <v>204.79259999999999</v>
      </c>
      <c r="BJ305" s="24">
        <f>Table1[[#This Row],[Indirect and Induced Building Through FY12]]+Table1[[#This Row],[Indirect and Induced Building FY13 and After]]</f>
        <v>450.68619999999999</v>
      </c>
      <c r="BK305" s="9">
        <v>68.483900000000006</v>
      </c>
      <c r="BL305" s="9">
        <v>563.3451</v>
      </c>
      <c r="BM305" s="9">
        <v>509.72089999999997</v>
      </c>
      <c r="BN305" s="24">
        <f>Table1[[#This Row],[TOTAL Real Property Related Taxes Through FY12]]+Table1[[#This Row],[TOTAL Real Property Related Taxes FY13 and After]]</f>
        <v>1073.066</v>
      </c>
      <c r="BO305" s="9">
        <v>112.48569999999999</v>
      </c>
      <c r="BP305" s="9">
        <v>989.5702</v>
      </c>
      <c r="BQ305" s="9">
        <v>837.22500000000002</v>
      </c>
      <c r="BR305" s="24">
        <f>Table1[[#This Row],[Company Direct Through FY12]]+Table1[[#This Row],[Company Direct FY13 and After]]</f>
        <v>1826.7952</v>
      </c>
      <c r="BS305" s="9">
        <v>0</v>
      </c>
      <c r="BT305" s="9">
        <v>4.0618999999999996</v>
      </c>
      <c r="BU305" s="9">
        <v>0</v>
      </c>
      <c r="BV305" s="24">
        <f>Table1[[#This Row],[Sales Tax Exemption Through FY12]]+Table1[[#This Row],[Sales Tax Exemption FY13 and After]]</f>
        <v>4.0618999999999996</v>
      </c>
      <c r="BW305" s="9">
        <v>0</v>
      </c>
      <c r="BX305" s="9">
        <v>0</v>
      </c>
      <c r="BY305" s="9">
        <v>0</v>
      </c>
      <c r="BZ305" s="24">
        <f>Table1[[#This Row],[Energy Tax Savings Through FY12]]+Table1[[#This Row],[Energy Tax Savings FY13 and After]]</f>
        <v>0</v>
      </c>
      <c r="CA305" s="9">
        <v>0</v>
      </c>
      <c r="CB305" s="9">
        <v>0</v>
      </c>
      <c r="CC305" s="9">
        <v>0</v>
      </c>
      <c r="CD305" s="24">
        <f>Table1[[#This Row],[Tax Exempt Bond Savings Through FY12]]+Table1[[#This Row],[Tax Exempt Bond Savings FY13 and After]]</f>
        <v>0</v>
      </c>
      <c r="CE305" s="9">
        <v>50.587499999999999</v>
      </c>
      <c r="CF305" s="9">
        <v>498.67340000000002</v>
      </c>
      <c r="CG305" s="9">
        <v>376.52120000000002</v>
      </c>
      <c r="CH305" s="24">
        <f>Table1[[#This Row],[Indirect and Induced Through FY12]]+Table1[[#This Row],[Indirect and Induced FY13 and After]]</f>
        <v>875.19460000000004</v>
      </c>
      <c r="CI305" s="9">
        <v>163.07320000000001</v>
      </c>
      <c r="CJ305" s="9">
        <v>1484.1817000000001</v>
      </c>
      <c r="CK305" s="9">
        <v>1213.7462</v>
      </c>
      <c r="CL305" s="24">
        <f>Table1[[#This Row],[TOTAL Income Consumption Use Taxes Through FY12]]+Table1[[#This Row],[TOTAL Income Consumption Use Taxes FY13 and After]]</f>
        <v>2697.9279000000001</v>
      </c>
      <c r="CM305" s="9">
        <v>24.536999999999999</v>
      </c>
      <c r="CN305" s="9">
        <v>112.6266</v>
      </c>
      <c r="CO305" s="9">
        <v>182.6284</v>
      </c>
      <c r="CP305" s="24">
        <f>Table1[[#This Row],[Assistance Provided Through FY12]]+Table1[[#This Row],[Assistance Provided FY13 and After]]</f>
        <v>295.255</v>
      </c>
      <c r="CQ305" s="9">
        <v>0</v>
      </c>
      <c r="CR305" s="9">
        <v>0</v>
      </c>
      <c r="CS305" s="9">
        <v>0</v>
      </c>
      <c r="CT305" s="24">
        <f>Table1[[#This Row],[Recapture Cancellation Reduction Amount Through FY12]]+Table1[[#This Row],[Recapture Cancellation Reduction Amount FY13 and After]]</f>
        <v>0</v>
      </c>
      <c r="CU305" s="9">
        <v>0</v>
      </c>
      <c r="CV305" s="9">
        <v>0</v>
      </c>
      <c r="CW305" s="9">
        <v>0</v>
      </c>
      <c r="CX305" s="24">
        <f>Table1[[#This Row],[Penalty Paid Through FY12]]+Table1[[#This Row],[Penalty Paid FY13 and After]]</f>
        <v>0</v>
      </c>
      <c r="CY305" s="9">
        <v>24.536999999999999</v>
      </c>
      <c r="CZ305" s="9">
        <v>112.6266</v>
      </c>
      <c r="DA305" s="9">
        <v>182.6284</v>
      </c>
      <c r="DB305" s="24">
        <f>Table1[[#This Row],[TOTAL Assistance Net of Recapture Penalties Through FY12]]+Table1[[#This Row],[TOTAL Assistance Net of Recapture Penalties FY13 and After]]</f>
        <v>295.255</v>
      </c>
      <c r="DC305" s="9">
        <v>163.17570000000001</v>
      </c>
      <c r="DD305" s="9">
        <v>1283.1822999999999</v>
      </c>
      <c r="DE305" s="9">
        <v>1214.5083999999999</v>
      </c>
      <c r="DF305" s="24">
        <f>Table1[[#This Row],[Company Direct Tax Revenue Before Assistance Through FY12]]+Table1[[#This Row],[Company Direct Tax Revenue Before Assistance FY13 and After]]</f>
        <v>2497.6907000000001</v>
      </c>
      <c r="DG305" s="9">
        <v>92.918400000000005</v>
      </c>
      <c r="DH305" s="9">
        <v>876.97109999999998</v>
      </c>
      <c r="DI305" s="9">
        <v>691.58709999999996</v>
      </c>
      <c r="DJ305" s="24">
        <f>Table1[[#This Row],[Indirect and Induced Tax Revenues Through FY12]]+Table1[[#This Row],[Indirect and Induced Tax Revenues FY13 and After]]</f>
        <v>1568.5581999999999</v>
      </c>
      <c r="DK305" s="9">
        <v>256.09410000000003</v>
      </c>
      <c r="DL305" s="9">
        <v>2160.1534000000001</v>
      </c>
      <c r="DM305" s="9">
        <v>1906.0954999999999</v>
      </c>
      <c r="DN305" s="24">
        <f>Table1[[#This Row],[TOTAL Tax Revenues Before Assistance Through FY12]]+Table1[[#This Row],[TOTAL Tax Revenues Before Assistance FY13 and After]]</f>
        <v>4066.2489</v>
      </c>
      <c r="DO305" s="9">
        <v>231.55709999999999</v>
      </c>
      <c r="DP305" s="9">
        <v>2047.5268000000001</v>
      </c>
      <c r="DQ305" s="9">
        <v>1723.4671000000001</v>
      </c>
      <c r="DR305" s="24">
        <f>Table1[[#This Row],[TOTAL Tax Revenues Net of Assistance Recapture and Penalty Through FY12]]+Table1[[#This Row],[TOTAL Tax Revenues Net of Assistance Recapture and Penalty FY13 and After]]</f>
        <v>3770.9939000000004</v>
      </c>
      <c r="DS305" s="9">
        <v>0</v>
      </c>
      <c r="DT305" s="9">
        <v>0</v>
      </c>
      <c r="DU305" s="9">
        <v>0</v>
      </c>
      <c r="DV305" s="9">
        <v>0</v>
      </c>
    </row>
    <row r="306" spans="1:126" x14ac:dyDescent="0.25">
      <c r="A306" s="10">
        <v>92949</v>
      </c>
      <c r="B306" s="10" t="s">
        <v>1297</v>
      </c>
      <c r="C306" s="10" t="s">
        <v>1298</v>
      </c>
      <c r="D306" s="10" t="s">
        <v>47</v>
      </c>
      <c r="E306" s="10">
        <v>6</v>
      </c>
      <c r="F306" s="10" t="s">
        <v>1299</v>
      </c>
      <c r="G306" s="10" t="s">
        <v>111</v>
      </c>
      <c r="H306" s="13">
        <v>1700</v>
      </c>
      <c r="I306" s="13">
        <v>6000</v>
      </c>
      <c r="J306" s="10" t="s">
        <v>205</v>
      </c>
      <c r="K306" s="10" t="s">
        <v>50</v>
      </c>
      <c r="L306" s="8">
        <v>38217</v>
      </c>
      <c r="M306" s="8">
        <v>49309</v>
      </c>
      <c r="N306" s="9">
        <v>5000</v>
      </c>
      <c r="O306" s="10" t="s">
        <v>108</v>
      </c>
      <c r="P306" s="7">
        <v>0</v>
      </c>
      <c r="Q306" s="7">
        <v>0</v>
      </c>
      <c r="R306" s="7">
        <v>14</v>
      </c>
      <c r="S306" s="7">
        <v>0</v>
      </c>
      <c r="T306" s="7">
        <v>0</v>
      </c>
      <c r="U306" s="7">
        <v>14</v>
      </c>
      <c r="V306" s="7">
        <v>14</v>
      </c>
      <c r="W306" s="7">
        <v>0</v>
      </c>
      <c r="X306" s="7">
        <v>0</v>
      </c>
      <c r="Y306" s="7">
        <v>0</v>
      </c>
      <c r="Z306" s="7">
        <v>10</v>
      </c>
      <c r="AA306" s="7">
        <v>0</v>
      </c>
      <c r="AB306" s="16">
        <v>0</v>
      </c>
      <c r="AC306" s="16">
        <v>0</v>
      </c>
      <c r="AD306" s="16">
        <v>0</v>
      </c>
      <c r="AE306" s="16">
        <v>0</v>
      </c>
      <c r="AF306" s="15">
        <v>78.571428571428569</v>
      </c>
      <c r="AG306" s="10" t="s">
        <v>28</v>
      </c>
      <c r="AH306" s="10" t="s">
        <v>1966</v>
      </c>
      <c r="AI306" s="9">
        <v>0</v>
      </c>
      <c r="AJ306" s="9">
        <v>0</v>
      </c>
      <c r="AK306" s="9">
        <v>0</v>
      </c>
      <c r="AL306" s="24">
        <f>Table1[[#This Row],[Company Direct Land Through FY12]]+Table1[[#This Row],[Company Direct Land FY13 and After]]</f>
        <v>0</v>
      </c>
      <c r="AM306" s="9">
        <v>0</v>
      </c>
      <c r="AN306" s="9">
        <v>0</v>
      </c>
      <c r="AO306" s="9">
        <v>0</v>
      </c>
      <c r="AP306" s="24">
        <f>Table1[[#This Row],[Company Direct Building Through FY12]]+Table1[[#This Row],[Company Direct Building FY13 and After]]</f>
        <v>0</v>
      </c>
      <c r="AQ306" s="9">
        <v>0</v>
      </c>
      <c r="AR306" s="9">
        <v>81.25</v>
      </c>
      <c r="AS306" s="9">
        <v>0</v>
      </c>
      <c r="AT306" s="24">
        <f>Table1[[#This Row],[Mortgage Recording Tax Through FY12]]+Table1[[#This Row],[Mortgage Recording Tax FY13 and After]]</f>
        <v>81.25</v>
      </c>
      <c r="AU306" s="9">
        <v>0</v>
      </c>
      <c r="AV306" s="9">
        <v>0</v>
      </c>
      <c r="AW306" s="9">
        <v>0</v>
      </c>
      <c r="AX306" s="24">
        <f>Table1[[#This Row],[Pilot Savings  Through FY12]]+Table1[[#This Row],[Pilot Savings FY13 and After]]</f>
        <v>0</v>
      </c>
      <c r="AY306" s="9">
        <v>0</v>
      </c>
      <c r="AZ306" s="9">
        <v>0</v>
      </c>
      <c r="BA306" s="9">
        <v>0</v>
      </c>
      <c r="BB306" s="24">
        <f>Table1[[#This Row],[Mortgage Recording Tax Exemption Through FY12]]+Table1[[#This Row],[Mortgage Recording Tax Exemption FY13 and After]]</f>
        <v>0</v>
      </c>
      <c r="BC306" s="9">
        <v>10.296900000000001</v>
      </c>
      <c r="BD306" s="9">
        <v>243.15950000000001</v>
      </c>
      <c r="BE306" s="9">
        <v>89.775400000000005</v>
      </c>
      <c r="BF306" s="24">
        <f>Table1[[#This Row],[Indirect and Induced Land Through FY12]]+Table1[[#This Row],[Indirect and Induced Land FY13 and After]]</f>
        <v>332.93490000000003</v>
      </c>
      <c r="BG306" s="9">
        <v>19.122900000000001</v>
      </c>
      <c r="BH306" s="9">
        <v>451.58190000000002</v>
      </c>
      <c r="BI306" s="9">
        <v>166.72460000000001</v>
      </c>
      <c r="BJ306" s="24">
        <f>Table1[[#This Row],[Indirect and Induced Building Through FY12]]+Table1[[#This Row],[Indirect and Induced Building FY13 and After]]</f>
        <v>618.30650000000003</v>
      </c>
      <c r="BK306" s="9">
        <v>29.419799999999999</v>
      </c>
      <c r="BL306" s="9">
        <v>775.9914</v>
      </c>
      <c r="BM306" s="9">
        <v>256.5</v>
      </c>
      <c r="BN306" s="24">
        <f>Table1[[#This Row],[TOTAL Real Property Related Taxes Through FY12]]+Table1[[#This Row],[TOTAL Real Property Related Taxes FY13 and After]]</f>
        <v>1032.4913999999999</v>
      </c>
      <c r="BO306" s="9">
        <v>26.674600000000002</v>
      </c>
      <c r="BP306" s="9">
        <v>639.99390000000005</v>
      </c>
      <c r="BQ306" s="9">
        <v>232.56450000000001</v>
      </c>
      <c r="BR306" s="24">
        <f>Table1[[#This Row],[Company Direct Through FY12]]+Table1[[#This Row],[Company Direct FY13 and After]]</f>
        <v>872.55840000000012</v>
      </c>
      <c r="BS306" s="9">
        <v>0</v>
      </c>
      <c r="BT306" s="9">
        <v>0</v>
      </c>
      <c r="BU306" s="9">
        <v>0</v>
      </c>
      <c r="BV306" s="24">
        <f>Table1[[#This Row],[Sales Tax Exemption Through FY12]]+Table1[[#This Row],[Sales Tax Exemption FY13 and After]]</f>
        <v>0</v>
      </c>
      <c r="BW306" s="9">
        <v>0</v>
      </c>
      <c r="BX306" s="9">
        <v>0</v>
      </c>
      <c r="BY306" s="9">
        <v>0</v>
      </c>
      <c r="BZ306" s="24">
        <f>Table1[[#This Row],[Energy Tax Savings Through FY12]]+Table1[[#This Row],[Energy Tax Savings FY13 and After]]</f>
        <v>0</v>
      </c>
      <c r="CA306" s="9">
        <v>1.35E-2</v>
      </c>
      <c r="CB306" s="9">
        <v>0.15870000000000001</v>
      </c>
      <c r="CC306" s="9">
        <v>4.6300000000000001E-2</v>
      </c>
      <c r="CD306" s="24">
        <f>Table1[[#This Row],[Tax Exempt Bond Savings Through FY12]]+Table1[[#This Row],[Tax Exempt Bond Savings FY13 and After]]</f>
        <v>0.20500000000000002</v>
      </c>
      <c r="CE306" s="9">
        <v>31.732199999999999</v>
      </c>
      <c r="CF306" s="9">
        <v>797.94330000000002</v>
      </c>
      <c r="CG306" s="9">
        <v>276.66050000000001</v>
      </c>
      <c r="CH306" s="24">
        <f>Table1[[#This Row],[Indirect and Induced Through FY12]]+Table1[[#This Row],[Indirect and Induced FY13 and After]]</f>
        <v>1074.6038000000001</v>
      </c>
      <c r="CI306" s="9">
        <v>58.393300000000004</v>
      </c>
      <c r="CJ306" s="9">
        <v>1437.7784999999999</v>
      </c>
      <c r="CK306" s="9">
        <v>509.17869999999999</v>
      </c>
      <c r="CL306" s="24">
        <f>Table1[[#This Row],[TOTAL Income Consumption Use Taxes Through FY12]]+Table1[[#This Row],[TOTAL Income Consumption Use Taxes FY13 and After]]</f>
        <v>1946.9571999999998</v>
      </c>
      <c r="CM306" s="9">
        <v>1.35E-2</v>
      </c>
      <c r="CN306" s="9">
        <v>0.15870000000000001</v>
      </c>
      <c r="CO306" s="9">
        <v>4.6300000000000001E-2</v>
      </c>
      <c r="CP306" s="24">
        <f>Table1[[#This Row],[Assistance Provided Through FY12]]+Table1[[#This Row],[Assistance Provided FY13 and After]]</f>
        <v>0.20500000000000002</v>
      </c>
      <c r="CQ306" s="9">
        <v>0</v>
      </c>
      <c r="CR306" s="9">
        <v>0</v>
      </c>
      <c r="CS306" s="9">
        <v>0</v>
      </c>
      <c r="CT306" s="24">
        <f>Table1[[#This Row],[Recapture Cancellation Reduction Amount Through FY12]]+Table1[[#This Row],[Recapture Cancellation Reduction Amount FY13 and After]]</f>
        <v>0</v>
      </c>
      <c r="CU306" s="9">
        <v>0</v>
      </c>
      <c r="CV306" s="9">
        <v>0</v>
      </c>
      <c r="CW306" s="9">
        <v>0</v>
      </c>
      <c r="CX306" s="24">
        <f>Table1[[#This Row],[Penalty Paid Through FY12]]+Table1[[#This Row],[Penalty Paid FY13 and After]]</f>
        <v>0</v>
      </c>
      <c r="CY306" s="9">
        <v>1.35E-2</v>
      </c>
      <c r="CZ306" s="9">
        <v>0.15870000000000001</v>
      </c>
      <c r="DA306" s="9">
        <v>4.6300000000000001E-2</v>
      </c>
      <c r="DB306" s="24">
        <f>Table1[[#This Row],[TOTAL Assistance Net of Recapture Penalties Through FY12]]+Table1[[#This Row],[TOTAL Assistance Net of Recapture Penalties FY13 and After]]</f>
        <v>0.20500000000000002</v>
      </c>
      <c r="DC306" s="9">
        <v>26.674600000000002</v>
      </c>
      <c r="DD306" s="9">
        <v>721.24390000000005</v>
      </c>
      <c r="DE306" s="9">
        <v>232.56450000000001</v>
      </c>
      <c r="DF306" s="24">
        <f>Table1[[#This Row],[Company Direct Tax Revenue Before Assistance Through FY12]]+Table1[[#This Row],[Company Direct Tax Revenue Before Assistance FY13 and After]]</f>
        <v>953.80840000000012</v>
      </c>
      <c r="DG306" s="9">
        <v>61.152000000000001</v>
      </c>
      <c r="DH306" s="9">
        <v>1492.6847</v>
      </c>
      <c r="DI306" s="9">
        <v>533.16049999999996</v>
      </c>
      <c r="DJ306" s="24">
        <f>Table1[[#This Row],[Indirect and Induced Tax Revenues Through FY12]]+Table1[[#This Row],[Indirect and Induced Tax Revenues FY13 and After]]</f>
        <v>2025.8452</v>
      </c>
      <c r="DK306" s="9">
        <v>87.826599999999999</v>
      </c>
      <c r="DL306" s="9">
        <v>2213.9286000000002</v>
      </c>
      <c r="DM306" s="9">
        <v>765.72500000000002</v>
      </c>
      <c r="DN306" s="24">
        <f>Table1[[#This Row],[TOTAL Tax Revenues Before Assistance Through FY12]]+Table1[[#This Row],[TOTAL Tax Revenues Before Assistance FY13 and After]]</f>
        <v>2979.6536000000001</v>
      </c>
      <c r="DO306" s="9">
        <v>87.813100000000006</v>
      </c>
      <c r="DP306" s="9">
        <v>2213.7698999999998</v>
      </c>
      <c r="DQ306" s="9">
        <v>765.67870000000005</v>
      </c>
      <c r="DR306" s="24">
        <f>Table1[[#This Row],[TOTAL Tax Revenues Net of Assistance Recapture and Penalty Through FY12]]+Table1[[#This Row],[TOTAL Tax Revenues Net of Assistance Recapture and Penalty FY13 and After]]</f>
        <v>2979.4485999999997</v>
      </c>
      <c r="DS306" s="9">
        <v>0</v>
      </c>
      <c r="DT306" s="9">
        <v>0</v>
      </c>
      <c r="DU306" s="9">
        <v>0</v>
      </c>
      <c r="DV306" s="9">
        <v>0</v>
      </c>
    </row>
    <row r="307" spans="1:126" x14ac:dyDescent="0.25">
      <c r="A307" s="10">
        <v>92950</v>
      </c>
      <c r="B307" s="10" t="s">
        <v>1300</v>
      </c>
      <c r="C307" s="10" t="s">
        <v>1302</v>
      </c>
      <c r="D307" s="10" t="s">
        <v>24</v>
      </c>
      <c r="E307" s="10">
        <v>22</v>
      </c>
      <c r="F307" s="10" t="s">
        <v>1303</v>
      </c>
      <c r="G307" s="10" t="s">
        <v>23</v>
      </c>
      <c r="H307" s="13">
        <v>310000</v>
      </c>
      <c r="I307" s="13">
        <v>300314</v>
      </c>
      <c r="J307" s="10" t="s">
        <v>1301</v>
      </c>
      <c r="K307" s="10" t="s">
        <v>81</v>
      </c>
      <c r="L307" s="8">
        <v>38356</v>
      </c>
      <c r="M307" s="8">
        <v>47665</v>
      </c>
      <c r="N307" s="9">
        <v>1750</v>
      </c>
      <c r="O307" s="10" t="s">
        <v>68</v>
      </c>
      <c r="P307" s="7">
        <v>0</v>
      </c>
      <c r="Q307" s="7">
        <v>0</v>
      </c>
      <c r="R307" s="7">
        <v>587</v>
      </c>
      <c r="S307" s="7">
        <v>1</v>
      </c>
      <c r="T307" s="7">
        <v>0</v>
      </c>
      <c r="U307" s="7">
        <v>588</v>
      </c>
      <c r="V307" s="7">
        <v>588</v>
      </c>
      <c r="W307" s="7">
        <v>0</v>
      </c>
      <c r="X307" s="7">
        <v>0</v>
      </c>
      <c r="Y307" s="7">
        <v>787</v>
      </c>
      <c r="Z307" s="7">
        <v>2</v>
      </c>
      <c r="AA307" s="7">
        <v>93.367346938775512</v>
      </c>
      <c r="AB307" s="16">
        <v>0</v>
      </c>
      <c r="AC307" s="16">
        <v>0.68027210884353739</v>
      </c>
      <c r="AD307" s="16">
        <v>1.3605442176870748</v>
      </c>
      <c r="AE307" s="16">
        <v>4.591836734693878</v>
      </c>
      <c r="AF307" s="15">
        <v>38.945578231292515</v>
      </c>
      <c r="AG307" s="10" t="s">
        <v>28</v>
      </c>
      <c r="AH307" s="10" t="s">
        <v>1966</v>
      </c>
      <c r="AI307" s="9">
        <v>283.70600000000002</v>
      </c>
      <c r="AJ307" s="9">
        <v>1667.2469000000001</v>
      </c>
      <c r="AK307" s="9">
        <v>2189.9306999999999</v>
      </c>
      <c r="AL307" s="24">
        <f>Table1[[#This Row],[Company Direct Land Through FY12]]+Table1[[#This Row],[Company Direct Land FY13 and After]]</f>
        <v>3857.1776</v>
      </c>
      <c r="AM307" s="9">
        <v>396.95699999999999</v>
      </c>
      <c r="AN307" s="9">
        <v>2271.8553000000002</v>
      </c>
      <c r="AO307" s="9">
        <v>3064.1178</v>
      </c>
      <c r="AP307" s="24">
        <f>Table1[[#This Row],[Company Direct Building Through FY12]]+Table1[[#This Row],[Company Direct Building FY13 and After]]</f>
        <v>5335.9731000000002</v>
      </c>
      <c r="AQ307" s="9">
        <v>0</v>
      </c>
      <c r="AR307" s="9">
        <v>0</v>
      </c>
      <c r="AS307" s="9">
        <v>0</v>
      </c>
      <c r="AT307" s="24">
        <f>Table1[[#This Row],[Mortgage Recording Tax Through FY12]]+Table1[[#This Row],[Mortgage Recording Tax FY13 and After]]</f>
        <v>0</v>
      </c>
      <c r="AU307" s="9">
        <v>349.35300000000001</v>
      </c>
      <c r="AV307" s="9">
        <v>1589.6052</v>
      </c>
      <c r="AW307" s="9">
        <v>2696.6615999999999</v>
      </c>
      <c r="AX307" s="24">
        <f>Table1[[#This Row],[Pilot Savings  Through FY12]]+Table1[[#This Row],[Pilot Savings FY13 and After]]</f>
        <v>4286.2667999999994</v>
      </c>
      <c r="AY307" s="9">
        <v>0</v>
      </c>
      <c r="AZ307" s="9">
        <v>0</v>
      </c>
      <c r="BA307" s="9">
        <v>0</v>
      </c>
      <c r="BB307" s="24">
        <f>Table1[[#This Row],[Mortgage Recording Tax Exemption Through FY12]]+Table1[[#This Row],[Mortgage Recording Tax Exemption FY13 and After]]</f>
        <v>0</v>
      </c>
      <c r="BC307" s="9">
        <v>1024.5444</v>
      </c>
      <c r="BD307" s="9">
        <v>6252.2199000000001</v>
      </c>
      <c r="BE307" s="9">
        <v>7908.4741000000004</v>
      </c>
      <c r="BF307" s="24">
        <f>Table1[[#This Row],[Indirect and Induced Land Through FY12]]+Table1[[#This Row],[Indirect and Induced Land FY13 and After]]</f>
        <v>14160.694</v>
      </c>
      <c r="BG307" s="9">
        <v>1902.7254</v>
      </c>
      <c r="BH307" s="9">
        <v>11611.2655</v>
      </c>
      <c r="BI307" s="9">
        <v>14687.1664</v>
      </c>
      <c r="BJ307" s="24">
        <f>Table1[[#This Row],[Indirect and Induced Building Through FY12]]+Table1[[#This Row],[Indirect and Induced Building FY13 and After]]</f>
        <v>26298.4319</v>
      </c>
      <c r="BK307" s="9">
        <v>3258.5798</v>
      </c>
      <c r="BL307" s="9">
        <v>20212.982400000001</v>
      </c>
      <c r="BM307" s="9">
        <v>25153.027399999999</v>
      </c>
      <c r="BN307" s="24">
        <f>Table1[[#This Row],[TOTAL Real Property Related Taxes Through FY12]]+Table1[[#This Row],[TOTAL Real Property Related Taxes FY13 and After]]</f>
        <v>45366.0098</v>
      </c>
      <c r="BO307" s="9">
        <v>6471.6561000000002</v>
      </c>
      <c r="BP307" s="9">
        <v>42327.811300000001</v>
      </c>
      <c r="BQ307" s="9">
        <v>49954.814599999998</v>
      </c>
      <c r="BR307" s="24">
        <f>Table1[[#This Row],[Company Direct Through FY12]]+Table1[[#This Row],[Company Direct FY13 and After]]</f>
        <v>92282.625899999999</v>
      </c>
      <c r="BS307" s="9">
        <v>0</v>
      </c>
      <c r="BT307" s="9">
        <v>94.743899999999996</v>
      </c>
      <c r="BU307" s="9">
        <v>0</v>
      </c>
      <c r="BV307" s="24">
        <f>Table1[[#This Row],[Sales Tax Exemption Through FY12]]+Table1[[#This Row],[Sales Tax Exemption FY13 and After]]</f>
        <v>94.743899999999996</v>
      </c>
      <c r="BW307" s="9">
        <v>3.0200999999999998</v>
      </c>
      <c r="BX307" s="9">
        <v>13.835900000000001</v>
      </c>
      <c r="BY307" s="9">
        <v>23.311699999999998</v>
      </c>
      <c r="BZ307" s="24">
        <f>Table1[[#This Row],[Energy Tax Savings Through FY12]]+Table1[[#This Row],[Energy Tax Savings FY13 and After]]</f>
        <v>37.147599999999997</v>
      </c>
      <c r="CA307" s="9">
        <v>0</v>
      </c>
      <c r="CB307" s="9">
        <v>0</v>
      </c>
      <c r="CC307" s="9">
        <v>0</v>
      </c>
      <c r="CD307" s="24">
        <f>Table1[[#This Row],[Tax Exempt Bond Savings Through FY12]]+Table1[[#This Row],[Tax Exempt Bond Savings FY13 and After]]</f>
        <v>0</v>
      </c>
      <c r="CE307" s="9">
        <v>3498.223</v>
      </c>
      <c r="CF307" s="9">
        <v>23627.959500000001</v>
      </c>
      <c r="CG307" s="9">
        <v>27002.837800000001</v>
      </c>
      <c r="CH307" s="24">
        <f>Table1[[#This Row],[Indirect and Induced Through FY12]]+Table1[[#This Row],[Indirect and Induced FY13 and After]]</f>
        <v>50630.797300000006</v>
      </c>
      <c r="CI307" s="9">
        <v>9966.8590000000004</v>
      </c>
      <c r="CJ307" s="9">
        <v>65847.191000000006</v>
      </c>
      <c r="CK307" s="9">
        <v>76934.340700000001</v>
      </c>
      <c r="CL307" s="24">
        <f>Table1[[#This Row],[TOTAL Income Consumption Use Taxes Through FY12]]+Table1[[#This Row],[TOTAL Income Consumption Use Taxes FY13 and After]]</f>
        <v>142781.53169999999</v>
      </c>
      <c r="CM307" s="9">
        <v>352.37310000000002</v>
      </c>
      <c r="CN307" s="9">
        <v>1698.1849999999999</v>
      </c>
      <c r="CO307" s="9">
        <v>2719.9733000000001</v>
      </c>
      <c r="CP307" s="24">
        <f>Table1[[#This Row],[Assistance Provided Through FY12]]+Table1[[#This Row],[Assistance Provided FY13 and After]]</f>
        <v>4418.1583000000001</v>
      </c>
      <c r="CQ307" s="9">
        <v>0</v>
      </c>
      <c r="CR307" s="9">
        <v>0</v>
      </c>
      <c r="CS307" s="9">
        <v>0</v>
      </c>
      <c r="CT307" s="24">
        <f>Table1[[#This Row],[Recapture Cancellation Reduction Amount Through FY12]]+Table1[[#This Row],[Recapture Cancellation Reduction Amount FY13 and After]]</f>
        <v>0</v>
      </c>
      <c r="CU307" s="9">
        <v>0</v>
      </c>
      <c r="CV307" s="9">
        <v>0</v>
      </c>
      <c r="CW307" s="9">
        <v>0</v>
      </c>
      <c r="CX307" s="24">
        <f>Table1[[#This Row],[Penalty Paid Through FY12]]+Table1[[#This Row],[Penalty Paid FY13 and After]]</f>
        <v>0</v>
      </c>
      <c r="CY307" s="9">
        <v>352.37310000000002</v>
      </c>
      <c r="CZ307" s="9">
        <v>1698.1849999999999</v>
      </c>
      <c r="DA307" s="9">
        <v>2719.9733000000001</v>
      </c>
      <c r="DB307" s="24">
        <f>Table1[[#This Row],[TOTAL Assistance Net of Recapture Penalties Through FY12]]+Table1[[#This Row],[TOTAL Assistance Net of Recapture Penalties FY13 and After]]</f>
        <v>4418.1583000000001</v>
      </c>
      <c r="DC307" s="9">
        <v>7152.3190999999997</v>
      </c>
      <c r="DD307" s="9">
        <v>46266.913500000002</v>
      </c>
      <c r="DE307" s="9">
        <v>55208.863100000002</v>
      </c>
      <c r="DF307" s="24">
        <f>Table1[[#This Row],[Company Direct Tax Revenue Before Assistance Through FY12]]+Table1[[#This Row],[Company Direct Tax Revenue Before Assistance FY13 and After]]</f>
        <v>101475.77660000001</v>
      </c>
      <c r="DG307" s="9">
        <v>6425.4928</v>
      </c>
      <c r="DH307" s="9">
        <v>41491.444900000002</v>
      </c>
      <c r="DI307" s="9">
        <v>49598.478300000002</v>
      </c>
      <c r="DJ307" s="24">
        <f>Table1[[#This Row],[Indirect and Induced Tax Revenues Through FY12]]+Table1[[#This Row],[Indirect and Induced Tax Revenues FY13 and After]]</f>
        <v>91089.923200000005</v>
      </c>
      <c r="DK307" s="9">
        <v>13577.811900000001</v>
      </c>
      <c r="DL307" s="9">
        <v>87758.358399999997</v>
      </c>
      <c r="DM307" s="9">
        <v>104807.3414</v>
      </c>
      <c r="DN307" s="24">
        <f>Table1[[#This Row],[TOTAL Tax Revenues Before Assistance Through FY12]]+Table1[[#This Row],[TOTAL Tax Revenues Before Assistance FY13 and After]]</f>
        <v>192565.6998</v>
      </c>
      <c r="DO307" s="9">
        <v>13225.4388</v>
      </c>
      <c r="DP307" s="9">
        <v>86060.1734</v>
      </c>
      <c r="DQ307" s="9">
        <v>102087.36810000001</v>
      </c>
      <c r="DR307" s="24">
        <f>Table1[[#This Row],[TOTAL Tax Revenues Net of Assistance Recapture and Penalty Through FY12]]+Table1[[#This Row],[TOTAL Tax Revenues Net of Assistance Recapture and Penalty FY13 and After]]</f>
        <v>188147.54149999999</v>
      </c>
      <c r="DS307" s="9">
        <v>0</v>
      </c>
      <c r="DT307" s="9">
        <v>43.5</v>
      </c>
      <c r="DU307" s="9">
        <v>0</v>
      </c>
      <c r="DV307" s="9">
        <v>0</v>
      </c>
    </row>
    <row r="308" spans="1:126" x14ac:dyDescent="0.25">
      <c r="A308" s="10">
        <v>92951</v>
      </c>
      <c r="B308" s="10" t="s">
        <v>1304</v>
      </c>
      <c r="C308" s="10" t="s">
        <v>1306</v>
      </c>
      <c r="D308" s="10" t="s">
        <v>17</v>
      </c>
      <c r="E308" s="10">
        <v>42</v>
      </c>
      <c r="F308" s="10" t="s">
        <v>1307</v>
      </c>
      <c r="G308" s="10" t="s">
        <v>23</v>
      </c>
      <c r="H308" s="13">
        <v>80000</v>
      </c>
      <c r="I308" s="13">
        <v>70000</v>
      </c>
      <c r="J308" s="10" t="s">
        <v>1305</v>
      </c>
      <c r="K308" s="10" t="s">
        <v>81</v>
      </c>
      <c r="L308" s="8">
        <v>38393</v>
      </c>
      <c r="M308" s="8">
        <v>48029</v>
      </c>
      <c r="N308" s="9">
        <v>7412.5</v>
      </c>
      <c r="O308" s="10" t="s">
        <v>102</v>
      </c>
      <c r="P308" s="7">
        <v>0</v>
      </c>
      <c r="Q308" s="7">
        <v>0</v>
      </c>
      <c r="R308" s="7">
        <v>50</v>
      </c>
      <c r="S308" s="7">
        <v>0</v>
      </c>
      <c r="T308" s="7">
        <v>0</v>
      </c>
      <c r="U308" s="7">
        <v>50</v>
      </c>
      <c r="V308" s="7">
        <v>50</v>
      </c>
      <c r="W308" s="7">
        <v>0</v>
      </c>
      <c r="X308" s="7">
        <v>0</v>
      </c>
      <c r="Y308" s="7">
        <v>0</v>
      </c>
      <c r="Z308" s="7">
        <v>3</v>
      </c>
      <c r="AA308" s="7">
        <v>0</v>
      </c>
      <c r="AB308" s="16">
        <v>0</v>
      </c>
      <c r="AC308" s="16">
        <v>0</v>
      </c>
      <c r="AD308" s="16">
        <v>0</v>
      </c>
      <c r="AE308" s="16">
        <v>0</v>
      </c>
      <c r="AF308" s="15">
        <v>92</v>
      </c>
      <c r="AG308" s="10" t="s">
        <v>1966</v>
      </c>
      <c r="AH308" s="10" t="s">
        <v>1966</v>
      </c>
      <c r="AI308" s="9">
        <v>65.784000000000006</v>
      </c>
      <c r="AJ308" s="9">
        <v>271.33359999999999</v>
      </c>
      <c r="AK308" s="9">
        <v>507.78730000000002</v>
      </c>
      <c r="AL308" s="24">
        <f>Table1[[#This Row],[Company Direct Land Through FY12]]+Table1[[#This Row],[Company Direct Land FY13 and After]]</f>
        <v>779.12090000000001</v>
      </c>
      <c r="AM308" s="9">
        <v>58.201000000000001</v>
      </c>
      <c r="AN308" s="9">
        <v>372.16500000000002</v>
      </c>
      <c r="AO308" s="9">
        <v>449.25380000000001</v>
      </c>
      <c r="AP308" s="24">
        <f>Table1[[#This Row],[Company Direct Building Through FY12]]+Table1[[#This Row],[Company Direct Building FY13 and After]]</f>
        <v>821.41880000000003</v>
      </c>
      <c r="AQ308" s="9">
        <v>0</v>
      </c>
      <c r="AR308" s="9">
        <v>0</v>
      </c>
      <c r="AS308" s="9">
        <v>0</v>
      </c>
      <c r="AT308" s="24">
        <f>Table1[[#This Row],[Mortgage Recording Tax Through FY12]]+Table1[[#This Row],[Mortgage Recording Tax FY13 and After]]</f>
        <v>0</v>
      </c>
      <c r="AU308" s="9">
        <v>65.784000000000006</v>
      </c>
      <c r="AV308" s="9">
        <v>285.74369999999999</v>
      </c>
      <c r="AW308" s="9">
        <v>507.78730000000002</v>
      </c>
      <c r="AX308" s="24">
        <f>Table1[[#This Row],[Pilot Savings  Through FY12]]+Table1[[#This Row],[Pilot Savings FY13 and After]]</f>
        <v>793.53099999999995</v>
      </c>
      <c r="AY308" s="9">
        <v>0</v>
      </c>
      <c r="AZ308" s="9">
        <v>0</v>
      </c>
      <c r="BA308" s="9">
        <v>0</v>
      </c>
      <c r="BB308" s="24">
        <f>Table1[[#This Row],[Mortgage Recording Tax Exemption Through FY12]]+Table1[[#This Row],[Mortgage Recording Tax Exemption FY13 and After]]</f>
        <v>0</v>
      </c>
      <c r="BC308" s="9">
        <v>226.18629999999999</v>
      </c>
      <c r="BD308" s="9">
        <v>1593.0597</v>
      </c>
      <c r="BE308" s="9">
        <v>1745.9351999999999</v>
      </c>
      <c r="BF308" s="24">
        <f>Table1[[#This Row],[Indirect and Induced Land Through FY12]]+Table1[[#This Row],[Indirect and Induced Land FY13 and After]]</f>
        <v>3338.9948999999997</v>
      </c>
      <c r="BG308" s="9">
        <v>420.06020000000001</v>
      </c>
      <c r="BH308" s="9">
        <v>2958.5399000000002</v>
      </c>
      <c r="BI308" s="9">
        <v>3242.4515000000001</v>
      </c>
      <c r="BJ308" s="24">
        <f>Table1[[#This Row],[Indirect and Induced Building Through FY12]]+Table1[[#This Row],[Indirect and Induced Building FY13 and After]]</f>
        <v>6200.9914000000008</v>
      </c>
      <c r="BK308" s="9">
        <v>704.44749999999999</v>
      </c>
      <c r="BL308" s="9">
        <v>4909.3545000000004</v>
      </c>
      <c r="BM308" s="9">
        <v>5437.6405000000004</v>
      </c>
      <c r="BN308" s="24">
        <f>Table1[[#This Row],[TOTAL Real Property Related Taxes Through FY12]]+Table1[[#This Row],[TOTAL Real Property Related Taxes FY13 and After]]</f>
        <v>10346.995000000001</v>
      </c>
      <c r="BO308" s="9">
        <v>1835.6156000000001</v>
      </c>
      <c r="BP308" s="9">
        <v>14273.327300000001</v>
      </c>
      <c r="BQ308" s="9">
        <v>14169.145</v>
      </c>
      <c r="BR308" s="24">
        <f>Table1[[#This Row],[Company Direct Through FY12]]+Table1[[#This Row],[Company Direct FY13 and After]]</f>
        <v>28442.472300000001</v>
      </c>
      <c r="BS308" s="9">
        <v>0</v>
      </c>
      <c r="BT308" s="9">
        <v>0.95520000000000005</v>
      </c>
      <c r="BU308" s="9">
        <v>0</v>
      </c>
      <c r="BV308" s="24">
        <f>Table1[[#This Row],[Sales Tax Exemption Through FY12]]+Table1[[#This Row],[Sales Tax Exemption FY13 and After]]</f>
        <v>0.95520000000000005</v>
      </c>
      <c r="BW308" s="9">
        <v>0</v>
      </c>
      <c r="BX308" s="9">
        <v>0</v>
      </c>
      <c r="BY308" s="9">
        <v>0</v>
      </c>
      <c r="BZ308" s="24">
        <f>Table1[[#This Row],[Energy Tax Savings Through FY12]]+Table1[[#This Row],[Energy Tax Savings FY13 and After]]</f>
        <v>0</v>
      </c>
      <c r="CA308" s="9">
        <v>0</v>
      </c>
      <c r="CB308" s="9">
        <v>0</v>
      </c>
      <c r="CC308" s="9">
        <v>0</v>
      </c>
      <c r="CD308" s="24">
        <f>Table1[[#This Row],[Tax Exempt Bond Savings Through FY12]]+Table1[[#This Row],[Tax Exempt Bond Savings FY13 and After]]</f>
        <v>0</v>
      </c>
      <c r="CE308" s="9">
        <v>839.08240000000001</v>
      </c>
      <c r="CF308" s="9">
        <v>6631.5628999999999</v>
      </c>
      <c r="CG308" s="9">
        <v>6476.8899000000001</v>
      </c>
      <c r="CH308" s="24">
        <f>Table1[[#This Row],[Indirect and Induced Through FY12]]+Table1[[#This Row],[Indirect and Induced FY13 and After]]</f>
        <v>13108.452799999999</v>
      </c>
      <c r="CI308" s="9">
        <v>2674.6979999999999</v>
      </c>
      <c r="CJ308" s="9">
        <v>20903.935000000001</v>
      </c>
      <c r="CK308" s="9">
        <v>20646.034899999999</v>
      </c>
      <c r="CL308" s="24">
        <f>Table1[[#This Row],[TOTAL Income Consumption Use Taxes Through FY12]]+Table1[[#This Row],[TOTAL Income Consumption Use Taxes FY13 and After]]</f>
        <v>41549.969899999996</v>
      </c>
      <c r="CM308" s="9">
        <v>65.784000000000006</v>
      </c>
      <c r="CN308" s="9">
        <v>286.69889999999998</v>
      </c>
      <c r="CO308" s="9">
        <v>507.78730000000002</v>
      </c>
      <c r="CP308" s="24">
        <f>Table1[[#This Row],[Assistance Provided Through FY12]]+Table1[[#This Row],[Assistance Provided FY13 and After]]</f>
        <v>794.48620000000005</v>
      </c>
      <c r="CQ308" s="9">
        <v>0</v>
      </c>
      <c r="CR308" s="9">
        <v>0</v>
      </c>
      <c r="CS308" s="9">
        <v>0</v>
      </c>
      <c r="CT308" s="24">
        <f>Table1[[#This Row],[Recapture Cancellation Reduction Amount Through FY12]]+Table1[[#This Row],[Recapture Cancellation Reduction Amount FY13 and After]]</f>
        <v>0</v>
      </c>
      <c r="CU308" s="9">
        <v>0</v>
      </c>
      <c r="CV308" s="9">
        <v>0</v>
      </c>
      <c r="CW308" s="9">
        <v>0</v>
      </c>
      <c r="CX308" s="24">
        <f>Table1[[#This Row],[Penalty Paid Through FY12]]+Table1[[#This Row],[Penalty Paid FY13 and After]]</f>
        <v>0</v>
      </c>
      <c r="CY308" s="9">
        <v>65.784000000000006</v>
      </c>
      <c r="CZ308" s="9">
        <v>286.69889999999998</v>
      </c>
      <c r="DA308" s="9">
        <v>507.78730000000002</v>
      </c>
      <c r="DB308" s="24">
        <f>Table1[[#This Row],[TOTAL Assistance Net of Recapture Penalties Through FY12]]+Table1[[#This Row],[TOTAL Assistance Net of Recapture Penalties FY13 and After]]</f>
        <v>794.48620000000005</v>
      </c>
      <c r="DC308" s="9">
        <v>1959.6006</v>
      </c>
      <c r="DD308" s="9">
        <v>14916.8259</v>
      </c>
      <c r="DE308" s="9">
        <v>15126.186100000001</v>
      </c>
      <c r="DF308" s="24">
        <f>Table1[[#This Row],[Company Direct Tax Revenue Before Assistance Through FY12]]+Table1[[#This Row],[Company Direct Tax Revenue Before Assistance FY13 and After]]</f>
        <v>30043.012000000002</v>
      </c>
      <c r="DG308" s="9">
        <v>1485.3289</v>
      </c>
      <c r="DH308" s="9">
        <v>11183.1625</v>
      </c>
      <c r="DI308" s="9">
        <v>11465.276599999999</v>
      </c>
      <c r="DJ308" s="24">
        <f>Table1[[#This Row],[Indirect and Induced Tax Revenues Through FY12]]+Table1[[#This Row],[Indirect and Induced Tax Revenues FY13 and After]]</f>
        <v>22648.4391</v>
      </c>
      <c r="DK308" s="9">
        <v>3444.9295000000002</v>
      </c>
      <c r="DL308" s="9">
        <v>26099.988399999998</v>
      </c>
      <c r="DM308" s="9">
        <v>26591.4627</v>
      </c>
      <c r="DN308" s="24">
        <f>Table1[[#This Row],[TOTAL Tax Revenues Before Assistance Through FY12]]+Table1[[#This Row],[TOTAL Tax Revenues Before Assistance FY13 and After]]</f>
        <v>52691.451099999998</v>
      </c>
      <c r="DO308" s="9">
        <v>3379.1455000000001</v>
      </c>
      <c r="DP308" s="9">
        <v>25813.289499999999</v>
      </c>
      <c r="DQ308" s="9">
        <v>26083.6754</v>
      </c>
      <c r="DR308" s="24">
        <f>Table1[[#This Row],[TOTAL Tax Revenues Net of Assistance Recapture and Penalty Through FY12]]+Table1[[#This Row],[TOTAL Tax Revenues Net of Assistance Recapture and Penalty FY13 and After]]</f>
        <v>51896.964899999999</v>
      </c>
      <c r="DS308" s="9">
        <v>0</v>
      </c>
      <c r="DT308" s="9">
        <v>0</v>
      </c>
      <c r="DU308" s="9">
        <v>0</v>
      </c>
      <c r="DV308" s="9">
        <v>0</v>
      </c>
    </row>
    <row r="309" spans="1:126" x14ac:dyDescent="0.25">
      <c r="A309" s="10">
        <v>92952</v>
      </c>
      <c r="B309" s="10" t="s">
        <v>1308</v>
      </c>
      <c r="C309" s="10" t="s">
        <v>1309</v>
      </c>
      <c r="D309" s="10" t="s">
        <v>17</v>
      </c>
      <c r="E309" s="10">
        <v>34</v>
      </c>
      <c r="F309" s="10" t="s">
        <v>699</v>
      </c>
      <c r="G309" s="10" t="s">
        <v>1310</v>
      </c>
      <c r="H309" s="13">
        <v>48000</v>
      </c>
      <c r="I309" s="13">
        <v>27000</v>
      </c>
      <c r="J309" s="10" t="s">
        <v>923</v>
      </c>
      <c r="K309" s="10" t="s">
        <v>81</v>
      </c>
      <c r="L309" s="8">
        <v>38253</v>
      </c>
      <c r="M309" s="8">
        <v>47664</v>
      </c>
      <c r="N309" s="9">
        <v>4072</v>
      </c>
      <c r="O309" s="10" t="s">
        <v>11</v>
      </c>
      <c r="P309" s="7">
        <v>0</v>
      </c>
      <c r="Q309" s="7">
        <v>0</v>
      </c>
      <c r="R309" s="7">
        <v>17</v>
      </c>
      <c r="S309" s="7">
        <v>0</v>
      </c>
      <c r="T309" s="7">
        <v>0</v>
      </c>
      <c r="U309" s="7">
        <v>17</v>
      </c>
      <c r="V309" s="7">
        <v>17</v>
      </c>
      <c r="W309" s="7">
        <v>0</v>
      </c>
      <c r="X309" s="7">
        <v>0</v>
      </c>
      <c r="Y309" s="7">
        <v>0</v>
      </c>
      <c r="Z309" s="7">
        <v>3</v>
      </c>
      <c r="AA309" s="7">
        <v>0</v>
      </c>
      <c r="AB309" s="16">
        <v>0</v>
      </c>
      <c r="AC309" s="16">
        <v>0</v>
      </c>
      <c r="AD309" s="16">
        <v>0</v>
      </c>
      <c r="AE309" s="16">
        <v>0</v>
      </c>
      <c r="AF309" s="15">
        <v>82.35294117647058</v>
      </c>
      <c r="AG309" s="10" t="s">
        <v>28</v>
      </c>
      <c r="AH309" s="10" t="s">
        <v>1966</v>
      </c>
      <c r="AI309" s="9">
        <v>77.204999999999998</v>
      </c>
      <c r="AJ309" s="9">
        <v>209.20150000000001</v>
      </c>
      <c r="AK309" s="9">
        <v>574.63319999999999</v>
      </c>
      <c r="AL309" s="24">
        <f>Table1[[#This Row],[Company Direct Land Through FY12]]+Table1[[#This Row],[Company Direct Land FY13 and After]]</f>
        <v>783.8347</v>
      </c>
      <c r="AM309" s="9">
        <v>9.2729999999999997</v>
      </c>
      <c r="AN309" s="9">
        <v>138.28729999999999</v>
      </c>
      <c r="AO309" s="9">
        <v>69.018500000000003</v>
      </c>
      <c r="AP309" s="24">
        <f>Table1[[#This Row],[Company Direct Building Through FY12]]+Table1[[#This Row],[Company Direct Building FY13 and After]]</f>
        <v>207.30579999999998</v>
      </c>
      <c r="AQ309" s="9">
        <v>0</v>
      </c>
      <c r="AR309" s="9">
        <v>42.3887</v>
      </c>
      <c r="AS309" s="9">
        <v>0</v>
      </c>
      <c r="AT309" s="24">
        <f>Table1[[#This Row],[Mortgage Recording Tax Through FY12]]+Table1[[#This Row],[Mortgage Recording Tax FY13 and After]]</f>
        <v>42.3887</v>
      </c>
      <c r="AU309" s="9">
        <v>77.203999999999994</v>
      </c>
      <c r="AV309" s="9">
        <v>266.85849999999999</v>
      </c>
      <c r="AW309" s="9">
        <v>574.625</v>
      </c>
      <c r="AX309" s="24">
        <f>Table1[[#This Row],[Pilot Savings  Through FY12]]+Table1[[#This Row],[Pilot Savings FY13 and After]]</f>
        <v>841.48350000000005</v>
      </c>
      <c r="AY309" s="9">
        <v>0</v>
      </c>
      <c r="AZ309" s="9">
        <v>42.3887</v>
      </c>
      <c r="BA309" s="9">
        <v>0</v>
      </c>
      <c r="BB309" s="24">
        <f>Table1[[#This Row],[Mortgage Recording Tax Exemption Through FY12]]+Table1[[#This Row],[Mortgage Recording Tax Exemption FY13 and After]]</f>
        <v>42.3887</v>
      </c>
      <c r="BC309" s="9">
        <v>29.621700000000001</v>
      </c>
      <c r="BD309" s="9">
        <v>264.07299999999998</v>
      </c>
      <c r="BE309" s="9">
        <v>220.47229999999999</v>
      </c>
      <c r="BF309" s="24">
        <f>Table1[[#This Row],[Indirect and Induced Land Through FY12]]+Table1[[#This Row],[Indirect and Induced Land FY13 and After]]</f>
        <v>484.5453</v>
      </c>
      <c r="BG309" s="9">
        <v>55.011699999999998</v>
      </c>
      <c r="BH309" s="9">
        <v>490.42140000000001</v>
      </c>
      <c r="BI309" s="9">
        <v>409.44850000000002</v>
      </c>
      <c r="BJ309" s="24">
        <f>Table1[[#This Row],[Indirect and Induced Building Through FY12]]+Table1[[#This Row],[Indirect and Induced Building FY13 and After]]</f>
        <v>899.86990000000003</v>
      </c>
      <c r="BK309" s="9">
        <v>93.907399999999996</v>
      </c>
      <c r="BL309" s="9">
        <v>835.12469999999996</v>
      </c>
      <c r="BM309" s="9">
        <v>698.94749999999999</v>
      </c>
      <c r="BN309" s="24">
        <f>Table1[[#This Row],[TOTAL Real Property Related Taxes Through FY12]]+Table1[[#This Row],[TOTAL Real Property Related Taxes FY13 and After]]</f>
        <v>1534.0722000000001</v>
      </c>
      <c r="BO309" s="9">
        <v>203.28659999999999</v>
      </c>
      <c r="BP309" s="9">
        <v>1949.1098</v>
      </c>
      <c r="BQ309" s="9">
        <v>1513.0517</v>
      </c>
      <c r="BR309" s="24">
        <f>Table1[[#This Row],[Company Direct Through FY12]]+Table1[[#This Row],[Company Direct FY13 and After]]</f>
        <v>3462.1615000000002</v>
      </c>
      <c r="BS309" s="9">
        <v>0</v>
      </c>
      <c r="BT309" s="9">
        <v>10.3713</v>
      </c>
      <c r="BU309" s="9">
        <v>0</v>
      </c>
      <c r="BV309" s="24">
        <f>Table1[[#This Row],[Sales Tax Exemption Through FY12]]+Table1[[#This Row],[Sales Tax Exemption FY13 and After]]</f>
        <v>10.3713</v>
      </c>
      <c r="BW309" s="9">
        <v>0</v>
      </c>
      <c r="BX309" s="9">
        <v>0</v>
      </c>
      <c r="BY309" s="9">
        <v>0</v>
      </c>
      <c r="BZ309" s="24">
        <f>Table1[[#This Row],[Energy Tax Savings Through FY12]]+Table1[[#This Row],[Energy Tax Savings FY13 and After]]</f>
        <v>0</v>
      </c>
      <c r="CA309" s="9">
        <v>0</v>
      </c>
      <c r="CB309" s="9">
        <v>0</v>
      </c>
      <c r="CC309" s="9">
        <v>0</v>
      </c>
      <c r="CD309" s="24">
        <f>Table1[[#This Row],[Tax Exempt Bond Savings Through FY12]]+Table1[[#This Row],[Tax Exempt Bond Savings FY13 and After]]</f>
        <v>0</v>
      </c>
      <c r="CE309" s="9">
        <v>109.8875</v>
      </c>
      <c r="CF309" s="9">
        <v>1094.4164000000001</v>
      </c>
      <c r="CG309" s="9">
        <v>817.88720000000001</v>
      </c>
      <c r="CH309" s="24">
        <f>Table1[[#This Row],[Indirect and Induced Through FY12]]+Table1[[#This Row],[Indirect and Induced FY13 and After]]</f>
        <v>1912.3036000000002</v>
      </c>
      <c r="CI309" s="9">
        <v>313.17410000000001</v>
      </c>
      <c r="CJ309" s="9">
        <v>3033.1549</v>
      </c>
      <c r="CK309" s="9">
        <v>2330.9389000000001</v>
      </c>
      <c r="CL309" s="24">
        <f>Table1[[#This Row],[TOTAL Income Consumption Use Taxes Through FY12]]+Table1[[#This Row],[TOTAL Income Consumption Use Taxes FY13 and After]]</f>
        <v>5364.0938000000006</v>
      </c>
      <c r="CM309" s="9">
        <v>77.203999999999994</v>
      </c>
      <c r="CN309" s="9">
        <v>319.61849999999998</v>
      </c>
      <c r="CO309" s="9">
        <v>574.625</v>
      </c>
      <c r="CP309" s="24">
        <f>Table1[[#This Row],[Assistance Provided Through FY12]]+Table1[[#This Row],[Assistance Provided FY13 and After]]</f>
        <v>894.24350000000004</v>
      </c>
      <c r="CQ309" s="9">
        <v>0</v>
      </c>
      <c r="CR309" s="9">
        <v>0</v>
      </c>
      <c r="CS309" s="9">
        <v>0</v>
      </c>
      <c r="CT309" s="24">
        <f>Table1[[#This Row],[Recapture Cancellation Reduction Amount Through FY12]]+Table1[[#This Row],[Recapture Cancellation Reduction Amount FY13 and After]]</f>
        <v>0</v>
      </c>
      <c r="CU309" s="9">
        <v>0</v>
      </c>
      <c r="CV309" s="9">
        <v>0</v>
      </c>
      <c r="CW309" s="9">
        <v>0</v>
      </c>
      <c r="CX309" s="24">
        <f>Table1[[#This Row],[Penalty Paid Through FY12]]+Table1[[#This Row],[Penalty Paid FY13 and After]]</f>
        <v>0</v>
      </c>
      <c r="CY309" s="9">
        <v>77.203999999999994</v>
      </c>
      <c r="CZ309" s="9">
        <v>319.61849999999998</v>
      </c>
      <c r="DA309" s="9">
        <v>574.625</v>
      </c>
      <c r="DB309" s="24">
        <f>Table1[[#This Row],[TOTAL Assistance Net of Recapture Penalties Through FY12]]+Table1[[#This Row],[TOTAL Assistance Net of Recapture Penalties FY13 and After]]</f>
        <v>894.24350000000004</v>
      </c>
      <c r="DC309" s="9">
        <v>289.76459999999997</v>
      </c>
      <c r="DD309" s="9">
        <v>2338.9872999999998</v>
      </c>
      <c r="DE309" s="9">
        <v>2156.7033999999999</v>
      </c>
      <c r="DF309" s="24">
        <f>Table1[[#This Row],[Company Direct Tax Revenue Before Assistance Through FY12]]+Table1[[#This Row],[Company Direct Tax Revenue Before Assistance FY13 and After]]</f>
        <v>4495.6906999999992</v>
      </c>
      <c r="DG309" s="9">
        <v>194.52090000000001</v>
      </c>
      <c r="DH309" s="9">
        <v>1848.9108000000001</v>
      </c>
      <c r="DI309" s="9">
        <v>1447.808</v>
      </c>
      <c r="DJ309" s="24">
        <f>Table1[[#This Row],[Indirect and Induced Tax Revenues Through FY12]]+Table1[[#This Row],[Indirect and Induced Tax Revenues FY13 and After]]</f>
        <v>3296.7188000000001</v>
      </c>
      <c r="DK309" s="9">
        <v>484.28550000000001</v>
      </c>
      <c r="DL309" s="9">
        <v>4187.8981000000003</v>
      </c>
      <c r="DM309" s="9">
        <v>3604.5113999999999</v>
      </c>
      <c r="DN309" s="24">
        <f>Table1[[#This Row],[TOTAL Tax Revenues Before Assistance Through FY12]]+Table1[[#This Row],[TOTAL Tax Revenues Before Assistance FY13 and After]]</f>
        <v>7792.4094999999998</v>
      </c>
      <c r="DO309" s="9">
        <v>407.08150000000001</v>
      </c>
      <c r="DP309" s="9">
        <v>3868.2795999999998</v>
      </c>
      <c r="DQ309" s="9">
        <v>3029.8863999999999</v>
      </c>
      <c r="DR309" s="24">
        <f>Table1[[#This Row],[TOTAL Tax Revenues Net of Assistance Recapture and Penalty Through FY12]]+Table1[[#This Row],[TOTAL Tax Revenues Net of Assistance Recapture and Penalty FY13 and After]]</f>
        <v>6898.1659999999993</v>
      </c>
      <c r="DS309" s="9">
        <v>0</v>
      </c>
      <c r="DT309" s="9">
        <v>0</v>
      </c>
      <c r="DU309" s="9">
        <v>0</v>
      </c>
      <c r="DV309" s="9">
        <v>0</v>
      </c>
    </row>
    <row r="310" spans="1:126" x14ac:dyDescent="0.25">
      <c r="A310" s="10">
        <v>92953</v>
      </c>
      <c r="B310" s="10" t="s">
        <v>1311</v>
      </c>
      <c r="C310" s="10" t="s">
        <v>1313</v>
      </c>
      <c r="D310" s="10" t="s">
        <v>302</v>
      </c>
      <c r="E310" s="10">
        <v>49</v>
      </c>
      <c r="F310" s="10" t="s">
        <v>1314</v>
      </c>
      <c r="G310" s="10" t="s">
        <v>23</v>
      </c>
      <c r="H310" s="13">
        <v>4312440</v>
      </c>
      <c r="I310" s="13">
        <v>393000</v>
      </c>
      <c r="J310" s="10" t="s">
        <v>1312</v>
      </c>
      <c r="K310" s="10" t="s">
        <v>81</v>
      </c>
      <c r="L310" s="8">
        <v>38473</v>
      </c>
      <c r="M310" s="8">
        <v>42155</v>
      </c>
      <c r="N310" s="9">
        <v>49000</v>
      </c>
      <c r="O310" s="10" t="s">
        <v>342</v>
      </c>
      <c r="P310" s="7">
        <v>36</v>
      </c>
      <c r="Q310" s="7">
        <v>0</v>
      </c>
      <c r="R310" s="7">
        <v>475</v>
      </c>
      <c r="S310" s="7">
        <v>0</v>
      </c>
      <c r="T310" s="7">
        <v>21</v>
      </c>
      <c r="U310" s="7">
        <v>532</v>
      </c>
      <c r="V310" s="7">
        <v>493</v>
      </c>
      <c r="W310" s="7">
        <v>0</v>
      </c>
      <c r="X310" s="7">
        <v>430</v>
      </c>
      <c r="Y310" s="7">
        <v>430</v>
      </c>
      <c r="Z310" s="7">
        <v>50</v>
      </c>
      <c r="AA310" s="7">
        <v>12.328767123287671</v>
      </c>
      <c r="AB310" s="16">
        <v>5.283757338551859</v>
      </c>
      <c r="AC310" s="16">
        <v>2.5440313111545985</v>
      </c>
      <c r="AD310" s="16">
        <v>2.3483365949119372</v>
      </c>
      <c r="AE310" s="16">
        <v>77.495107632093934</v>
      </c>
      <c r="AF310" s="15">
        <v>62.81800391389433</v>
      </c>
      <c r="AG310" s="10" t="s">
        <v>28</v>
      </c>
      <c r="AH310" s="10" t="s">
        <v>28</v>
      </c>
      <c r="AI310" s="9">
        <v>0</v>
      </c>
      <c r="AJ310" s="9">
        <v>0</v>
      </c>
      <c r="AK310" s="9">
        <v>0</v>
      </c>
      <c r="AL310" s="24">
        <f>Table1[[#This Row],[Company Direct Land Through FY12]]+Table1[[#This Row],[Company Direct Land FY13 and After]]</f>
        <v>0</v>
      </c>
      <c r="AM310" s="9">
        <v>0</v>
      </c>
      <c r="AN310" s="9">
        <v>0</v>
      </c>
      <c r="AO310" s="9">
        <v>0</v>
      </c>
      <c r="AP310" s="24">
        <f>Table1[[#This Row],[Company Direct Building Through FY12]]+Table1[[#This Row],[Company Direct Building FY13 and After]]</f>
        <v>0</v>
      </c>
      <c r="AQ310" s="9">
        <v>0</v>
      </c>
      <c r="AR310" s="9">
        <v>715</v>
      </c>
      <c r="AS310" s="9">
        <v>0</v>
      </c>
      <c r="AT310" s="24">
        <f>Table1[[#This Row],[Mortgage Recording Tax Through FY12]]+Table1[[#This Row],[Mortgage Recording Tax FY13 and After]]</f>
        <v>715</v>
      </c>
      <c r="AU310" s="9">
        <v>0</v>
      </c>
      <c r="AV310" s="9">
        <v>0</v>
      </c>
      <c r="AW310" s="9">
        <v>0</v>
      </c>
      <c r="AX310" s="24">
        <f>Table1[[#This Row],[Pilot Savings  Through FY12]]+Table1[[#This Row],[Pilot Savings FY13 and After]]</f>
        <v>0</v>
      </c>
      <c r="AY310" s="9">
        <v>0</v>
      </c>
      <c r="AZ310" s="9">
        <v>0</v>
      </c>
      <c r="BA310" s="9">
        <v>0</v>
      </c>
      <c r="BB310" s="24">
        <f>Table1[[#This Row],[Mortgage Recording Tax Exemption Through FY12]]+Table1[[#This Row],[Mortgage Recording Tax Exemption FY13 and After]]</f>
        <v>0</v>
      </c>
      <c r="BC310" s="9">
        <v>399.21899999999999</v>
      </c>
      <c r="BD310" s="9">
        <v>2261.2132000000001</v>
      </c>
      <c r="BE310" s="9">
        <v>655.68020000000001</v>
      </c>
      <c r="BF310" s="24">
        <f>Table1[[#This Row],[Indirect and Induced Land Through FY12]]+Table1[[#This Row],[Indirect and Induced Land FY13 and After]]</f>
        <v>2916.8933999999999</v>
      </c>
      <c r="BG310" s="9">
        <v>741.4067</v>
      </c>
      <c r="BH310" s="9">
        <v>4199.3963000000003</v>
      </c>
      <c r="BI310" s="9">
        <v>1217.6917000000001</v>
      </c>
      <c r="BJ310" s="24">
        <f>Table1[[#This Row],[Indirect and Induced Building Through FY12]]+Table1[[#This Row],[Indirect and Induced Building FY13 and After]]</f>
        <v>5417.0880000000006</v>
      </c>
      <c r="BK310" s="9">
        <v>1140.6257000000001</v>
      </c>
      <c r="BL310" s="9">
        <v>7175.6094999999996</v>
      </c>
      <c r="BM310" s="9">
        <v>1873.3719000000001</v>
      </c>
      <c r="BN310" s="24">
        <f>Table1[[#This Row],[TOTAL Real Property Related Taxes Through FY12]]+Table1[[#This Row],[TOTAL Real Property Related Taxes FY13 and After]]</f>
        <v>9048.9814000000006</v>
      </c>
      <c r="BO310" s="9">
        <v>2141.9717999999998</v>
      </c>
      <c r="BP310" s="9">
        <v>13549.7682</v>
      </c>
      <c r="BQ310" s="9">
        <v>3517.9899</v>
      </c>
      <c r="BR310" s="24">
        <f>Table1[[#This Row],[Company Direct Through FY12]]+Table1[[#This Row],[Company Direct FY13 and After]]</f>
        <v>17067.758099999999</v>
      </c>
      <c r="BS310" s="9">
        <v>50.749200000000002</v>
      </c>
      <c r="BT310" s="9">
        <v>425.47989999999999</v>
      </c>
      <c r="BU310" s="9">
        <v>1962.8031000000001</v>
      </c>
      <c r="BV310" s="24">
        <f>Table1[[#This Row],[Sales Tax Exemption Through FY12]]+Table1[[#This Row],[Sales Tax Exemption FY13 and After]]</f>
        <v>2388.2829999999999</v>
      </c>
      <c r="BW310" s="9">
        <v>0</v>
      </c>
      <c r="BX310" s="9">
        <v>113.7007</v>
      </c>
      <c r="BY310" s="9">
        <v>0</v>
      </c>
      <c r="BZ310" s="24">
        <f>Table1[[#This Row],[Energy Tax Savings Through FY12]]+Table1[[#This Row],[Energy Tax Savings FY13 and After]]</f>
        <v>113.7007</v>
      </c>
      <c r="CA310" s="9">
        <v>0</v>
      </c>
      <c r="CB310" s="9">
        <v>0</v>
      </c>
      <c r="CC310" s="9">
        <v>0</v>
      </c>
      <c r="CD310" s="24">
        <f>Table1[[#This Row],[Tax Exempt Bond Savings Through FY12]]+Table1[[#This Row],[Tax Exempt Bond Savings FY13 and After]]</f>
        <v>0</v>
      </c>
      <c r="CE310" s="9">
        <v>1462.7181</v>
      </c>
      <c r="CF310" s="9">
        <v>9238.6859000000004</v>
      </c>
      <c r="CG310" s="9">
        <v>2402.3788</v>
      </c>
      <c r="CH310" s="24">
        <f>Table1[[#This Row],[Indirect and Induced Through FY12]]+Table1[[#This Row],[Indirect and Induced FY13 and After]]</f>
        <v>11641.064700000001</v>
      </c>
      <c r="CI310" s="9">
        <v>3553.9407000000001</v>
      </c>
      <c r="CJ310" s="9">
        <v>22249.273499999999</v>
      </c>
      <c r="CK310" s="9">
        <v>3957.5655999999999</v>
      </c>
      <c r="CL310" s="24">
        <f>Table1[[#This Row],[TOTAL Income Consumption Use Taxes Through FY12]]+Table1[[#This Row],[TOTAL Income Consumption Use Taxes FY13 and After]]</f>
        <v>26206.839099999997</v>
      </c>
      <c r="CM310" s="9">
        <v>50.749200000000002</v>
      </c>
      <c r="CN310" s="9">
        <v>539.18060000000003</v>
      </c>
      <c r="CO310" s="9">
        <v>1962.8031000000001</v>
      </c>
      <c r="CP310" s="24">
        <f>Table1[[#This Row],[Assistance Provided Through FY12]]+Table1[[#This Row],[Assistance Provided FY13 and After]]</f>
        <v>2501.9837000000002</v>
      </c>
      <c r="CQ310" s="9">
        <v>0</v>
      </c>
      <c r="CR310" s="9">
        <v>0</v>
      </c>
      <c r="CS310" s="9">
        <v>0</v>
      </c>
      <c r="CT310" s="24">
        <f>Table1[[#This Row],[Recapture Cancellation Reduction Amount Through FY12]]+Table1[[#This Row],[Recapture Cancellation Reduction Amount FY13 and After]]</f>
        <v>0</v>
      </c>
      <c r="CU310" s="9">
        <v>0</v>
      </c>
      <c r="CV310" s="9">
        <v>0</v>
      </c>
      <c r="CW310" s="9">
        <v>0</v>
      </c>
      <c r="CX310" s="24">
        <f>Table1[[#This Row],[Penalty Paid Through FY12]]+Table1[[#This Row],[Penalty Paid FY13 and After]]</f>
        <v>0</v>
      </c>
      <c r="CY310" s="9">
        <v>50.749200000000002</v>
      </c>
      <c r="CZ310" s="9">
        <v>539.18060000000003</v>
      </c>
      <c r="DA310" s="9">
        <v>1962.8031000000001</v>
      </c>
      <c r="DB310" s="24">
        <f>Table1[[#This Row],[TOTAL Assistance Net of Recapture Penalties Through FY12]]+Table1[[#This Row],[TOTAL Assistance Net of Recapture Penalties FY13 and After]]</f>
        <v>2501.9837000000002</v>
      </c>
      <c r="DC310" s="9">
        <v>2141.9717999999998</v>
      </c>
      <c r="DD310" s="9">
        <v>14264.7682</v>
      </c>
      <c r="DE310" s="9">
        <v>3517.9899</v>
      </c>
      <c r="DF310" s="24">
        <f>Table1[[#This Row],[Company Direct Tax Revenue Before Assistance Through FY12]]+Table1[[#This Row],[Company Direct Tax Revenue Before Assistance FY13 and After]]</f>
        <v>17782.758099999999</v>
      </c>
      <c r="DG310" s="9">
        <v>2603.3438000000001</v>
      </c>
      <c r="DH310" s="9">
        <v>15699.295400000001</v>
      </c>
      <c r="DI310" s="9">
        <v>4275.7506999999996</v>
      </c>
      <c r="DJ310" s="24">
        <f>Table1[[#This Row],[Indirect and Induced Tax Revenues Through FY12]]+Table1[[#This Row],[Indirect and Induced Tax Revenues FY13 and After]]</f>
        <v>19975.0461</v>
      </c>
      <c r="DK310" s="9">
        <v>4745.3155999999999</v>
      </c>
      <c r="DL310" s="9">
        <v>29964.063600000001</v>
      </c>
      <c r="DM310" s="9">
        <v>7793.7406000000001</v>
      </c>
      <c r="DN310" s="24">
        <f>Table1[[#This Row],[TOTAL Tax Revenues Before Assistance Through FY12]]+Table1[[#This Row],[TOTAL Tax Revenues Before Assistance FY13 and After]]</f>
        <v>37757.804199999999</v>
      </c>
      <c r="DO310" s="9">
        <v>4694.5663999999997</v>
      </c>
      <c r="DP310" s="9">
        <v>29424.883000000002</v>
      </c>
      <c r="DQ310" s="9">
        <v>5830.9375</v>
      </c>
      <c r="DR310" s="24">
        <f>Table1[[#This Row],[TOTAL Tax Revenues Net of Assistance Recapture and Penalty Through FY12]]+Table1[[#This Row],[TOTAL Tax Revenues Net of Assistance Recapture and Penalty FY13 and After]]</f>
        <v>35255.820500000002</v>
      </c>
      <c r="DS310" s="9">
        <v>0</v>
      </c>
      <c r="DT310" s="9">
        <v>250</v>
      </c>
      <c r="DU310" s="9">
        <v>0</v>
      </c>
      <c r="DV310" s="9">
        <v>0</v>
      </c>
    </row>
    <row r="311" spans="1:126" x14ac:dyDescent="0.25">
      <c r="A311" s="10">
        <v>92954</v>
      </c>
      <c r="B311" s="10" t="s">
        <v>1315</v>
      </c>
      <c r="C311" s="10" t="s">
        <v>1316</v>
      </c>
      <c r="D311" s="10" t="s">
        <v>24</v>
      </c>
      <c r="E311" s="10">
        <v>26</v>
      </c>
      <c r="F311" s="10" t="s">
        <v>1317</v>
      </c>
      <c r="G311" s="10" t="s">
        <v>383</v>
      </c>
      <c r="H311" s="13">
        <v>7500</v>
      </c>
      <c r="I311" s="13">
        <v>15000</v>
      </c>
      <c r="J311" s="10" t="s">
        <v>1204</v>
      </c>
      <c r="K311" s="10" t="s">
        <v>81</v>
      </c>
      <c r="L311" s="8">
        <v>38239</v>
      </c>
      <c r="M311" s="8">
        <v>47664</v>
      </c>
      <c r="N311" s="9">
        <v>2000</v>
      </c>
      <c r="O311" s="10" t="s">
        <v>11</v>
      </c>
      <c r="P311" s="7">
        <v>1</v>
      </c>
      <c r="Q311" s="7">
        <v>0</v>
      </c>
      <c r="R311" s="7">
        <v>103</v>
      </c>
      <c r="S311" s="7">
        <v>0</v>
      </c>
      <c r="T311" s="7">
        <v>0</v>
      </c>
      <c r="U311" s="7">
        <v>104</v>
      </c>
      <c r="V311" s="7">
        <v>103</v>
      </c>
      <c r="W311" s="7">
        <v>0</v>
      </c>
      <c r="X311" s="7">
        <v>0</v>
      </c>
      <c r="Y311" s="7">
        <v>86</v>
      </c>
      <c r="Z311" s="7">
        <v>17</v>
      </c>
      <c r="AA311" s="7">
        <v>0</v>
      </c>
      <c r="AB311" s="16">
        <v>0</v>
      </c>
      <c r="AC311" s="16">
        <v>0</v>
      </c>
      <c r="AD311" s="16">
        <v>0</v>
      </c>
      <c r="AE311" s="16">
        <v>0</v>
      </c>
      <c r="AF311" s="15">
        <v>30.357142857142854</v>
      </c>
      <c r="AG311" s="10" t="s">
        <v>28</v>
      </c>
      <c r="AH311" s="10" t="s">
        <v>1966</v>
      </c>
      <c r="AI311" s="9">
        <v>17.131</v>
      </c>
      <c r="AJ311" s="9">
        <v>77.793300000000002</v>
      </c>
      <c r="AK311" s="9">
        <v>127.505</v>
      </c>
      <c r="AL311" s="24">
        <f>Table1[[#This Row],[Company Direct Land Through FY12]]+Table1[[#This Row],[Company Direct Land FY13 and After]]</f>
        <v>205.29829999999998</v>
      </c>
      <c r="AM311" s="9">
        <v>38.665999999999997</v>
      </c>
      <c r="AN311" s="9">
        <v>171.32079999999999</v>
      </c>
      <c r="AO311" s="9">
        <v>287.78919999999999</v>
      </c>
      <c r="AP311" s="24">
        <f>Table1[[#This Row],[Company Direct Building Through FY12]]+Table1[[#This Row],[Company Direct Building FY13 and After]]</f>
        <v>459.11</v>
      </c>
      <c r="AQ311" s="9">
        <v>0</v>
      </c>
      <c r="AR311" s="9">
        <v>28.8264</v>
      </c>
      <c r="AS311" s="9">
        <v>0</v>
      </c>
      <c r="AT311" s="24">
        <f>Table1[[#This Row],[Mortgage Recording Tax Through FY12]]+Table1[[#This Row],[Mortgage Recording Tax FY13 and After]]</f>
        <v>28.8264</v>
      </c>
      <c r="AU311" s="9">
        <v>29.390999999999998</v>
      </c>
      <c r="AV311" s="9">
        <v>96.758799999999994</v>
      </c>
      <c r="AW311" s="9">
        <v>218.7559</v>
      </c>
      <c r="AX311" s="24">
        <f>Table1[[#This Row],[Pilot Savings  Through FY12]]+Table1[[#This Row],[Pilot Savings FY13 and After]]</f>
        <v>315.5147</v>
      </c>
      <c r="AY311" s="9">
        <v>0</v>
      </c>
      <c r="AZ311" s="9">
        <v>28.8264</v>
      </c>
      <c r="BA311" s="9">
        <v>0</v>
      </c>
      <c r="BB311" s="24">
        <f>Table1[[#This Row],[Mortgage Recording Tax Exemption Through FY12]]+Table1[[#This Row],[Mortgage Recording Tax Exemption FY13 and After]]</f>
        <v>28.8264</v>
      </c>
      <c r="BC311" s="9">
        <v>102.01479999999999</v>
      </c>
      <c r="BD311" s="9">
        <v>423.61320000000001</v>
      </c>
      <c r="BE311" s="9">
        <v>759.29100000000005</v>
      </c>
      <c r="BF311" s="24">
        <f>Table1[[#This Row],[Indirect and Induced Land Through FY12]]+Table1[[#This Row],[Indirect and Induced Land FY13 and After]]</f>
        <v>1182.9041999999999</v>
      </c>
      <c r="BG311" s="9">
        <v>189.45599999999999</v>
      </c>
      <c r="BH311" s="9">
        <v>786.70989999999995</v>
      </c>
      <c r="BI311" s="9">
        <v>1410.1111000000001</v>
      </c>
      <c r="BJ311" s="24">
        <f>Table1[[#This Row],[Indirect and Induced Building Through FY12]]+Table1[[#This Row],[Indirect and Induced Building FY13 and After]]</f>
        <v>2196.8209999999999</v>
      </c>
      <c r="BK311" s="9">
        <v>317.8768</v>
      </c>
      <c r="BL311" s="9">
        <v>1362.6784</v>
      </c>
      <c r="BM311" s="9">
        <v>2365.9404</v>
      </c>
      <c r="BN311" s="24">
        <f>Table1[[#This Row],[TOTAL Real Property Related Taxes Through FY12]]+Table1[[#This Row],[TOTAL Real Property Related Taxes FY13 and After]]</f>
        <v>3728.6188000000002</v>
      </c>
      <c r="BO311" s="9">
        <v>677.40819999999997</v>
      </c>
      <c r="BP311" s="9">
        <v>2969.5028000000002</v>
      </c>
      <c r="BQ311" s="9">
        <v>5041.9134000000004</v>
      </c>
      <c r="BR311" s="24">
        <f>Table1[[#This Row],[Company Direct Through FY12]]+Table1[[#This Row],[Company Direct FY13 and After]]</f>
        <v>8011.4162000000006</v>
      </c>
      <c r="BS311" s="9">
        <v>0</v>
      </c>
      <c r="BT311" s="9">
        <v>0</v>
      </c>
      <c r="BU311" s="9">
        <v>0</v>
      </c>
      <c r="BV311" s="24">
        <f>Table1[[#This Row],[Sales Tax Exemption Through FY12]]+Table1[[#This Row],[Sales Tax Exemption FY13 and After]]</f>
        <v>0</v>
      </c>
      <c r="BW311" s="9">
        <v>0</v>
      </c>
      <c r="BX311" s="9">
        <v>0</v>
      </c>
      <c r="BY311" s="9">
        <v>0</v>
      </c>
      <c r="BZ311" s="24">
        <f>Table1[[#This Row],[Energy Tax Savings Through FY12]]+Table1[[#This Row],[Energy Tax Savings FY13 and After]]</f>
        <v>0</v>
      </c>
      <c r="CA311" s="9">
        <v>0</v>
      </c>
      <c r="CB311" s="9">
        <v>0</v>
      </c>
      <c r="CC311" s="9">
        <v>0</v>
      </c>
      <c r="CD311" s="24">
        <f>Table1[[#This Row],[Tax Exempt Bond Savings Through FY12]]+Table1[[#This Row],[Tax Exempt Bond Savings FY13 and After]]</f>
        <v>0</v>
      </c>
      <c r="CE311" s="9">
        <v>348.3211</v>
      </c>
      <c r="CF311" s="9">
        <v>1572.3891000000001</v>
      </c>
      <c r="CG311" s="9">
        <v>2592.5349999999999</v>
      </c>
      <c r="CH311" s="24">
        <f>Table1[[#This Row],[Indirect and Induced Through FY12]]+Table1[[#This Row],[Indirect and Induced FY13 and After]]</f>
        <v>4164.9241000000002</v>
      </c>
      <c r="CI311" s="9">
        <v>1025.7293</v>
      </c>
      <c r="CJ311" s="9">
        <v>4541.8918999999996</v>
      </c>
      <c r="CK311" s="9">
        <v>7634.4484000000002</v>
      </c>
      <c r="CL311" s="24">
        <f>Table1[[#This Row],[TOTAL Income Consumption Use Taxes Through FY12]]+Table1[[#This Row],[TOTAL Income Consumption Use Taxes FY13 and After]]</f>
        <v>12176.3403</v>
      </c>
      <c r="CM311" s="9">
        <v>29.390999999999998</v>
      </c>
      <c r="CN311" s="9">
        <v>125.5852</v>
      </c>
      <c r="CO311" s="9">
        <v>218.7559</v>
      </c>
      <c r="CP311" s="24">
        <f>Table1[[#This Row],[Assistance Provided Through FY12]]+Table1[[#This Row],[Assistance Provided FY13 and After]]</f>
        <v>344.34109999999998</v>
      </c>
      <c r="CQ311" s="9">
        <v>0</v>
      </c>
      <c r="CR311" s="9">
        <v>0</v>
      </c>
      <c r="CS311" s="9">
        <v>0</v>
      </c>
      <c r="CT311" s="24">
        <f>Table1[[#This Row],[Recapture Cancellation Reduction Amount Through FY12]]+Table1[[#This Row],[Recapture Cancellation Reduction Amount FY13 and After]]</f>
        <v>0</v>
      </c>
      <c r="CU311" s="9">
        <v>0</v>
      </c>
      <c r="CV311" s="9">
        <v>0</v>
      </c>
      <c r="CW311" s="9">
        <v>0</v>
      </c>
      <c r="CX311" s="24">
        <f>Table1[[#This Row],[Penalty Paid Through FY12]]+Table1[[#This Row],[Penalty Paid FY13 and After]]</f>
        <v>0</v>
      </c>
      <c r="CY311" s="9">
        <v>29.390999999999998</v>
      </c>
      <c r="CZ311" s="9">
        <v>125.5852</v>
      </c>
      <c r="DA311" s="9">
        <v>218.7559</v>
      </c>
      <c r="DB311" s="24">
        <f>Table1[[#This Row],[TOTAL Assistance Net of Recapture Penalties Through FY12]]+Table1[[#This Row],[TOTAL Assistance Net of Recapture Penalties FY13 and After]]</f>
        <v>344.34109999999998</v>
      </c>
      <c r="DC311" s="9">
        <v>733.20519999999999</v>
      </c>
      <c r="DD311" s="9">
        <v>3247.4432999999999</v>
      </c>
      <c r="DE311" s="9">
        <v>5457.2075999999997</v>
      </c>
      <c r="DF311" s="24">
        <f>Table1[[#This Row],[Company Direct Tax Revenue Before Assistance Through FY12]]+Table1[[#This Row],[Company Direct Tax Revenue Before Assistance FY13 and After]]</f>
        <v>8704.6509000000005</v>
      </c>
      <c r="DG311" s="9">
        <v>639.79190000000006</v>
      </c>
      <c r="DH311" s="9">
        <v>2782.7121999999999</v>
      </c>
      <c r="DI311" s="9">
        <v>4761.9371000000001</v>
      </c>
      <c r="DJ311" s="24">
        <f>Table1[[#This Row],[Indirect and Induced Tax Revenues Through FY12]]+Table1[[#This Row],[Indirect and Induced Tax Revenues FY13 and After]]</f>
        <v>7544.6493</v>
      </c>
      <c r="DK311" s="9">
        <v>1372.9971</v>
      </c>
      <c r="DL311" s="9">
        <v>6030.1554999999998</v>
      </c>
      <c r="DM311" s="9">
        <v>10219.144700000001</v>
      </c>
      <c r="DN311" s="24">
        <f>Table1[[#This Row],[TOTAL Tax Revenues Before Assistance Through FY12]]+Table1[[#This Row],[TOTAL Tax Revenues Before Assistance FY13 and After]]</f>
        <v>16249.300200000001</v>
      </c>
      <c r="DO311" s="9">
        <v>1343.6061</v>
      </c>
      <c r="DP311" s="9">
        <v>5904.5703000000003</v>
      </c>
      <c r="DQ311" s="9">
        <v>10000.388800000001</v>
      </c>
      <c r="DR311" s="24">
        <f>Table1[[#This Row],[TOTAL Tax Revenues Net of Assistance Recapture and Penalty Through FY12]]+Table1[[#This Row],[TOTAL Tax Revenues Net of Assistance Recapture and Penalty FY13 and After]]</f>
        <v>15904.9591</v>
      </c>
      <c r="DS311" s="9">
        <v>0</v>
      </c>
      <c r="DT311" s="9">
        <v>0</v>
      </c>
      <c r="DU311" s="9">
        <v>0</v>
      </c>
      <c r="DV311" s="9">
        <v>0</v>
      </c>
    </row>
    <row r="312" spans="1:126" x14ac:dyDescent="0.25">
      <c r="A312" s="10">
        <v>92955</v>
      </c>
      <c r="B312" s="10" t="s">
        <v>1318</v>
      </c>
      <c r="C312" s="10" t="s">
        <v>1319</v>
      </c>
      <c r="D312" s="10" t="s">
        <v>302</v>
      </c>
      <c r="E312" s="10">
        <v>50</v>
      </c>
      <c r="F312" s="10" t="s">
        <v>1320</v>
      </c>
      <c r="G312" s="10" t="s">
        <v>871</v>
      </c>
      <c r="H312" s="13">
        <v>220000</v>
      </c>
      <c r="I312" s="13">
        <v>3500</v>
      </c>
      <c r="J312" s="10" t="s">
        <v>189</v>
      </c>
      <c r="K312" s="10" t="s">
        <v>81</v>
      </c>
      <c r="L312" s="8">
        <v>38351</v>
      </c>
      <c r="M312" s="8">
        <v>47664</v>
      </c>
      <c r="N312" s="9">
        <v>1295</v>
      </c>
      <c r="O312" s="10" t="s">
        <v>102</v>
      </c>
      <c r="P312" s="7">
        <v>0</v>
      </c>
      <c r="Q312" s="7">
        <v>0</v>
      </c>
      <c r="R312" s="7">
        <v>37</v>
      </c>
      <c r="S312" s="7">
        <v>0</v>
      </c>
      <c r="T312" s="7">
        <v>0</v>
      </c>
      <c r="U312" s="7">
        <v>37</v>
      </c>
      <c r="V312" s="7">
        <v>37</v>
      </c>
      <c r="W312" s="7">
        <v>0</v>
      </c>
      <c r="X312" s="7">
        <v>0</v>
      </c>
      <c r="Y312" s="7">
        <v>0</v>
      </c>
      <c r="Z312" s="7">
        <v>12</v>
      </c>
      <c r="AA312" s="7">
        <v>0</v>
      </c>
      <c r="AB312" s="16">
        <v>0</v>
      </c>
      <c r="AC312" s="16">
        <v>0</v>
      </c>
      <c r="AD312" s="16">
        <v>0</v>
      </c>
      <c r="AE312" s="16">
        <v>0</v>
      </c>
      <c r="AF312" s="15">
        <v>94.594594594594597</v>
      </c>
      <c r="AG312" s="10" t="s">
        <v>28</v>
      </c>
      <c r="AH312" s="10" t="s">
        <v>1966</v>
      </c>
      <c r="AI312" s="9">
        <v>71.986999999999995</v>
      </c>
      <c r="AJ312" s="9">
        <v>258.05239999999998</v>
      </c>
      <c r="AK312" s="9">
        <v>535.79560000000004</v>
      </c>
      <c r="AL312" s="24">
        <f>Table1[[#This Row],[Company Direct Land Through FY12]]+Table1[[#This Row],[Company Direct Land FY13 and After]]</f>
        <v>793.84799999999996</v>
      </c>
      <c r="AM312" s="9">
        <v>4.9109999999999996</v>
      </c>
      <c r="AN312" s="9">
        <v>28.4209</v>
      </c>
      <c r="AO312" s="9">
        <v>36.552100000000003</v>
      </c>
      <c r="AP312" s="24">
        <f>Table1[[#This Row],[Company Direct Building Through FY12]]+Table1[[#This Row],[Company Direct Building FY13 and After]]</f>
        <v>64.972999999999999</v>
      </c>
      <c r="AQ312" s="9">
        <v>0</v>
      </c>
      <c r="AR312" s="9">
        <v>0</v>
      </c>
      <c r="AS312" s="9">
        <v>0</v>
      </c>
      <c r="AT312" s="24">
        <f>Table1[[#This Row],[Mortgage Recording Tax Through FY12]]+Table1[[#This Row],[Mortgage Recording Tax FY13 and After]]</f>
        <v>0</v>
      </c>
      <c r="AU312" s="9">
        <v>75.290999999999997</v>
      </c>
      <c r="AV312" s="9">
        <v>287.35719999999998</v>
      </c>
      <c r="AW312" s="9">
        <v>560.38720000000001</v>
      </c>
      <c r="AX312" s="24">
        <f>Table1[[#This Row],[Pilot Savings  Through FY12]]+Table1[[#This Row],[Pilot Savings FY13 and After]]</f>
        <v>847.74440000000004</v>
      </c>
      <c r="AY312" s="9">
        <v>0</v>
      </c>
      <c r="AZ312" s="9">
        <v>0</v>
      </c>
      <c r="BA312" s="9">
        <v>0</v>
      </c>
      <c r="BB312" s="24">
        <f>Table1[[#This Row],[Mortgage Recording Tax Exemption Through FY12]]+Table1[[#This Row],[Mortgage Recording Tax Exemption FY13 and After]]</f>
        <v>0</v>
      </c>
      <c r="BC312" s="9">
        <v>36.6462</v>
      </c>
      <c r="BD312" s="9">
        <v>96.834299999999999</v>
      </c>
      <c r="BE312" s="9">
        <v>272.7559</v>
      </c>
      <c r="BF312" s="24">
        <f>Table1[[#This Row],[Indirect and Induced Land Through FY12]]+Table1[[#This Row],[Indirect and Induced Land FY13 and After]]</f>
        <v>369.59019999999998</v>
      </c>
      <c r="BG312" s="9">
        <v>68.057199999999995</v>
      </c>
      <c r="BH312" s="9">
        <v>179.83529999999999</v>
      </c>
      <c r="BI312" s="9">
        <v>506.54660000000001</v>
      </c>
      <c r="BJ312" s="24">
        <f>Table1[[#This Row],[Indirect and Induced Building Through FY12]]+Table1[[#This Row],[Indirect and Induced Building FY13 and After]]</f>
        <v>686.38189999999997</v>
      </c>
      <c r="BK312" s="9">
        <v>106.3104</v>
      </c>
      <c r="BL312" s="9">
        <v>275.78570000000002</v>
      </c>
      <c r="BM312" s="9">
        <v>791.26300000000003</v>
      </c>
      <c r="BN312" s="24">
        <f>Table1[[#This Row],[TOTAL Real Property Related Taxes Through FY12]]+Table1[[#This Row],[TOTAL Real Property Related Taxes FY13 and After]]</f>
        <v>1067.0487000000001</v>
      </c>
      <c r="BO312" s="9">
        <v>261.12459999999999</v>
      </c>
      <c r="BP312" s="9">
        <v>749.32780000000002</v>
      </c>
      <c r="BQ312" s="9">
        <v>1943.5365999999999</v>
      </c>
      <c r="BR312" s="24">
        <f>Table1[[#This Row],[Company Direct Through FY12]]+Table1[[#This Row],[Company Direct FY13 and After]]</f>
        <v>2692.8643999999999</v>
      </c>
      <c r="BS312" s="9">
        <v>0</v>
      </c>
      <c r="BT312" s="9">
        <v>0</v>
      </c>
      <c r="BU312" s="9">
        <v>0</v>
      </c>
      <c r="BV312" s="24">
        <f>Table1[[#This Row],[Sales Tax Exemption Through FY12]]+Table1[[#This Row],[Sales Tax Exemption FY13 and After]]</f>
        <v>0</v>
      </c>
      <c r="BW312" s="9">
        <v>0</v>
      </c>
      <c r="BX312" s="9">
        <v>0</v>
      </c>
      <c r="BY312" s="9">
        <v>0</v>
      </c>
      <c r="BZ312" s="24">
        <f>Table1[[#This Row],[Energy Tax Savings Through FY12]]+Table1[[#This Row],[Energy Tax Savings FY13 and After]]</f>
        <v>0</v>
      </c>
      <c r="CA312" s="9">
        <v>0</v>
      </c>
      <c r="CB312" s="9">
        <v>0</v>
      </c>
      <c r="CC312" s="9">
        <v>0</v>
      </c>
      <c r="CD312" s="24">
        <f>Table1[[#This Row],[Tax Exempt Bond Savings Through FY12]]+Table1[[#This Row],[Tax Exempt Bond Savings FY13 and After]]</f>
        <v>0</v>
      </c>
      <c r="CE312" s="9">
        <v>134.2697</v>
      </c>
      <c r="CF312" s="9">
        <v>392.53460000000001</v>
      </c>
      <c r="CG312" s="9">
        <v>999.36249999999995</v>
      </c>
      <c r="CH312" s="24">
        <f>Table1[[#This Row],[Indirect and Induced Through FY12]]+Table1[[#This Row],[Indirect and Induced FY13 and After]]</f>
        <v>1391.8970999999999</v>
      </c>
      <c r="CI312" s="9">
        <v>395.39429999999999</v>
      </c>
      <c r="CJ312" s="9">
        <v>1141.8624</v>
      </c>
      <c r="CK312" s="9">
        <v>2942.8991000000001</v>
      </c>
      <c r="CL312" s="24">
        <f>Table1[[#This Row],[TOTAL Income Consumption Use Taxes Through FY12]]+Table1[[#This Row],[TOTAL Income Consumption Use Taxes FY13 and After]]</f>
        <v>4084.7615000000001</v>
      </c>
      <c r="CM312" s="9">
        <v>75.290999999999997</v>
      </c>
      <c r="CN312" s="9">
        <v>287.35719999999998</v>
      </c>
      <c r="CO312" s="9">
        <v>560.38720000000001</v>
      </c>
      <c r="CP312" s="24">
        <f>Table1[[#This Row],[Assistance Provided Through FY12]]+Table1[[#This Row],[Assistance Provided FY13 and After]]</f>
        <v>847.74440000000004</v>
      </c>
      <c r="CQ312" s="9">
        <v>0</v>
      </c>
      <c r="CR312" s="9">
        <v>0</v>
      </c>
      <c r="CS312" s="9">
        <v>0</v>
      </c>
      <c r="CT312" s="24">
        <f>Table1[[#This Row],[Recapture Cancellation Reduction Amount Through FY12]]+Table1[[#This Row],[Recapture Cancellation Reduction Amount FY13 and After]]</f>
        <v>0</v>
      </c>
      <c r="CU312" s="9">
        <v>0</v>
      </c>
      <c r="CV312" s="9">
        <v>0</v>
      </c>
      <c r="CW312" s="9">
        <v>0</v>
      </c>
      <c r="CX312" s="24">
        <f>Table1[[#This Row],[Penalty Paid Through FY12]]+Table1[[#This Row],[Penalty Paid FY13 and After]]</f>
        <v>0</v>
      </c>
      <c r="CY312" s="9">
        <v>75.290999999999997</v>
      </c>
      <c r="CZ312" s="9">
        <v>287.35719999999998</v>
      </c>
      <c r="DA312" s="9">
        <v>560.38720000000001</v>
      </c>
      <c r="DB312" s="24">
        <f>Table1[[#This Row],[TOTAL Assistance Net of Recapture Penalties Through FY12]]+Table1[[#This Row],[TOTAL Assistance Net of Recapture Penalties FY13 and After]]</f>
        <v>847.74440000000004</v>
      </c>
      <c r="DC312" s="9">
        <v>338.02260000000001</v>
      </c>
      <c r="DD312" s="9">
        <v>1035.8010999999999</v>
      </c>
      <c r="DE312" s="9">
        <v>2515.8843000000002</v>
      </c>
      <c r="DF312" s="24">
        <f>Table1[[#This Row],[Company Direct Tax Revenue Before Assistance Through FY12]]+Table1[[#This Row],[Company Direct Tax Revenue Before Assistance FY13 and After]]</f>
        <v>3551.6854000000003</v>
      </c>
      <c r="DG312" s="9">
        <v>238.97309999999999</v>
      </c>
      <c r="DH312" s="9">
        <v>669.20420000000001</v>
      </c>
      <c r="DI312" s="9">
        <v>1778.665</v>
      </c>
      <c r="DJ312" s="24">
        <f>Table1[[#This Row],[Indirect and Induced Tax Revenues Through FY12]]+Table1[[#This Row],[Indirect and Induced Tax Revenues FY13 and After]]</f>
        <v>2447.8692000000001</v>
      </c>
      <c r="DK312" s="9">
        <v>576.99570000000006</v>
      </c>
      <c r="DL312" s="9">
        <v>1705.0053</v>
      </c>
      <c r="DM312" s="9">
        <v>4294.5492999999997</v>
      </c>
      <c r="DN312" s="24">
        <f>Table1[[#This Row],[TOTAL Tax Revenues Before Assistance Through FY12]]+Table1[[#This Row],[TOTAL Tax Revenues Before Assistance FY13 and After]]</f>
        <v>5999.5545999999995</v>
      </c>
      <c r="DO312" s="9">
        <v>501.7047</v>
      </c>
      <c r="DP312" s="9">
        <v>1417.6481000000001</v>
      </c>
      <c r="DQ312" s="9">
        <v>3734.1621</v>
      </c>
      <c r="DR312" s="24">
        <f>Table1[[#This Row],[TOTAL Tax Revenues Net of Assistance Recapture and Penalty Through FY12]]+Table1[[#This Row],[TOTAL Tax Revenues Net of Assistance Recapture and Penalty FY13 and After]]</f>
        <v>5151.8101999999999</v>
      </c>
      <c r="DS312" s="9">
        <v>0</v>
      </c>
      <c r="DT312" s="9">
        <v>0</v>
      </c>
      <c r="DU312" s="9">
        <v>0</v>
      </c>
      <c r="DV312" s="9">
        <v>0</v>
      </c>
    </row>
    <row r="313" spans="1:126" x14ac:dyDescent="0.25">
      <c r="A313" s="10">
        <v>92956</v>
      </c>
      <c r="B313" s="10" t="s">
        <v>1321</v>
      </c>
      <c r="C313" s="10" t="s">
        <v>1323</v>
      </c>
      <c r="D313" s="10" t="s">
        <v>17</v>
      </c>
      <c r="E313" s="10">
        <v>41</v>
      </c>
      <c r="F313" s="10" t="s">
        <v>1324</v>
      </c>
      <c r="G313" s="10" t="s">
        <v>107</v>
      </c>
      <c r="H313" s="13">
        <v>70001</v>
      </c>
      <c r="I313" s="13">
        <v>75737</v>
      </c>
      <c r="J313" s="10" t="s">
        <v>1322</v>
      </c>
      <c r="K313" s="10" t="s">
        <v>81</v>
      </c>
      <c r="L313" s="8">
        <v>38440</v>
      </c>
      <c r="M313" s="8">
        <v>47937</v>
      </c>
      <c r="N313" s="9">
        <v>11895</v>
      </c>
      <c r="O313" s="10" t="s">
        <v>11</v>
      </c>
      <c r="P313" s="7">
        <v>0</v>
      </c>
      <c r="Q313" s="7">
        <v>0</v>
      </c>
      <c r="R313" s="7">
        <v>317</v>
      </c>
      <c r="S313" s="7">
        <v>0</v>
      </c>
      <c r="T313" s="7">
        <v>0</v>
      </c>
      <c r="U313" s="7">
        <v>317</v>
      </c>
      <c r="V313" s="7">
        <v>317</v>
      </c>
      <c r="W313" s="7">
        <v>0</v>
      </c>
      <c r="X313" s="7">
        <v>0</v>
      </c>
      <c r="Y313" s="7">
        <v>225</v>
      </c>
      <c r="Z313" s="7">
        <v>40</v>
      </c>
      <c r="AA313" s="7">
        <v>0</v>
      </c>
      <c r="AB313" s="16">
        <v>20.820189274447952</v>
      </c>
      <c r="AC313" s="16">
        <v>21.451104100946374</v>
      </c>
      <c r="AD313" s="16">
        <v>15.772870662460567</v>
      </c>
      <c r="AE313" s="16">
        <v>41.955835962145109</v>
      </c>
      <c r="AF313" s="15">
        <v>96.845425867507885</v>
      </c>
      <c r="AG313" s="10" t="s">
        <v>28</v>
      </c>
      <c r="AH313" s="10" t="s">
        <v>1966</v>
      </c>
      <c r="AI313" s="9">
        <v>68.531000000000006</v>
      </c>
      <c r="AJ313" s="9">
        <v>1408.8733999999999</v>
      </c>
      <c r="AK313" s="9">
        <v>528.99210000000005</v>
      </c>
      <c r="AL313" s="24">
        <f>Table1[[#This Row],[Company Direct Land Through FY12]]+Table1[[#This Row],[Company Direct Land FY13 and After]]</f>
        <v>1937.8654999999999</v>
      </c>
      <c r="AM313" s="9">
        <v>147.732</v>
      </c>
      <c r="AN313" s="9">
        <v>1931.4966999999999</v>
      </c>
      <c r="AO313" s="9">
        <v>1140.346</v>
      </c>
      <c r="AP313" s="24">
        <f>Table1[[#This Row],[Company Direct Building Through FY12]]+Table1[[#This Row],[Company Direct Building FY13 and After]]</f>
        <v>3071.8427000000001</v>
      </c>
      <c r="AQ313" s="9">
        <v>0</v>
      </c>
      <c r="AR313" s="9">
        <v>154.4837</v>
      </c>
      <c r="AS313" s="9">
        <v>0</v>
      </c>
      <c r="AT313" s="24">
        <f>Table1[[#This Row],[Mortgage Recording Tax Through FY12]]+Table1[[#This Row],[Mortgage Recording Tax FY13 and After]]</f>
        <v>154.4837</v>
      </c>
      <c r="AU313" s="9">
        <v>216.26300000000001</v>
      </c>
      <c r="AV313" s="9">
        <v>3274.5036</v>
      </c>
      <c r="AW313" s="9">
        <v>1669.3367000000001</v>
      </c>
      <c r="AX313" s="24">
        <f>Table1[[#This Row],[Pilot Savings  Through FY12]]+Table1[[#This Row],[Pilot Savings FY13 and After]]</f>
        <v>4943.8402999999998</v>
      </c>
      <c r="AY313" s="9">
        <v>0</v>
      </c>
      <c r="AZ313" s="9">
        <v>154.4837</v>
      </c>
      <c r="BA313" s="9">
        <v>0</v>
      </c>
      <c r="BB313" s="24">
        <f>Table1[[#This Row],[Mortgage Recording Tax Exemption Through FY12]]+Table1[[#This Row],[Mortgage Recording Tax Exemption FY13 and After]]</f>
        <v>154.4837</v>
      </c>
      <c r="BC313" s="9">
        <v>313.96809999999999</v>
      </c>
      <c r="BD313" s="9">
        <v>1132.2131999999999</v>
      </c>
      <c r="BE313" s="9">
        <v>2423.5250999999998</v>
      </c>
      <c r="BF313" s="24">
        <f>Table1[[#This Row],[Indirect and Induced Land Through FY12]]+Table1[[#This Row],[Indirect and Induced Land FY13 and After]]</f>
        <v>3555.7383</v>
      </c>
      <c r="BG313" s="9">
        <v>583.08360000000005</v>
      </c>
      <c r="BH313" s="9">
        <v>2102.6815000000001</v>
      </c>
      <c r="BI313" s="9">
        <v>4500.8315000000002</v>
      </c>
      <c r="BJ313" s="24">
        <f>Table1[[#This Row],[Indirect and Induced Building Through FY12]]+Table1[[#This Row],[Indirect and Induced Building FY13 and After]]</f>
        <v>6603.5130000000008</v>
      </c>
      <c r="BK313" s="9">
        <v>897.05169999999998</v>
      </c>
      <c r="BL313" s="9">
        <v>3300.7611999999999</v>
      </c>
      <c r="BM313" s="9">
        <v>6924.3580000000002</v>
      </c>
      <c r="BN313" s="24">
        <f>Table1[[#This Row],[TOTAL Real Property Related Taxes Through FY12]]+Table1[[#This Row],[TOTAL Real Property Related Taxes FY13 and After]]</f>
        <v>10225.119200000001</v>
      </c>
      <c r="BO313" s="9">
        <v>2265.1356000000001</v>
      </c>
      <c r="BP313" s="9">
        <v>9105.0555999999997</v>
      </c>
      <c r="BQ313" s="9">
        <v>17484.6165</v>
      </c>
      <c r="BR313" s="24">
        <f>Table1[[#This Row],[Company Direct Through FY12]]+Table1[[#This Row],[Company Direct FY13 and After]]</f>
        <v>26589.6721</v>
      </c>
      <c r="BS313" s="9">
        <v>0</v>
      </c>
      <c r="BT313" s="9">
        <v>129.24090000000001</v>
      </c>
      <c r="BU313" s="9">
        <v>0</v>
      </c>
      <c r="BV313" s="24">
        <f>Table1[[#This Row],[Sales Tax Exemption Through FY12]]+Table1[[#This Row],[Sales Tax Exemption FY13 and After]]</f>
        <v>129.24090000000001</v>
      </c>
      <c r="BW313" s="9">
        <v>0</v>
      </c>
      <c r="BX313" s="9">
        <v>0</v>
      </c>
      <c r="BY313" s="9">
        <v>0</v>
      </c>
      <c r="BZ313" s="24">
        <f>Table1[[#This Row],[Energy Tax Savings Through FY12]]+Table1[[#This Row],[Energy Tax Savings FY13 and After]]</f>
        <v>0</v>
      </c>
      <c r="CA313" s="9">
        <v>0</v>
      </c>
      <c r="CB313" s="9">
        <v>0</v>
      </c>
      <c r="CC313" s="9">
        <v>0</v>
      </c>
      <c r="CD313" s="24">
        <f>Table1[[#This Row],[Tax Exempt Bond Savings Through FY12]]+Table1[[#This Row],[Tax Exempt Bond Savings FY13 and After]]</f>
        <v>0</v>
      </c>
      <c r="CE313" s="9">
        <v>1164.7264</v>
      </c>
      <c r="CF313" s="9">
        <v>4753.3086999999996</v>
      </c>
      <c r="CG313" s="9">
        <v>8990.5414000000001</v>
      </c>
      <c r="CH313" s="24">
        <f>Table1[[#This Row],[Indirect and Induced Through FY12]]+Table1[[#This Row],[Indirect and Induced FY13 and After]]</f>
        <v>13743.8501</v>
      </c>
      <c r="CI313" s="9">
        <v>3429.8620000000001</v>
      </c>
      <c r="CJ313" s="9">
        <v>13729.1234</v>
      </c>
      <c r="CK313" s="9">
        <v>26475.157899999998</v>
      </c>
      <c r="CL313" s="24">
        <f>Table1[[#This Row],[TOTAL Income Consumption Use Taxes Through FY12]]+Table1[[#This Row],[TOTAL Income Consumption Use Taxes FY13 and After]]</f>
        <v>40204.281300000002</v>
      </c>
      <c r="CM313" s="9">
        <v>216.26300000000001</v>
      </c>
      <c r="CN313" s="9">
        <v>3558.2282</v>
      </c>
      <c r="CO313" s="9">
        <v>1669.3367000000001</v>
      </c>
      <c r="CP313" s="24">
        <f>Table1[[#This Row],[Assistance Provided Through FY12]]+Table1[[#This Row],[Assistance Provided FY13 and After]]</f>
        <v>5227.5649000000003</v>
      </c>
      <c r="CQ313" s="9">
        <v>0</v>
      </c>
      <c r="CR313" s="9">
        <v>0</v>
      </c>
      <c r="CS313" s="9">
        <v>0</v>
      </c>
      <c r="CT313" s="24">
        <f>Table1[[#This Row],[Recapture Cancellation Reduction Amount Through FY12]]+Table1[[#This Row],[Recapture Cancellation Reduction Amount FY13 and After]]</f>
        <v>0</v>
      </c>
      <c r="CU313" s="9">
        <v>0</v>
      </c>
      <c r="CV313" s="9">
        <v>0</v>
      </c>
      <c r="CW313" s="9">
        <v>0</v>
      </c>
      <c r="CX313" s="24">
        <f>Table1[[#This Row],[Penalty Paid Through FY12]]+Table1[[#This Row],[Penalty Paid FY13 and After]]</f>
        <v>0</v>
      </c>
      <c r="CY313" s="9">
        <v>216.26300000000001</v>
      </c>
      <c r="CZ313" s="9">
        <v>3558.2282</v>
      </c>
      <c r="DA313" s="9">
        <v>1669.3367000000001</v>
      </c>
      <c r="DB313" s="24">
        <f>Table1[[#This Row],[TOTAL Assistance Net of Recapture Penalties Through FY12]]+Table1[[#This Row],[TOTAL Assistance Net of Recapture Penalties FY13 and After]]</f>
        <v>5227.5649000000003</v>
      </c>
      <c r="DC313" s="9">
        <v>2481.3986</v>
      </c>
      <c r="DD313" s="9">
        <v>12599.9094</v>
      </c>
      <c r="DE313" s="9">
        <v>19153.954600000001</v>
      </c>
      <c r="DF313" s="24">
        <f>Table1[[#This Row],[Company Direct Tax Revenue Before Assistance Through FY12]]+Table1[[#This Row],[Company Direct Tax Revenue Before Assistance FY13 and After]]</f>
        <v>31753.864000000001</v>
      </c>
      <c r="DG313" s="9">
        <v>2061.7781</v>
      </c>
      <c r="DH313" s="9">
        <v>7988.2034000000003</v>
      </c>
      <c r="DI313" s="9">
        <v>15914.897999999999</v>
      </c>
      <c r="DJ313" s="24">
        <f>Table1[[#This Row],[Indirect and Induced Tax Revenues Through FY12]]+Table1[[#This Row],[Indirect and Induced Tax Revenues FY13 and After]]</f>
        <v>23903.1014</v>
      </c>
      <c r="DK313" s="9">
        <v>4543.1767</v>
      </c>
      <c r="DL313" s="9">
        <v>20588.112799999999</v>
      </c>
      <c r="DM313" s="9">
        <v>35068.852599999998</v>
      </c>
      <c r="DN313" s="24">
        <f>Table1[[#This Row],[TOTAL Tax Revenues Before Assistance Through FY12]]+Table1[[#This Row],[TOTAL Tax Revenues Before Assistance FY13 and After]]</f>
        <v>55656.965400000001</v>
      </c>
      <c r="DO313" s="9">
        <v>4326.9137000000001</v>
      </c>
      <c r="DP313" s="9">
        <v>17029.884600000001</v>
      </c>
      <c r="DQ313" s="9">
        <v>33399.515899999999</v>
      </c>
      <c r="DR313" s="24">
        <f>Table1[[#This Row],[TOTAL Tax Revenues Net of Assistance Recapture and Penalty Through FY12]]+Table1[[#This Row],[TOTAL Tax Revenues Net of Assistance Recapture and Penalty FY13 and After]]</f>
        <v>50429.400500000003</v>
      </c>
      <c r="DS313" s="9">
        <v>0</v>
      </c>
      <c r="DT313" s="9">
        <v>0</v>
      </c>
      <c r="DU313" s="9">
        <v>0</v>
      </c>
      <c r="DV313" s="9">
        <v>0</v>
      </c>
    </row>
    <row r="314" spans="1:126" x14ac:dyDescent="0.25">
      <c r="A314" s="10">
        <v>92957</v>
      </c>
      <c r="B314" s="10" t="s">
        <v>1325</v>
      </c>
      <c r="C314" s="10" t="s">
        <v>143</v>
      </c>
      <c r="D314" s="10" t="s">
        <v>47</v>
      </c>
      <c r="E314" s="10">
        <v>1</v>
      </c>
      <c r="F314" s="10" t="s">
        <v>107</v>
      </c>
      <c r="G314" s="10" t="s">
        <v>1327</v>
      </c>
      <c r="H314" s="13">
        <v>0</v>
      </c>
      <c r="I314" s="13">
        <v>79041</v>
      </c>
      <c r="J314" s="10" t="s">
        <v>1326</v>
      </c>
      <c r="K314" s="10" t="s">
        <v>50</v>
      </c>
      <c r="L314" s="8">
        <v>38357</v>
      </c>
      <c r="M314" s="8">
        <v>49461</v>
      </c>
      <c r="N314" s="9">
        <v>20000</v>
      </c>
      <c r="O314" s="10" t="s">
        <v>74</v>
      </c>
      <c r="P314" s="7">
        <v>6</v>
      </c>
      <c r="Q314" s="7">
        <v>11</v>
      </c>
      <c r="R314" s="7">
        <v>264</v>
      </c>
      <c r="S314" s="7">
        <v>6</v>
      </c>
      <c r="T314" s="7">
        <v>20</v>
      </c>
      <c r="U314" s="7">
        <v>307</v>
      </c>
      <c r="V314" s="7">
        <v>278</v>
      </c>
      <c r="W314" s="7">
        <v>1</v>
      </c>
      <c r="X314" s="7">
        <v>0</v>
      </c>
      <c r="Y314" s="7">
        <v>157</v>
      </c>
      <c r="Z314" s="7">
        <v>43</v>
      </c>
      <c r="AA314" s="7">
        <v>0</v>
      </c>
      <c r="AB314" s="16">
        <v>0</v>
      </c>
      <c r="AC314" s="16">
        <v>0</v>
      </c>
      <c r="AD314" s="16">
        <v>0</v>
      </c>
      <c r="AE314" s="16">
        <v>0</v>
      </c>
      <c r="AF314" s="15">
        <v>78.813559322033896</v>
      </c>
      <c r="AG314" s="10" t="s">
        <v>28</v>
      </c>
      <c r="AH314" s="10" t="s">
        <v>28</v>
      </c>
      <c r="AI314" s="9">
        <v>0</v>
      </c>
      <c r="AJ314" s="9">
        <v>0</v>
      </c>
      <c r="AK314" s="9">
        <v>0</v>
      </c>
      <c r="AL314" s="24">
        <f>Table1[[#This Row],[Company Direct Land Through FY12]]+Table1[[#This Row],[Company Direct Land FY13 and After]]</f>
        <v>0</v>
      </c>
      <c r="AM314" s="9">
        <v>0</v>
      </c>
      <c r="AN314" s="9">
        <v>0</v>
      </c>
      <c r="AO314" s="9">
        <v>0</v>
      </c>
      <c r="AP314" s="24">
        <f>Table1[[#This Row],[Company Direct Building Through FY12]]+Table1[[#This Row],[Company Direct Building FY13 and After]]</f>
        <v>0</v>
      </c>
      <c r="AQ314" s="9">
        <v>0</v>
      </c>
      <c r="AR314" s="9">
        <v>35.570700000000002</v>
      </c>
      <c r="AS314" s="9">
        <v>0</v>
      </c>
      <c r="AT314" s="24">
        <f>Table1[[#This Row],[Mortgage Recording Tax Through FY12]]+Table1[[#This Row],[Mortgage Recording Tax FY13 and After]]</f>
        <v>35.570700000000002</v>
      </c>
      <c r="AU314" s="9">
        <v>0</v>
      </c>
      <c r="AV314" s="9">
        <v>0</v>
      </c>
      <c r="AW314" s="9">
        <v>0</v>
      </c>
      <c r="AX314" s="24">
        <f>Table1[[#This Row],[Pilot Savings  Through FY12]]+Table1[[#This Row],[Pilot Savings FY13 and After]]</f>
        <v>0</v>
      </c>
      <c r="AY314" s="9">
        <v>0</v>
      </c>
      <c r="AZ314" s="9">
        <v>35.570700000000002</v>
      </c>
      <c r="BA314" s="9">
        <v>0</v>
      </c>
      <c r="BB314" s="24">
        <f>Table1[[#This Row],[Mortgage Recording Tax Exemption Through FY12]]+Table1[[#This Row],[Mortgage Recording Tax Exemption FY13 and After]]</f>
        <v>35.570700000000002</v>
      </c>
      <c r="BC314" s="9">
        <v>372.3331</v>
      </c>
      <c r="BD314" s="9">
        <v>1575.2801999999999</v>
      </c>
      <c r="BE314" s="9">
        <v>3237.5967999999998</v>
      </c>
      <c r="BF314" s="24">
        <f>Table1[[#This Row],[Indirect and Induced Land Through FY12]]+Table1[[#This Row],[Indirect and Induced Land FY13 and After]]</f>
        <v>4812.8769999999995</v>
      </c>
      <c r="BG314" s="9">
        <v>691.47569999999996</v>
      </c>
      <c r="BH314" s="9">
        <v>2925.5205999999998</v>
      </c>
      <c r="BI314" s="9">
        <v>6012.6808000000001</v>
      </c>
      <c r="BJ314" s="24">
        <f>Table1[[#This Row],[Indirect and Induced Building Through FY12]]+Table1[[#This Row],[Indirect and Induced Building FY13 and After]]</f>
        <v>8938.2013999999999</v>
      </c>
      <c r="BK314" s="9">
        <v>1063.8088</v>
      </c>
      <c r="BL314" s="9">
        <v>4500.8008</v>
      </c>
      <c r="BM314" s="9">
        <v>9250.2775999999994</v>
      </c>
      <c r="BN314" s="24">
        <f>Table1[[#This Row],[TOTAL Real Property Related Taxes Through FY12]]+Table1[[#This Row],[TOTAL Real Property Related Taxes FY13 and After]]</f>
        <v>13751.078399999999</v>
      </c>
      <c r="BO314" s="9">
        <v>914.46079999999995</v>
      </c>
      <c r="BP314" s="9">
        <v>4432.1003000000001</v>
      </c>
      <c r="BQ314" s="9">
        <v>7939.0128000000004</v>
      </c>
      <c r="BR314" s="24">
        <f>Table1[[#This Row],[Company Direct Through FY12]]+Table1[[#This Row],[Company Direct FY13 and After]]</f>
        <v>12371.1131</v>
      </c>
      <c r="BS314" s="9">
        <v>0</v>
      </c>
      <c r="BT314" s="9">
        <v>0</v>
      </c>
      <c r="BU314" s="9">
        <v>0</v>
      </c>
      <c r="BV314" s="24">
        <f>Table1[[#This Row],[Sales Tax Exemption Through FY12]]+Table1[[#This Row],[Sales Tax Exemption FY13 and After]]</f>
        <v>0</v>
      </c>
      <c r="BW314" s="9">
        <v>0</v>
      </c>
      <c r="BX314" s="9">
        <v>0</v>
      </c>
      <c r="BY314" s="9">
        <v>0</v>
      </c>
      <c r="BZ314" s="24">
        <f>Table1[[#This Row],[Energy Tax Savings Through FY12]]+Table1[[#This Row],[Energy Tax Savings FY13 and After]]</f>
        <v>0</v>
      </c>
      <c r="CA314" s="9">
        <v>3.8999999999999998E-3</v>
      </c>
      <c r="CB314" s="9">
        <v>2.4899999999999999E-2</v>
      </c>
      <c r="CC314" s="9">
        <v>1.34E-2</v>
      </c>
      <c r="CD314" s="24">
        <f>Table1[[#This Row],[Tax Exempt Bond Savings Through FY12]]+Table1[[#This Row],[Tax Exempt Bond Savings FY13 and After]]</f>
        <v>3.8300000000000001E-2</v>
      </c>
      <c r="CE314" s="9">
        <v>1147.4226000000001</v>
      </c>
      <c r="CF314" s="9">
        <v>5383.9652999999998</v>
      </c>
      <c r="CG314" s="9">
        <v>10003.9329</v>
      </c>
      <c r="CH314" s="24">
        <f>Table1[[#This Row],[Indirect and Induced Through FY12]]+Table1[[#This Row],[Indirect and Induced FY13 and After]]</f>
        <v>15387.8982</v>
      </c>
      <c r="CI314" s="9">
        <v>2061.8795</v>
      </c>
      <c r="CJ314" s="9">
        <v>9816.0406999999996</v>
      </c>
      <c r="CK314" s="9">
        <v>17942.9323</v>
      </c>
      <c r="CL314" s="24">
        <f>Table1[[#This Row],[TOTAL Income Consumption Use Taxes Through FY12]]+Table1[[#This Row],[TOTAL Income Consumption Use Taxes FY13 and After]]</f>
        <v>27758.972999999998</v>
      </c>
      <c r="CM314" s="9">
        <v>3.8999999999999998E-3</v>
      </c>
      <c r="CN314" s="9">
        <v>35.595599999999997</v>
      </c>
      <c r="CO314" s="9">
        <v>1.34E-2</v>
      </c>
      <c r="CP314" s="24">
        <f>Table1[[#This Row],[Assistance Provided Through FY12]]+Table1[[#This Row],[Assistance Provided FY13 and After]]</f>
        <v>35.608999999999995</v>
      </c>
      <c r="CQ314" s="9">
        <v>0</v>
      </c>
      <c r="CR314" s="9">
        <v>0</v>
      </c>
      <c r="CS314" s="9">
        <v>0</v>
      </c>
      <c r="CT314" s="24">
        <f>Table1[[#This Row],[Recapture Cancellation Reduction Amount Through FY12]]+Table1[[#This Row],[Recapture Cancellation Reduction Amount FY13 and After]]</f>
        <v>0</v>
      </c>
      <c r="CU314" s="9">
        <v>0</v>
      </c>
      <c r="CV314" s="9">
        <v>0</v>
      </c>
      <c r="CW314" s="9">
        <v>0</v>
      </c>
      <c r="CX314" s="24">
        <f>Table1[[#This Row],[Penalty Paid Through FY12]]+Table1[[#This Row],[Penalty Paid FY13 and After]]</f>
        <v>0</v>
      </c>
      <c r="CY314" s="9">
        <v>3.8999999999999998E-3</v>
      </c>
      <c r="CZ314" s="9">
        <v>35.595599999999997</v>
      </c>
      <c r="DA314" s="9">
        <v>1.34E-2</v>
      </c>
      <c r="DB314" s="24">
        <f>Table1[[#This Row],[TOTAL Assistance Net of Recapture Penalties Through FY12]]+Table1[[#This Row],[TOTAL Assistance Net of Recapture Penalties FY13 and After]]</f>
        <v>35.608999999999995</v>
      </c>
      <c r="DC314" s="9">
        <v>914.46079999999995</v>
      </c>
      <c r="DD314" s="9">
        <v>4467.6710000000003</v>
      </c>
      <c r="DE314" s="9">
        <v>7939.0128000000004</v>
      </c>
      <c r="DF314" s="24">
        <f>Table1[[#This Row],[Company Direct Tax Revenue Before Assistance Through FY12]]+Table1[[#This Row],[Company Direct Tax Revenue Before Assistance FY13 and After]]</f>
        <v>12406.683800000001</v>
      </c>
      <c r="DG314" s="9">
        <v>2211.2314000000001</v>
      </c>
      <c r="DH314" s="9">
        <v>9884.7661000000007</v>
      </c>
      <c r="DI314" s="9">
        <v>19254.210500000001</v>
      </c>
      <c r="DJ314" s="24">
        <f>Table1[[#This Row],[Indirect and Induced Tax Revenues Through FY12]]+Table1[[#This Row],[Indirect and Induced Tax Revenues FY13 and After]]</f>
        <v>29138.976600000002</v>
      </c>
      <c r="DK314" s="9">
        <v>3125.6922</v>
      </c>
      <c r="DL314" s="9">
        <v>14352.437099999999</v>
      </c>
      <c r="DM314" s="9">
        <v>27193.223300000001</v>
      </c>
      <c r="DN314" s="24">
        <f>Table1[[#This Row],[TOTAL Tax Revenues Before Assistance Through FY12]]+Table1[[#This Row],[TOTAL Tax Revenues Before Assistance FY13 and After]]</f>
        <v>41545.660400000001</v>
      </c>
      <c r="DO314" s="9">
        <v>3125.6882999999998</v>
      </c>
      <c r="DP314" s="9">
        <v>14316.8415</v>
      </c>
      <c r="DQ314" s="9">
        <v>27193.209900000002</v>
      </c>
      <c r="DR314" s="24">
        <f>Table1[[#This Row],[TOTAL Tax Revenues Net of Assistance Recapture and Penalty Through FY12]]+Table1[[#This Row],[TOTAL Tax Revenues Net of Assistance Recapture and Penalty FY13 and After]]</f>
        <v>41510.051400000004</v>
      </c>
      <c r="DS314" s="9">
        <v>0</v>
      </c>
      <c r="DT314" s="9">
        <v>0</v>
      </c>
      <c r="DU314" s="9">
        <v>0</v>
      </c>
      <c r="DV314" s="9">
        <v>0</v>
      </c>
    </row>
    <row r="315" spans="1:126" x14ac:dyDescent="0.25">
      <c r="A315" s="10">
        <v>92960</v>
      </c>
      <c r="B315" s="10" t="s">
        <v>1328</v>
      </c>
      <c r="C315" s="10" t="s">
        <v>1329</v>
      </c>
      <c r="D315" s="10" t="s">
        <v>47</v>
      </c>
      <c r="E315" s="10">
        <v>3</v>
      </c>
      <c r="F315" s="10" t="s">
        <v>1330</v>
      </c>
      <c r="G315" s="10" t="s">
        <v>122</v>
      </c>
      <c r="H315" s="13">
        <v>0</v>
      </c>
      <c r="I315" s="13">
        <v>0</v>
      </c>
      <c r="J315" s="10" t="s">
        <v>1123</v>
      </c>
      <c r="K315" s="10" t="s">
        <v>81</v>
      </c>
      <c r="L315" s="8">
        <v>38258</v>
      </c>
      <c r="M315" s="8">
        <v>47664</v>
      </c>
      <c r="N315" s="9">
        <v>26145</v>
      </c>
      <c r="O315" s="10" t="s">
        <v>272</v>
      </c>
      <c r="P315" s="7">
        <v>0</v>
      </c>
      <c r="Q315" s="7">
        <v>0</v>
      </c>
      <c r="R315" s="7">
        <v>0</v>
      </c>
      <c r="S315" s="7">
        <v>0</v>
      </c>
      <c r="T315" s="7">
        <v>0</v>
      </c>
      <c r="U315" s="7">
        <v>0</v>
      </c>
      <c r="V315" s="7">
        <v>203</v>
      </c>
      <c r="W315" s="7">
        <v>0</v>
      </c>
      <c r="X315" s="7">
        <v>0</v>
      </c>
      <c r="Y315" s="7">
        <v>0</v>
      </c>
      <c r="Z315" s="7">
        <v>85</v>
      </c>
      <c r="AA315" s="7">
        <v>0</v>
      </c>
      <c r="AB315" s="16">
        <v>0</v>
      </c>
      <c r="AC315" s="16">
        <v>0</v>
      </c>
      <c r="AD315" s="16">
        <v>0</v>
      </c>
      <c r="AE315" s="16">
        <v>0</v>
      </c>
      <c r="AF315" s="15">
        <v>0</v>
      </c>
      <c r="AG315" s="10" t="s">
        <v>58</v>
      </c>
      <c r="AH315" s="10" t="s">
        <v>58</v>
      </c>
      <c r="AI315" s="9">
        <v>128.63200000000001</v>
      </c>
      <c r="AJ315" s="9">
        <v>958.53750000000002</v>
      </c>
      <c r="AK315" s="9">
        <v>957.40139999999997</v>
      </c>
      <c r="AL315" s="24">
        <f>Table1[[#This Row],[Company Direct Land Through FY12]]+Table1[[#This Row],[Company Direct Land FY13 and After]]</f>
        <v>1915.9389000000001</v>
      </c>
      <c r="AM315" s="9">
        <v>451.02499999999998</v>
      </c>
      <c r="AN315" s="9">
        <v>1901.0193999999999</v>
      </c>
      <c r="AO315" s="9">
        <v>3356.9555</v>
      </c>
      <c r="AP315" s="24">
        <f>Table1[[#This Row],[Company Direct Building Through FY12]]+Table1[[#This Row],[Company Direct Building FY13 and After]]</f>
        <v>5257.9749000000002</v>
      </c>
      <c r="AQ315" s="9">
        <v>0</v>
      </c>
      <c r="AR315" s="9">
        <v>289.49250000000001</v>
      </c>
      <c r="AS315" s="9">
        <v>0</v>
      </c>
      <c r="AT315" s="24">
        <f>Table1[[#This Row],[Mortgage Recording Tax Through FY12]]+Table1[[#This Row],[Mortgage Recording Tax FY13 and After]]</f>
        <v>289.49250000000001</v>
      </c>
      <c r="AU315" s="9">
        <v>262.47000000000003</v>
      </c>
      <c r="AV315" s="9">
        <v>1287.3438000000001</v>
      </c>
      <c r="AW315" s="9">
        <v>1953.5509</v>
      </c>
      <c r="AX315" s="24">
        <f>Table1[[#This Row],[Pilot Savings  Through FY12]]+Table1[[#This Row],[Pilot Savings FY13 and After]]</f>
        <v>3240.8946999999998</v>
      </c>
      <c r="AY315" s="9">
        <v>0</v>
      </c>
      <c r="AZ315" s="9">
        <v>289.49250000000001</v>
      </c>
      <c r="BA315" s="9">
        <v>0</v>
      </c>
      <c r="BB315" s="24">
        <f>Table1[[#This Row],[Mortgage Recording Tax Exemption Through FY12]]+Table1[[#This Row],[Mortgage Recording Tax Exemption FY13 and After]]</f>
        <v>289.49250000000001</v>
      </c>
      <c r="BC315" s="9">
        <v>233.9015</v>
      </c>
      <c r="BD315" s="9">
        <v>1822.7904000000001</v>
      </c>
      <c r="BE315" s="9">
        <v>1740.9168999999999</v>
      </c>
      <c r="BF315" s="24">
        <f>Table1[[#This Row],[Indirect and Induced Land Through FY12]]+Table1[[#This Row],[Indirect and Induced Land FY13 and After]]</f>
        <v>3563.7073</v>
      </c>
      <c r="BG315" s="9">
        <v>434.38850000000002</v>
      </c>
      <c r="BH315" s="9">
        <v>3385.1815999999999</v>
      </c>
      <c r="BI315" s="9">
        <v>3233.1306</v>
      </c>
      <c r="BJ315" s="24">
        <f>Table1[[#This Row],[Indirect and Induced Building Through FY12]]+Table1[[#This Row],[Indirect and Induced Building FY13 and After]]</f>
        <v>6618.3122000000003</v>
      </c>
      <c r="BK315" s="9">
        <v>985.47699999999998</v>
      </c>
      <c r="BL315" s="9">
        <v>6780.1850999999997</v>
      </c>
      <c r="BM315" s="9">
        <v>7334.8535000000002</v>
      </c>
      <c r="BN315" s="24">
        <f>Table1[[#This Row],[TOTAL Real Property Related Taxes Through FY12]]+Table1[[#This Row],[TOTAL Real Property Related Taxes FY13 and After]]</f>
        <v>14115.0386</v>
      </c>
      <c r="BO315" s="9">
        <v>1327.1907000000001</v>
      </c>
      <c r="BP315" s="9">
        <v>11312.1733</v>
      </c>
      <c r="BQ315" s="9">
        <v>9878.2103999999999</v>
      </c>
      <c r="BR315" s="24">
        <f>Table1[[#This Row],[Company Direct Through FY12]]+Table1[[#This Row],[Company Direct FY13 and After]]</f>
        <v>21190.383699999998</v>
      </c>
      <c r="BS315" s="9">
        <v>0</v>
      </c>
      <c r="BT315" s="9">
        <v>0</v>
      </c>
      <c r="BU315" s="9">
        <v>0</v>
      </c>
      <c r="BV315" s="24">
        <f>Table1[[#This Row],[Sales Tax Exemption Through FY12]]+Table1[[#This Row],[Sales Tax Exemption FY13 and After]]</f>
        <v>0</v>
      </c>
      <c r="BW315" s="9">
        <v>0</v>
      </c>
      <c r="BX315" s="9">
        <v>8.3869000000000007</v>
      </c>
      <c r="BY315" s="9">
        <v>0</v>
      </c>
      <c r="BZ315" s="24">
        <f>Table1[[#This Row],[Energy Tax Savings Through FY12]]+Table1[[#This Row],[Energy Tax Savings FY13 and After]]</f>
        <v>8.3869000000000007</v>
      </c>
      <c r="CA315" s="9">
        <v>0</v>
      </c>
      <c r="CB315" s="9">
        <v>0</v>
      </c>
      <c r="CC315" s="9">
        <v>0</v>
      </c>
      <c r="CD315" s="24">
        <f>Table1[[#This Row],[Tax Exempt Bond Savings Through FY12]]+Table1[[#This Row],[Tax Exempt Bond Savings FY13 and After]]</f>
        <v>0</v>
      </c>
      <c r="CE315" s="9">
        <v>720.81650000000002</v>
      </c>
      <c r="CF315" s="9">
        <v>6167.6709000000001</v>
      </c>
      <c r="CG315" s="9">
        <v>5364.9996000000001</v>
      </c>
      <c r="CH315" s="24">
        <f>Table1[[#This Row],[Indirect and Induced Through FY12]]+Table1[[#This Row],[Indirect and Induced FY13 and After]]</f>
        <v>11532.6705</v>
      </c>
      <c r="CI315" s="9">
        <v>2048.0072</v>
      </c>
      <c r="CJ315" s="9">
        <v>17471.457299999998</v>
      </c>
      <c r="CK315" s="9">
        <v>15243.21</v>
      </c>
      <c r="CL315" s="24">
        <f>Table1[[#This Row],[TOTAL Income Consumption Use Taxes Through FY12]]+Table1[[#This Row],[TOTAL Income Consumption Use Taxes FY13 and After]]</f>
        <v>32714.667299999997</v>
      </c>
      <c r="CM315" s="9">
        <v>262.47000000000003</v>
      </c>
      <c r="CN315" s="9">
        <v>1585.2231999999999</v>
      </c>
      <c r="CO315" s="9">
        <v>1953.5509</v>
      </c>
      <c r="CP315" s="24">
        <f>Table1[[#This Row],[Assistance Provided Through FY12]]+Table1[[#This Row],[Assistance Provided FY13 and After]]</f>
        <v>3538.7740999999996</v>
      </c>
      <c r="CQ315" s="9">
        <v>0</v>
      </c>
      <c r="CR315" s="9">
        <v>0</v>
      </c>
      <c r="CS315" s="9">
        <v>0</v>
      </c>
      <c r="CT315" s="24">
        <f>Table1[[#This Row],[Recapture Cancellation Reduction Amount Through FY12]]+Table1[[#This Row],[Recapture Cancellation Reduction Amount FY13 and After]]</f>
        <v>0</v>
      </c>
      <c r="CU315" s="9">
        <v>0</v>
      </c>
      <c r="CV315" s="9">
        <v>0</v>
      </c>
      <c r="CW315" s="9">
        <v>0</v>
      </c>
      <c r="CX315" s="24">
        <f>Table1[[#This Row],[Penalty Paid Through FY12]]+Table1[[#This Row],[Penalty Paid FY13 and After]]</f>
        <v>0</v>
      </c>
      <c r="CY315" s="9">
        <v>262.47000000000003</v>
      </c>
      <c r="CZ315" s="9">
        <v>1585.2231999999999</v>
      </c>
      <c r="DA315" s="9">
        <v>1953.5509</v>
      </c>
      <c r="DB315" s="24">
        <f>Table1[[#This Row],[TOTAL Assistance Net of Recapture Penalties Through FY12]]+Table1[[#This Row],[TOTAL Assistance Net of Recapture Penalties FY13 and After]]</f>
        <v>3538.7740999999996</v>
      </c>
      <c r="DC315" s="9">
        <v>1906.8477</v>
      </c>
      <c r="DD315" s="9">
        <v>14461.2227</v>
      </c>
      <c r="DE315" s="9">
        <v>14192.567300000001</v>
      </c>
      <c r="DF315" s="24">
        <f>Table1[[#This Row],[Company Direct Tax Revenue Before Assistance Through FY12]]+Table1[[#This Row],[Company Direct Tax Revenue Before Assistance FY13 and After]]</f>
        <v>28653.79</v>
      </c>
      <c r="DG315" s="9">
        <v>1389.1065000000001</v>
      </c>
      <c r="DH315" s="9">
        <v>11375.642900000001</v>
      </c>
      <c r="DI315" s="9">
        <v>10339.0471</v>
      </c>
      <c r="DJ315" s="24">
        <f>Table1[[#This Row],[Indirect and Induced Tax Revenues Through FY12]]+Table1[[#This Row],[Indirect and Induced Tax Revenues FY13 and After]]</f>
        <v>21714.690000000002</v>
      </c>
      <c r="DK315" s="9">
        <v>3295.9542000000001</v>
      </c>
      <c r="DL315" s="9">
        <v>25836.865600000001</v>
      </c>
      <c r="DM315" s="9">
        <v>24531.614399999999</v>
      </c>
      <c r="DN315" s="24">
        <f>Table1[[#This Row],[TOTAL Tax Revenues Before Assistance Through FY12]]+Table1[[#This Row],[TOTAL Tax Revenues Before Assistance FY13 and After]]</f>
        <v>50368.479999999996</v>
      </c>
      <c r="DO315" s="9">
        <v>3033.4841999999999</v>
      </c>
      <c r="DP315" s="9">
        <v>24251.642400000001</v>
      </c>
      <c r="DQ315" s="9">
        <v>22578.0635</v>
      </c>
      <c r="DR315" s="24">
        <f>Table1[[#This Row],[TOTAL Tax Revenues Net of Assistance Recapture and Penalty Through FY12]]+Table1[[#This Row],[TOTAL Tax Revenues Net of Assistance Recapture and Penalty FY13 and After]]</f>
        <v>46829.705900000001</v>
      </c>
      <c r="DS315" s="9">
        <v>0</v>
      </c>
      <c r="DT315" s="9">
        <v>0</v>
      </c>
      <c r="DU315" s="9">
        <v>0</v>
      </c>
      <c r="DV315" s="9">
        <v>0</v>
      </c>
    </row>
    <row r="316" spans="1:126" x14ac:dyDescent="0.25">
      <c r="A316" s="10">
        <v>92961</v>
      </c>
      <c r="B316" s="10" t="s">
        <v>1331</v>
      </c>
      <c r="C316" s="10" t="s">
        <v>1332</v>
      </c>
      <c r="D316" s="10" t="s">
        <v>10</v>
      </c>
      <c r="E316" s="10">
        <v>15</v>
      </c>
      <c r="F316" s="10" t="s">
        <v>1333</v>
      </c>
      <c r="G316" s="10" t="s">
        <v>1334</v>
      </c>
      <c r="H316" s="13">
        <v>0</v>
      </c>
      <c r="I316" s="13">
        <v>50929</v>
      </c>
      <c r="J316" s="10" t="s">
        <v>309</v>
      </c>
      <c r="K316" s="10" t="s">
        <v>50</v>
      </c>
      <c r="L316" s="8">
        <v>38356</v>
      </c>
      <c r="M316" s="8">
        <v>49249</v>
      </c>
      <c r="N316" s="9">
        <v>7240</v>
      </c>
      <c r="O316" s="10" t="s">
        <v>74</v>
      </c>
      <c r="P316" s="7">
        <v>0</v>
      </c>
      <c r="Q316" s="7">
        <v>0</v>
      </c>
      <c r="R316" s="7">
        <v>0</v>
      </c>
      <c r="S316" s="7">
        <v>0</v>
      </c>
      <c r="T316" s="7">
        <v>0</v>
      </c>
      <c r="U316" s="7">
        <v>0</v>
      </c>
      <c r="V316" s="7">
        <v>8</v>
      </c>
      <c r="W316" s="7">
        <v>0</v>
      </c>
      <c r="X316" s="7">
        <v>0</v>
      </c>
      <c r="Y316" s="7">
        <v>0</v>
      </c>
      <c r="Z316" s="7">
        <v>12</v>
      </c>
      <c r="AA316" s="7">
        <v>0</v>
      </c>
      <c r="AB316" s="16">
        <v>0</v>
      </c>
      <c r="AC316" s="16">
        <v>0</v>
      </c>
      <c r="AD316" s="16">
        <v>0</v>
      </c>
      <c r="AE316" s="16">
        <v>0</v>
      </c>
      <c r="AF316" s="15">
        <v>0</v>
      </c>
      <c r="AG316" s="10" t="s">
        <v>58</v>
      </c>
      <c r="AH316" s="10" t="s">
        <v>58</v>
      </c>
      <c r="AI316" s="9">
        <v>0</v>
      </c>
      <c r="AJ316" s="9">
        <v>0</v>
      </c>
      <c r="AK316" s="9">
        <v>0</v>
      </c>
      <c r="AL316" s="24">
        <f>Table1[[#This Row],[Company Direct Land Through FY12]]+Table1[[#This Row],[Company Direct Land FY13 and After]]</f>
        <v>0</v>
      </c>
      <c r="AM316" s="9">
        <v>0</v>
      </c>
      <c r="AN316" s="9">
        <v>0</v>
      </c>
      <c r="AO316" s="9">
        <v>0</v>
      </c>
      <c r="AP316" s="24">
        <f>Table1[[#This Row],[Company Direct Building Through FY12]]+Table1[[#This Row],[Company Direct Building FY13 and After]]</f>
        <v>0</v>
      </c>
      <c r="AQ316" s="9">
        <v>0</v>
      </c>
      <c r="AR316" s="9">
        <v>12.7026</v>
      </c>
      <c r="AS316" s="9">
        <v>0</v>
      </c>
      <c r="AT316" s="24">
        <f>Table1[[#This Row],[Mortgage Recording Tax Through FY12]]+Table1[[#This Row],[Mortgage Recording Tax FY13 and After]]</f>
        <v>12.7026</v>
      </c>
      <c r="AU316" s="9">
        <v>0</v>
      </c>
      <c r="AV316" s="9">
        <v>0</v>
      </c>
      <c r="AW316" s="9">
        <v>0</v>
      </c>
      <c r="AX316" s="24">
        <f>Table1[[#This Row],[Pilot Savings  Through FY12]]+Table1[[#This Row],[Pilot Savings FY13 and After]]</f>
        <v>0</v>
      </c>
      <c r="AY316" s="9">
        <v>0</v>
      </c>
      <c r="AZ316" s="9">
        <v>12.7026</v>
      </c>
      <c r="BA316" s="9">
        <v>0</v>
      </c>
      <c r="BB316" s="24">
        <f>Table1[[#This Row],[Mortgage Recording Tax Exemption Through FY12]]+Table1[[#This Row],[Mortgage Recording Tax Exemption FY13 and After]]</f>
        <v>12.7026</v>
      </c>
      <c r="BC316" s="9">
        <v>3.6831</v>
      </c>
      <c r="BD316" s="9">
        <v>209.11799999999999</v>
      </c>
      <c r="BE316" s="9">
        <v>32.1111</v>
      </c>
      <c r="BF316" s="24">
        <f>Table1[[#This Row],[Indirect and Induced Land Through FY12]]+Table1[[#This Row],[Indirect and Induced Land FY13 and After]]</f>
        <v>241.22909999999999</v>
      </c>
      <c r="BG316" s="9">
        <v>6.8400999999999996</v>
      </c>
      <c r="BH316" s="9">
        <v>388.36219999999997</v>
      </c>
      <c r="BI316" s="9">
        <v>59.636000000000003</v>
      </c>
      <c r="BJ316" s="24">
        <f>Table1[[#This Row],[Indirect and Induced Building Through FY12]]+Table1[[#This Row],[Indirect and Induced Building FY13 and After]]</f>
        <v>447.9982</v>
      </c>
      <c r="BK316" s="9">
        <v>10.523199999999999</v>
      </c>
      <c r="BL316" s="9">
        <v>597.48019999999997</v>
      </c>
      <c r="BM316" s="9">
        <v>91.747100000000003</v>
      </c>
      <c r="BN316" s="24">
        <f>Table1[[#This Row],[TOTAL Real Property Related Taxes Through FY12]]+Table1[[#This Row],[TOTAL Real Property Related Taxes FY13 and After]]</f>
        <v>689.22730000000001</v>
      </c>
      <c r="BO316" s="9">
        <v>9.5112000000000005</v>
      </c>
      <c r="BP316" s="9">
        <v>623.39790000000005</v>
      </c>
      <c r="BQ316" s="9">
        <v>82.924300000000002</v>
      </c>
      <c r="BR316" s="24">
        <f>Table1[[#This Row],[Company Direct Through FY12]]+Table1[[#This Row],[Company Direct FY13 and After]]</f>
        <v>706.32220000000007</v>
      </c>
      <c r="BS316" s="9">
        <v>0</v>
      </c>
      <c r="BT316" s="9">
        <v>0</v>
      </c>
      <c r="BU316" s="9">
        <v>0</v>
      </c>
      <c r="BV316" s="24">
        <f>Table1[[#This Row],[Sales Tax Exemption Through FY12]]+Table1[[#This Row],[Sales Tax Exemption FY13 and After]]</f>
        <v>0</v>
      </c>
      <c r="BW316" s="9">
        <v>0</v>
      </c>
      <c r="BX316" s="9">
        <v>0</v>
      </c>
      <c r="BY316" s="9">
        <v>0</v>
      </c>
      <c r="BZ316" s="24">
        <f>Table1[[#This Row],[Energy Tax Savings Through FY12]]+Table1[[#This Row],[Energy Tax Savings FY13 and After]]</f>
        <v>0</v>
      </c>
      <c r="CA316" s="9">
        <v>8.5130999999999997</v>
      </c>
      <c r="CB316" s="9">
        <v>49.334200000000003</v>
      </c>
      <c r="CC316" s="9">
        <v>29.2895</v>
      </c>
      <c r="CD316" s="24">
        <f>Table1[[#This Row],[Tax Exempt Bond Savings Through FY12]]+Table1[[#This Row],[Tax Exempt Bond Savings FY13 and After]]</f>
        <v>78.623699999999999</v>
      </c>
      <c r="CE316" s="9">
        <v>12.3459</v>
      </c>
      <c r="CF316" s="9">
        <v>796.42150000000004</v>
      </c>
      <c r="CG316" s="9">
        <v>107.63939999999999</v>
      </c>
      <c r="CH316" s="24">
        <f>Table1[[#This Row],[Indirect and Induced Through FY12]]+Table1[[#This Row],[Indirect and Induced FY13 and After]]</f>
        <v>904.06090000000006</v>
      </c>
      <c r="CI316" s="9">
        <v>13.343999999999999</v>
      </c>
      <c r="CJ316" s="9">
        <v>1370.4852000000001</v>
      </c>
      <c r="CK316" s="9">
        <v>161.27420000000001</v>
      </c>
      <c r="CL316" s="24">
        <f>Table1[[#This Row],[TOTAL Income Consumption Use Taxes Through FY12]]+Table1[[#This Row],[TOTAL Income Consumption Use Taxes FY13 and After]]</f>
        <v>1531.7594000000001</v>
      </c>
      <c r="CM316" s="9">
        <v>8.5130999999999997</v>
      </c>
      <c r="CN316" s="9">
        <v>62.036799999999999</v>
      </c>
      <c r="CO316" s="9">
        <v>29.2895</v>
      </c>
      <c r="CP316" s="24">
        <f>Table1[[#This Row],[Assistance Provided Through FY12]]+Table1[[#This Row],[Assistance Provided FY13 and After]]</f>
        <v>91.326300000000003</v>
      </c>
      <c r="CQ316" s="9">
        <v>0</v>
      </c>
      <c r="CR316" s="9">
        <v>0</v>
      </c>
      <c r="CS316" s="9">
        <v>0</v>
      </c>
      <c r="CT316" s="24">
        <f>Table1[[#This Row],[Recapture Cancellation Reduction Amount Through FY12]]+Table1[[#This Row],[Recapture Cancellation Reduction Amount FY13 and After]]</f>
        <v>0</v>
      </c>
      <c r="CU316" s="9">
        <v>0</v>
      </c>
      <c r="CV316" s="9">
        <v>0</v>
      </c>
      <c r="CW316" s="9">
        <v>0</v>
      </c>
      <c r="CX316" s="24">
        <f>Table1[[#This Row],[Penalty Paid Through FY12]]+Table1[[#This Row],[Penalty Paid FY13 and After]]</f>
        <v>0</v>
      </c>
      <c r="CY316" s="9">
        <v>8.5130999999999997</v>
      </c>
      <c r="CZ316" s="9">
        <v>62.036799999999999</v>
      </c>
      <c r="DA316" s="9">
        <v>29.2895</v>
      </c>
      <c r="DB316" s="24">
        <f>Table1[[#This Row],[TOTAL Assistance Net of Recapture Penalties Through FY12]]+Table1[[#This Row],[TOTAL Assistance Net of Recapture Penalties FY13 and After]]</f>
        <v>91.326300000000003</v>
      </c>
      <c r="DC316" s="9">
        <v>9.5112000000000005</v>
      </c>
      <c r="DD316" s="9">
        <v>636.10050000000001</v>
      </c>
      <c r="DE316" s="9">
        <v>82.924300000000002</v>
      </c>
      <c r="DF316" s="24">
        <f>Table1[[#This Row],[Company Direct Tax Revenue Before Assistance Through FY12]]+Table1[[#This Row],[Company Direct Tax Revenue Before Assistance FY13 and After]]</f>
        <v>719.02480000000003</v>
      </c>
      <c r="DG316" s="9">
        <v>22.8691</v>
      </c>
      <c r="DH316" s="9">
        <v>1393.9016999999999</v>
      </c>
      <c r="DI316" s="9">
        <v>199.38650000000001</v>
      </c>
      <c r="DJ316" s="24">
        <f>Table1[[#This Row],[Indirect and Induced Tax Revenues Through FY12]]+Table1[[#This Row],[Indirect and Induced Tax Revenues FY13 and After]]</f>
        <v>1593.2882</v>
      </c>
      <c r="DK316" s="9">
        <v>32.380299999999998</v>
      </c>
      <c r="DL316" s="9">
        <v>2030.0021999999999</v>
      </c>
      <c r="DM316" s="9">
        <v>282.31079999999997</v>
      </c>
      <c r="DN316" s="24">
        <f>Table1[[#This Row],[TOTAL Tax Revenues Before Assistance Through FY12]]+Table1[[#This Row],[TOTAL Tax Revenues Before Assistance FY13 and After]]</f>
        <v>2312.3130000000001</v>
      </c>
      <c r="DO316" s="9">
        <v>23.8672</v>
      </c>
      <c r="DP316" s="9">
        <v>1967.9654</v>
      </c>
      <c r="DQ316" s="9">
        <v>253.0213</v>
      </c>
      <c r="DR316" s="24">
        <f>Table1[[#This Row],[TOTAL Tax Revenues Net of Assistance Recapture and Penalty Through FY12]]+Table1[[#This Row],[TOTAL Tax Revenues Net of Assistance Recapture and Penalty FY13 and After]]</f>
        <v>2220.9866999999999</v>
      </c>
      <c r="DS316" s="9">
        <v>0</v>
      </c>
      <c r="DT316" s="9">
        <v>0</v>
      </c>
      <c r="DU316" s="9">
        <v>0</v>
      </c>
      <c r="DV316" s="9">
        <v>0</v>
      </c>
    </row>
    <row r="317" spans="1:126" x14ac:dyDescent="0.25">
      <c r="A317" s="10">
        <v>92962</v>
      </c>
      <c r="B317" s="10" t="s">
        <v>1335</v>
      </c>
      <c r="C317" s="10" t="s">
        <v>1337</v>
      </c>
      <c r="D317" s="10" t="s">
        <v>17</v>
      </c>
      <c r="E317" s="10">
        <v>42</v>
      </c>
      <c r="F317" s="10" t="s">
        <v>1338</v>
      </c>
      <c r="G317" s="10" t="s">
        <v>23</v>
      </c>
      <c r="H317" s="13">
        <v>294000</v>
      </c>
      <c r="I317" s="13">
        <v>315000</v>
      </c>
      <c r="J317" s="10" t="s">
        <v>1336</v>
      </c>
      <c r="K317" s="10" t="s">
        <v>81</v>
      </c>
      <c r="L317" s="8">
        <v>38296</v>
      </c>
      <c r="M317" s="8">
        <v>47664</v>
      </c>
      <c r="N317" s="9">
        <v>7529</v>
      </c>
      <c r="O317" s="10" t="s">
        <v>272</v>
      </c>
      <c r="P317" s="7">
        <v>3</v>
      </c>
      <c r="Q317" s="7">
        <v>0</v>
      </c>
      <c r="R317" s="7">
        <v>122</v>
      </c>
      <c r="S317" s="7">
        <v>0</v>
      </c>
      <c r="T317" s="7">
        <v>0</v>
      </c>
      <c r="U317" s="7">
        <v>125</v>
      </c>
      <c r="V317" s="7">
        <v>123</v>
      </c>
      <c r="W317" s="7">
        <v>1</v>
      </c>
      <c r="X317" s="7">
        <v>0</v>
      </c>
      <c r="Y317" s="7">
        <v>61</v>
      </c>
      <c r="Z317" s="7">
        <v>32</v>
      </c>
      <c r="AA317" s="7">
        <v>0</v>
      </c>
      <c r="AB317" s="16">
        <v>0</v>
      </c>
      <c r="AC317" s="16">
        <v>0</v>
      </c>
      <c r="AD317" s="16">
        <v>0</v>
      </c>
      <c r="AE317" s="16">
        <v>0</v>
      </c>
      <c r="AF317" s="15">
        <v>100</v>
      </c>
      <c r="AG317" s="10" t="s">
        <v>1966</v>
      </c>
      <c r="AH317" s="10" t="s">
        <v>1966</v>
      </c>
      <c r="AI317" s="9">
        <v>189.31399999999999</v>
      </c>
      <c r="AJ317" s="9">
        <v>1049.0615</v>
      </c>
      <c r="AK317" s="9">
        <v>1409.0539000000001</v>
      </c>
      <c r="AL317" s="24">
        <f>Table1[[#This Row],[Company Direct Land Through FY12]]+Table1[[#This Row],[Company Direct Land FY13 and After]]</f>
        <v>2458.1154000000001</v>
      </c>
      <c r="AM317" s="9">
        <v>148.31299999999999</v>
      </c>
      <c r="AN317" s="9">
        <v>1472.7466999999999</v>
      </c>
      <c r="AO317" s="9">
        <v>1103.8856000000001</v>
      </c>
      <c r="AP317" s="24">
        <f>Table1[[#This Row],[Company Direct Building Through FY12]]+Table1[[#This Row],[Company Direct Building FY13 and After]]</f>
        <v>2576.6323000000002</v>
      </c>
      <c r="AQ317" s="9">
        <v>0</v>
      </c>
      <c r="AR317" s="9">
        <v>21.053999999999998</v>
      </c>
      <c r="AS317" s="9">
        <v>0</v>
      </c>
      <c r="AT317" s="24">
        <f>Table1[[#This Row],[Mortgage Recording Tax Through FY12]]+Table1[[#This Row],[Mortgage Recording Tax FY13 and After]]</f>
        <v>21.053999999999998</v>
      </c>
      <c r="AU317" s="9">
        <v>189.31399999999999</v>
      </c>
      <c r="AV317" s="9">
        <v>862.81200000000001</v>
      </c>
      <c r="AW317" s="9">
        <v>1409.0539000000001</v>
      </c>
      <c r="AX317" s="24">
        <f>Table1[[#This Row],[Pilot Savings  Through FY12]]+Table1[[#This Row],[Pilot Savings FY13 and After]]</f>
        <v>2271.8659000000002</v>
      </c>
      <c r="AY317" s="9">
        <v>0</v>
      </c>
      <c r="AZ317" s="9">
        <v>21.053999999999998</v>
      </c>
      <c r="BA317" s="9">
        <v>0</v>
      </c>
      <c r="BB317" s="24">
        <f>Table1[[#This Row],[Mortgage Recording Tax Exemption Through FY12]]+Table1[[#This Row],[Mortgage Recording Tax Exemption FY13 and After]]</f>
        <v>21.053999999999998</v>
      </c>
      <c r="BC317" s="9">
        <v>203.34880000000001</v>
      </c>
      <c r="BD317" s="9">
        <v>952.62429999999995</v>
      </c>
      <c r="BE317" s="9">
        <v>1506.1473000000001</v>
      </c>
      <c r="BF317" s="24">
        <f>Table1[[#This Row],[Indirect and Induced Land Through FY12]]+Table1[[#This Row],[Indirect and Induced Land FY13 and After]]</f>
        <v>2458.7716</v>
      </c>
      <c r="BG317" s="9">
        <v>377.64780000000002</v>
      </c>
      <c r="BH317" s="9">
        <v>1769.1593</v>
      </c>
      <c r="BI317" s="9">
        <v>2797.1289999999999</v>
      </c>
      <c r="BJ317" s="24">
        <f>Table1[[#This Row],[Indirect and Induced Building Through FY12]]+Table1[[#This Row],[Indirect and Induced Building FY13 and After]]</f>
        <v>4566.2883000000002</v>
      </c>
      <c r="BK317" s="9">
        <v>729.30960000000005</v>
      </c>
      <c r="BL317" s="9">
        <v>4380.7798000000003</v>
      </c>
      <c r="BM317" s="9">
        <v>5407.1619000000001</v>
      </c>
      <c r="BN317" s="24">
        <f>Table1[[#This Row],[TOTAL Real Property Related Taxes Through FY12]]+Table1[[#This Row],[TOTAL Real Property Related Taxes FY13 and After]]</f>
        <v>9787.9416999999994</v>
      </c>
      <c r="BO317" s="9">
        <v>1677.3957</v>
      </c>
      <c r="BP317" s="9">
        <v>8201.1268</v>
      </c>
      <c r="BQ317" s="9">
        <v>12431.584000000001</v>
      </c>
      <c r="BR317" s="24">
        <f>Table1[[#This Row],[Company Direct Through FY12]]+Table1[[#This Row],[Company Direct FY13 and After]]</f>
        <v>20632.710800000001</v>
      </c>
      <c r="BS317" s="9">
        <v>0</v>
      </c>
      <c r="BT317" s="9">
        <v>0</v>
      </c>
      <c r="BU317" s="9">
        <v>0</v>
      </c>
      <c r="BV317" s="24">
        <f>Table1[[#This Row],[Sales Tax Exemption Through FY12]]+Table1[[#This Row],[Sales Tax Exemption FY13 and After]]</f>
        <v>0</v>
      </c>
      <c r="BW317" s="9">
        <v>0.91080000000000005</v>
      </c>
      <c r="BX317" s="9">
        <v>1.0592999999999999</v>
      </c>
      <c r="BY317" s="9">
        <v>1.9557</v>
      </c>
      <c r="BZ317" s="24">
        <f>Table1[[#This Row],[Energy Tax Savings Through FY12]]+Table1[[#This Row],[Energy Tax Savings FY13 and After]]</f>
        <v>3.0149999999999997</v>
      </c>
      <c r="CA317" s="9">
        <v>0</v>
      </c>
      <c r="CB317" s="9">
        <v>0</v>
      </c>
      <c r="CC317" s="9">
        <v>0</v>
      </c>
      <c r="CD317" s="24">
        <f>Table1[[#This Row],[Tax Exempt Bond Savings Through FY12]]+Table1[[#This Row],[Tax Exempt Bond Savings FY13 and After]]</f>
        <v>0</v>
      </c>
      <c r="CE317" s="9">
        <v>754.36239999999998</v>
      </c>
      <c r="CF317" s="9">
        <v>3984.1979000000001</v>
      </c>
      <c r="CG317" s="9">
        <v>5614.6791000000003</v>
      </c>
      <c r="CH317" s="24">
        <f>Table1[[#This Row],[Indirect and Induced Through FY12]]+Table1[[#This Row],[Indirect and Induced FY13 and After]]</f>
        <v>9598.8770000000004</v>
      </c>
      <c r="CI317" s="9">
        <v>2430.8472999999999</v>
      </c>
      <c r="CJ317" s="9">
        <v>12184.2654</v>
      </c>
      <c r="CK317" s="9">
        <v>18044.307400000002</v>
      </c>
      <c r="CL317" s="24">
        <f>Table1[[#This Row],[TOTAL Income Consumption Use Taxes Through FY12]]+Table1[[#This Row],[TOTAL Income Consumption Use Taxes FY13 and After]]</f>
        <v>30228.572800000002</v>
      </c>
      <c r="CM317" s="9">
        <v>190.22479999999999</v>
      </c>
      <c r="CN317" s="9">
        <v>884.92529999999999</v>
      </c>
      <c r="CO317" s="9">
        <v>1411.0096000000001</v>
      </c>
      <c r="CP317" s="24">
        <f>Table1[[#This Row],[Assistance Provided Through FY12]]+Table1[[#This Row],[Assistance Provided FY13 and After]]</f>
        <v>2295.9349000000002</v>
      </c>
      <c r="CQ317" s="9">
        <v>0</v>
      </c>
      <c r="CR317" s="9">
        <v>0</v>
      </c>
      <c r="CS317" s="9">
        <v>0</v>
      </c>
      <c r="CT317" s="24">
        <f>Table1[[#This Row],[Recapture Cancellation Reduction Amount Through FY12]]+Table1[[#This Row],[Recapture Cancellation Reduction Amount FY13 and After]]</f>
        <v>0</v>
      </c>
      <c r="CU317" s="9">
        <v>0</v>
      </c>
      <c r="CV317" s="9">
        <v>0</v>
      </c>
      <c r="CW317" s="9">
        <v>0</v>
      </c>
      <c r="CX317" s="24">
        <f>Table1[[#This Row],[Penalty Paid Through FY12]]+Table1[[#This Row],[Penalty Paid FY13 and After]]</f>
        <v>0</v>
      </c>
      <c r="CY317" s="9">
        <v>190.22479999999999</v>
      </c>
      <c r="CZ317" s="9">
        <v>884.92529999999999</v>
      </c>
      <c r="DA317" s="9">
        <v>1411.0096000000001</v>
      </c>
      <c r="DB317" s="24">
        <f>Table1[[#This Row],[TOTAL Assistance Net of Recapture Penalties Through FY12]]+Table1[[#This Row],[TOTAL Assistance Net of Recapture Penalties FY13 and After]]</f>
        <v>2295.9349000000002</v>
      </c>
      <c r="DC317" s="9">
        <v>2015.0227</v>
      </c>
      <c r="DD317" s="9">
        <v>10743.989</v>
      </c>
      <c r="DE317" s="9">
        <v>14944.523499999999</v>
      </c>
      <c r="DF317" s="24">
        <f>Table1[[#This Row],[Company Direct Tax Revenue Before Assistance Through FY12]]+Table1[[#This Row],[Company Direct Tax Revenue Before Assistance FY13 and After]]</f>
        <v>25688.512499999997</v>
      </c>
      <c r="DG317" s="9">
        <v>1335.3589999999999</v>
      </c>
      <c r="DH317" s="9">
        <v>6705.9814999999999</v>
      </c>
      <c r="DI317" s="9">
        <v>9917.9554000000007</v>
      </c>
      <c r="DJ317" s="24">
        <f>Table1[[#This Row],[Indirect and Induced Tax Revenues Through FY12]]+Table1[[#This Row],[Indirect and Induced Tax Revenues FY13 and After]]</f>
        <v>16623.936900000001</v>
      </c>
      <c r="DK317" s="9">
        <v>3350.3816999999999</v>
      </c>
      <c r="DL317" s="9">
        <v>17449.970499999999</v>
      </c>
      <c r="DM317" s="9">
        <v>24862.478899999998</v>
      </c>
      <c r="DN317" s="24">
        <f>Table1[[#This Row],[TOTAL Tax Revenues Before Assistance Through FY12]]+Table1[[#This Row],[TOTAL Tax Revenues Before Assistance FY13 and After]]</f>
        <v>42312.449399999998</v>
      </c>
      <c r="DO317" s="9">
        <v>3160.1569</v>
      </c>
      <c r="DP317" s="9">
        <v>16565.0452</v>
      </c>
      <c r="DQ317" s="9">
        <v>23451.469300000001</v>
      </c>
      <c r="DR317" s="24">
        <f>Table1[[#This Row],[TOTAL Tax Revenues Net of Assistance Recapture and Penalty Through FY12]]+Table1[[#This Row],[TOTAL Tax Revenues Net of Assistance Recapture and Penalty FY13 and After]]</f>
        <v>40016.514500000005</v>
      </c>
      <c r="DS317" s="9">
        <v>0</v>
      </c>
      <c r="DT317" s="9">
        <v>13.1196</v>
      </c>
      <c r="DU317" s="9">
        <v>0</v>
      </c>
      <c r="DV317" s="9">
        <v>0</v>
      </c>
    </row>
    <row r="318" spans="1:126" x14ac:dyDescent="0.25">
      <c r="A318" s="10">
        <v>92963</v>
      </c>
      <c r="B318" s="10" t="s">
        <v>1339</v>
      </c>
      <c r="C318" s="10" t="s">
        <v>1341</v>
      </c>
      <c r="D318" s="10" t="s">
        <v>17</v>
      </c>
      <c r="E318" s="10">
        <v>38</v>
      </c>
      <c r="F318" s="10" t="s">
        <v>1342</v>
      </c>
      <c r="G318" s="10" t="s">
        <v>16</v>
      </c>
      <c r="H318" s="13">
        <v>109000</v>
      </c>
      <c r="I318" s="13">
        <v>100000</v>
      </c>
      <c r="J318" s="10" t="s">
        <v>1340</v>
      </c>
      <c r="K318" s="10" t="s">
        <v>81</v>
      </c>
      <c r="L318" s="8">
        <v>38428</v>
      </c>
      <c r="M318" s="8">
        <v>48029</v>
      </c>
      <c r="N318" s="9">
        <v>10800</v>
      </c>
      <c r="O318" s="10" t="s">
        <v>272</v>
      </c>
      <c r="P318" s="7">
        <v>0</v>
      </c>
      <c r="Q318" s="7">
        <v>0</v>
      </c>
      <c r="R318" s="7">
        <v>63</v>
      </c>
      <c r="S318" s="7">
        <v>0</v>
      </c>
      <c r="T318" s="7">
        <v>0</v>
      </c>
      <c r="U318" s="7">
        <v>63</v>
      </c>
      <c r="V318" s="7">
        <v>63</v>
      </c>
      <c r="W318" s="7">
        <v>0</v>
      </c>
      <c r="X318" s="7">
        <v>0</v>
      </c>
      <c r="Y318" s="7">
        <v>0</v>
      </c>
      <c r="Z318" s="7">
        <v>18</v>
      </c>
      <c r="AA318" s="7">
        <v>0</v>
      </c>
      <c r="AB318" s="16">
        <v>0</v>
      </c>
      <c r="AC318" s="16">
        <v>0</v>
      </c>
      <c r="AD318" s="16">
        <v>0</v>
      </c>
      <c r="AE318" s="16">
        <v>0</v>
      </c>
      <c r="AF318" s="15">
        <v>90.476190476190482</v>
      </c>
      <c r="AG318" s="10" t="s">
        <v>28</v>
      </c>
      <c r="AH318" s="10" t="s">
        <v>28</v>
      </c>
      <c r="AI318" s="9">
        <v>65.171999999999997</v>
      </c>
      <c r="AJ318" s="9">
        <v>336.2063</v>
      </c>
      <c r="AK318" s="9">
        <v>503.0641</v>
      </c>
      <c r="AL318" s="24">
        <f>Table1[[#This Row],[Company Direct Land Through FY12]]+Table1[[#This Row],[Company Direct Land FY13 and After]]</f>
        <v>839.2704</v>
      </c>
      <c r="AM318" s="9">
        <v>218.40600000000001</v>
      </c>
      <c r="AN318" s="9">
        <v>772.53589999999997</v>
      </c>
      <c r="AO318" s="9">
        <v>1685.8797</v>
      </c>
      <c r="AP318" s="24">
        <f>Table1[[#This Row],[Company Direct Building Through FY12]]+Table1[[#This Row],[Company Direct Building FY13 and After]]</f>
        <v>2458.4155999999998</v>
      </c>
      <c r="AQ318" s="9">
        <v>0</v>
      </c>
      <c r="AR318" s="9">
        <v>134.7456</v>
      </c>
      <c r="AS318" s="9">
        <v>0</v>
      </c>
      <c r="AT318" s="24">
        <f>Table1[[#This Row],[Mortgage Recording Tax Through FY12]]+Table1[[#This Row],[Mortgage Recording Tax FY13 and After]]</f>
        <v>134.7456</v>
      </c>
      <c r="AU318" s="9">
        <v>196.19499999999999</v>
      </c>
      <c r="AV318" s="9">
        <v>557.11829999999998</v>
      </c>
      <c r="AW318" s="9">
        <v>1514.4319</v>
      </c>
      <c r="AX318" s="24">
        <f>Table1[[#This Row],[Pilot Savings  Through FY12]]+Table1[[#This Row],[Pilot Savings FY13 and After]]</f>
        <v>2071.5502000000001</v>
      </c>
      <c r="AY318" s="9">
        <v>0</v>
      </c>
      <c r="AZ318" s="9">
        <v>134.7456</v>
      </c>
      <c r="BA318" s="9">
        <v>0</v>
      </c>
      <c r="BB318" s="24">
        <f>Table1[[#This Row],[Mortgage Recording Tax Exemption Through FY12]]+Table1[[#This Row],[Mortgage Recording Tax Exemption FY13 and After]]</f>
        <v>134.7456</v>
      </c>
      <c r="BC318" s="9">
        <v>106.851</v>
      </c>
      <c r="BD318" s="9">
        <v>516.98329999999999</v>
      </c>
      <c r="BE318" s="9">
        <v>824.78560000000004</v>
      </c>
      <c r="BF318" s="24">
        <f>Table1[[#This Row],[Indirect and Induced Land Through FY12]]+Table1[[#This Row],[Indirect and Induced Land FY13 and After]]</f>
        <v>1341.7689</v>
      </c>
      <c r="BG318" s="9">
        <v>198.4375</v>
      </c>
      <c r="BH318" s="9">
        <v>960.11199999999997</v>
      </c>
      <c r="BI318" s="9">
        <v>1531.7429999999999</v>
      </c>
      <c r="BJ318" s="24">
        <f>Table1[[#This Row],[Indirect and Induced Building Through FY12]]+Table1[[#This Row],[Indirect and Induced Building FY13 and After]]</f>
        <v>2491.855</v>
      </c>
      <c r="BK318" s="9">
        <v>392.67149999999998</v>
      </c>
      <c r="BL318" s="9">
        <v>2028.7192</v>
      </c>
      <c r="BM318" s="9">
        <v>3031.0405000000001</v>
      </c>
      <c r="BN318" s="24">
        <f>Table1[[#This Row],[TOTAL Real Property Related Taxes Through FY12]]+Table1[[#This Row],[TOTAL Real Property Related Taxes FY13 and After]]</f>
        <v>5059.7597000000005</v>
      </c>
      <c r="BO318" s="9">
        <v>887.10440000000006</v>
      </c>
      <c r="BP318" s="9">
        <v>4759.3419000000004</v>
      </c>
      <c r="BQ318" s="9">
        <v>6847.5736999999999</v>
      </c>
      <c r="BR318" s="24">
        <f>Table1[[#This Row],[Company Direct Through FY12]]+Table1[[#This Row],[Company Direct FY13 and After]]</f>
        <v>11606.9156</v>
      </c>
      <c r="BS318" s="9">
        <v>0</v>
      </c>
      <c r="BT318" s="9">
        <v>8.4818999999999996</v>
      </c>
      <c r="BU318" s="9">
        <v>0</v>
      </c>
      <c r="BV318" s="24">
        <f>Table1[[#This Row],[Sales Tax Exemption Through FY12]]+Table1[[#This Row],[Sales Tax Exemption FY13 and After]]</f>
        <v>8.4818999999999996</v>
      </c>
      <c r="BW318" s="9">
        <v>0.68230000000000002</v>
      </c>
      <c r="BX318" s="9">
        <v>1.8365</v>
      </c>
      <c r="BY318" s="9">
        <v>0</v>
      </c>
      <c r="BZ318" s="24">
        <f>Table1[[#This Row],[Energy Tax Savings Through FY12]]+Table1[[#This Row],[Energy Tax Savings FY13 and After]]</f>
        <v>1.8365</v>
      </c>
      <c r="CA318" s="9">
        <v>0</v>
      </c>
      <c r="CB318" s="9">
        <v>0</v>
      </c>
      <c r="CC318" s="9">
        <v>0</v>
      </c>
      <c r="CD318" s="24">
        <f>Table1[[#This Row],[Tax Exempt Bond Savings Through FY12]]+Table1[[#This Row],[Tax Exempt Bond Savings FY13 and After]]</f>
        <v>0</v>
      </c>
      <c r="CE318" s="9">
        <v>396.38470000000001</v>
      </c>
      <c r="CF318" s="9">
        <v>2143.5502000000001</v>
      </c>
      <c r="CG318" s="9">
        <v>3059.6995000000002</v>
      </c>
      <c r="CH318" s="24">
        <f>Table1[[#This Row],[Indirect and Induced Through FY12]]+Table1[[#This Row],[Indirect and Induced FY13 and After]]</f>
        <v>5203.2497000000003</v>
      </c>
      <c r="CI318" s="9">
        <v>1282.8068000000001</v>
      </c>
      <c r="CJ318" s="9">
        <v>6892.5736999999999</v>
      </c>
      <c r="CK318" s="9">
        <v>9907.2731999999996</v>
      </c>
      <c r="CL318" s="24">
        <f>Table1[[#This Row],[TOTAL Income Consumption Use Taxes Through FY12]]+Table1[[#This Row],[TOTAL Income Consumption Use Taxes FY13 and After]]</f>
        <v>16799.8469</v>
      </c>
      <c r="CM318" s="9">
        <v>196.87729999999999</v>
      </c>
      <c r="CN318" s="9">
        <v>702.18230000000005</v>
      </c>
      <c r="CO318" s="9">
        <v>1514.4319</v>
      </c>
      <c r="CP318" s="24">
        <f>Table1[[#This Row],[Assistance Provided Through FY12]]+Table1[[#This Row],[Assistance Provided FY13 and After]]</f>
        <v>2216.6142</v>
      </c>
      <c r="CQ318" s="9">
        <v>0</v>
      </c>
      <c r="CR318" s="9">
        <v>0</v>
      </c>
      <c r="CS318" s="9">
        <v>0</v>
      </c>
      <c r="CT318" s="24">
        <f>Table1[[#This Row],[Recapture Cancellation Reduction Amount Through FY12]]+Table1[[#This Row],[Recapture Cancellation Reduction Amount FY13 and After]]</f>
        <v>0</v>
      </c>
      <c r="CU318" s="9">
        <v>0</v>
      </c>
      <c r="CV318" s="9">
        <v>0</v>
      </c>
      <c r="CW318" s="9">
        <v>0</v>
      </c>
      <c r="CX318" s="24">
        <f>Table1[[#This Row],[Penalty Paid Through FY12]]+Table1[[#This Row],[Penalty Paid FY13 and After]]</f>
        <v>0</v>
      </c>
      <c r="CY318" s="9">
        <v>196.87729999999999</v>
      </c>
      <c r="CZ318" s="9">
        <v>702.18230000000005</v>
      </c>
      <c r="DA318" s="9">
        <v>1514.4319</v>
      </c>
      <c r="DB318" s="24">
        <f>Table1[[#This Row],[TOTAL Assistance Net of Recapture Penalties Through FY12]]+Table1[[#This Row],[TOTAL Assistance Net of Recapture Penalties FY13 and After]]</f>
        <v>2216.6142</v>
      </c>
      <c r="DC318" s="9">
        <v>1170.6823999999999</v>
      </c>
      <c r="DD318" s="9">
        <v>6002.8297000000002</v>
      </c>
      <c r="DE318" s="9">
        <v>9036.5174999999999</v>
      </c>
      <c r="DF318" s="24">
        <f>Table1[[#This Row],[Company Direct Tax Revenue Before Assistance Through FY12]]+Table1[[#This Row],[Company Direct Tax Revenue Before Assistance FY13 and After]]</f>
        <v>15039.3472</v>
      </c>
      <c r="DG318" s="9">
        <v>701.67319999999995</v>
      </c>
      <c r="DH318" s="9">
        <v>3620.6455000000001</v>
      </c>
      <c r="DI318" s="9">
        <v>5416.2281000000003</v>
      </c>
      <c r="DJ318" s="24">
        <f>Table1[[#This Row],[Indirect and Induced Tax Revenues Through FY12]]+Table1[[#This Row],[Indirect and Induced Tax Revenues FY13 and After]]</f>
        <v>9036.8736000000008</v>
      </c>
      <c r="DK318" s="9">
        <v>1872.3556000000001</v>
      </c>
      <c r="DL318" s="9">
        <v>9623.4752000000008</v>
      </c>
      <c r="DM318" s="9">
        <v>14452.7456</v>
      </c>
      <c r="DN318" s="24">
        <f>Table1[[#This Row],[TOTAL Tax Revenues Before Assistance Through FY12]]+Table1[[#This Row],[TOTAL Tax Revenues Before Assistance FY13 and After]]</f>
        <v>24076.220800000003</v>
      </c>
      <c r="DO318" s="9">
        <v>1675.4783</v>
      </c>
      <c r="DP318" s="9">
        <v>8921.2929000000004</v>
      </c>
      <c r="DQ318" s="9">
        <v>12938.313700000001</v>
      </c>
      <c r="DR318" s="24">
        <f>Table1[[#This Row],[TOTAL Tax Revenues Net of Assistance Recapture and Penalty Through FY12]]+Table1[[#This Row],[TOTAL Tax Revenues Net of Assistance Recapture and Penalty FY13 and After]]</f>
        <v>21859.606599999999</v>
      </c>
      <c r="DS318" s="9">
        <v>0</v>
      </c>
      <c r="DT318" s="9">
        <v>9.8277999999999999</v>
      </c>
      <c r="DU318" s="9">
        <v>0</v>
      </c>
      <c r="DV318" s="9">
        <v>0</v>
      </c>
    </row>
    <row r="319" spans="1:126" x14ac:dyDescent="0.25">
      <c r="A319" s="10">
        <v>92965</v>
      </c>
      <c r="B319" s="10" t="s">
        <v>1343</v>
      </c>
      <c r="C319" s="10" t="s">
        <v>1344</v>
      </c>
      <c r="D319" s="10" t="s">
        <v>17</v>
      </c>
      <c r="E319" s="10">
        <v>33</v>
      </c>
      <c r="F319" s="10" t="s">
        <v>38</v>
      </c>
      <c r="G319" s="10" t="s">
        <v>90</v>
      </c>
      <c r="H319" s="13">
        <v>31400</v>
      </c>
      <c r="I319" s="13">
        <v>31400</v>
      </c>
      <c r="J319" s="10" t="s">
        <v>70</v>
      </c>
      <c r="K319" s="10" t="s">
        <v>50</v>
      </c>
      <c r="L319" s="8">
        <v>38301</v>
      </c>
      <c r="M319" s="8">
        <v>49218</v>
      </c>
      <c r="N319" s="9">
        <v>16535</v>
      </c>
      <c r="O319" s="10" t="s">
        <v>108</v>
      </c>
      <c r="P319" s="7">
        <v>52</v>
      </c>
      <c r="Q319" s="7">
        <v>252</v>
      </c>
      <c r="R319" s="7">
        <v>229</v>
      </c>
      <c r="S319" s="7">
        <v>0</v>
      </c>
      <c r="T319" s="7">
        <v>0</v>
      </c>
      <c r="U319" s="7">
        <v>533</v>
      </c>
      <c r="V319" s="7">
        <v>381</v>
      </c>
      <c r="W319" s="7">
        <v>0</v>
      </c>
      <c r="X319" s="7">
        <v>0</v>
      </c>
      <c r="Y319" s="7">
        <v>0</v>
      </c>
      <c r="Z319" s="7">
        <v>20</v>
      </c>
      <c r="AA319" s="7">
        <v>84.052532833020649</v>
      </c>
      <c r="AB319" s="16">
        <v>7.6923076923076925</v>
      </c>
      <c r="AC319" s="16">
        <v>6.7542213883677302</v>
      </c>
      <c r="AD319" s="16">
        <v>1.5009380863039399</v>
      </c>
      <c r="AE319" s="16">
        <v>0</v>
      </c>
      <c r="AF319" s="15">
        <v>80.863039399624768</v>
      </c>
      <c r="AG319" s="10" t="s">
        <v>28</v>
      </c>
      <c r="AH319" s="10" t="s">
        <v>1966</v>
      </c>
      <c r="AI319" s="9">
        <v>0</v>
      </c>
      <c r="AJ319" s="9">
        <v>0</v>
      </c>
      <c r="AK319" s="9">
        <v>0</v>
      </c>
      <c r="AL319" s="24">
        <f>Table1[[#This Row],[Company Direct Land Through FY12]]+Table1[[#This Row],[Company Direct Land FY13 and After]]</f>
        <v>0</v>
      </c>
      <c r="AM319" s="9">
        <v>0</v>
      </c>
      <c r="AN319" s="9">
        <v>0</v>
      </c>
      <c r="AO319" s="9">
        <v>0</v>
      </c>
      <c r="AP319" s="24">
        <f>Table1[[#This Row],[Company Direct Building Through FY12]]+Table1[[#This Row],[Company Direct Building FY13 and After]]</f>
        <v>0</v>
      </c>
      <c r="AQ319" s="9">
        <v>0</v>
      </c>
      <c r="AR319" s="9">
        <v>0</v>
      </c>
      <c r="AS319" s="9">
        <v>0</v>
      </c>
      <c r="AT319" s="24">
        <f>Table1[[#This Row],[Mortgage Recording Tax Through FY12]]+Table1[[#This Row],[Mortgage Recording Tax FY13 and After]]</f>
        <v>0</v>
      </c>
      <c r="AU319" s="9">
        <v>0</v>
      </c>
      <c r="AV319" s="9">
        <v>0</v>
      </c>
      <c r="AW319" s="9">
        <v>0</v>
      </c>
      <c r="AX319" s="24">
        <f>Table1[[#This Row],[Pilot Savings  Through FY12]]+Table1[[#This Row],[Pilot Savings FY13 and After]]</f>
        <v>0</v>
      </c>
      <c r="AY319" s="9">
        <v>0</v>
      </c>
      <c r="AZ319" s="9">
        <v>0</v>
      </c>
      <c r="BA319" s="9">
        <v>0</v>
      </c>
      <c r="BB319" s="24">
        <f>Table1[[#This Row],[Mortgage Recording Tax Exemption Through FY12]]+Table1[[#This Row],[Mortgage Recording Tax Exemption FY13 and After]]</f>
        <v>0</v>
      </c>
      <c r="BC319" s="9">
        <v>280.20370000000003</v>
      </c>
      <c r="BD319" s="9">
        <v>1283.7385999999999</v>
      </c>
      <c r="BE319" s="9">
        <v>2442.9863999999998</v>
      </c>
      <c r="BF319" s="24">
        <f>Table1[[#This Row],[Indirect and Induced Land Through FY12]]+Table1[[#This Row],[Indirect and Induced Land FY13 and After]]</f>
        <v>3726.7249999999995</v>
      </c>
      <c r="BG319" s="9">
        <v>520.37829999999997</v>
      </c>
      <c r="BH319" s="9">
        <v>2384.0862999999999</v>
      </c>
      <c r="BI319" s="9">
        <v>4536.9762000000001</v>
      </c>
      <c r="BJ319" s="24">
        <f>Table1[[#This Row],[Indirect and Induced Building Through FY12]]+Table1[[#This Row],[Indirect and Induced Building FY13 and After]]</f>
        <v>6921.0625</v>
      </c>
      <c r="BK319" s="9">
        <v>800.58199999999999</v>
      </c>
      <c r="BL319" s="9">
        <v>3667.8249000000001</v>
      </c>
      <c r="BM319" s="9">
        <v>6979.9625999999998</v>
      </c>
      <c r="BN319" s="24">
        <f>Table1[[#This Row],[TOTAL Real Property Related Taxes Through FY12]]+Table1[[#This Row],[TOTAL Real Property Related Taxes FY13 and After]]</f>
        <v>10647.7875</v>
      </c>
      <c r="BO319" s="9">
        <v>873.85879999999997</v>
      </c>
      <c r="BP319" s="9">
        <v>4404.7784000000001</v>
      </c>
      <c r="BQ319" s="9">
        <v>7618.8364000000001</v>
      </c>
      <c r="BR319" s="24">
        <f>Table1[[#This Row],[Company Direct Through FY12]]+Table1[[#This Row],[Company Direct FY13 and After]]</f>
        <v>12023.614799999999</v>
      </c>
      <c r="BS319" s="9">
        <v>0</v>
      </c>
      <c r="BT319" s="9">
        <v>0</v>
      </c>
      <c r="BU319" s="9">
        <v>0</v>
      </c>
      <c r="BV319" s="24">
        <f>Table1[[#This Row],[Sales Tax Exemption Through FY12]]+Table1[[#This Row],[Sales Tax Exemption FY13 and After]]</f>
        <v>0</v>
      </c>
      <c r="BW319" s="9">
        <v>0</v>
      </c>
      <c r="BX319" s="9">
        <v>0</v>
      </c>
      <c r="BY319" s="9">
        <v>0</v>
      </c>
      <c r="BZ319" s="24">
        <f>Table1[[#This Row],[Energy Tax Savings Through FY12]]+Table1[[#This Row],[Energy Tax Savings FY13 and After]]</f>
        <v>0</v>
      </c>
      <c r="CA319" s="9">
        <v>10.376200000000001</v>
      </c>
      <c r="CB319" s="9">
        <v>70.417900000000003</v>
      </c>
      <c r="CC319" s="9">
        <v>35.6995</v>
      </c>
      <c r="CD319" s="24">
        <f>Table1[[#This Row],[Tax Exempt Bond Savings Through FY12]]+Table1[[#This Row],[Tax Exempt Bond Savings FY13 and After]]</f>
        <v>106.1174</v>
      </c>
      <c r="CE319" s="9">
        <v>1039.4707000000001</v>
      </c>
      <c r="CF319" s="9">
        <v>5346.5721999999996</v>
      </c>
      <c r="CG319" s="9">
        <v>9062.7417999999998</v>
      </c>
      <c r="CH319" s="24">
        <f>Table1[[#This Row],[Indirect and Induced Through FY12]]+Table1[[#This Row],[Indirect and Induced FY13 and After]]</f>
        <v>14409.313999999998</v>
      </c>
      <c r="CI319" s="9">
        <v>1902.9532999999999</v>
      </c>
      <c r="CJ319" s="9">
        <v>9680.9326999999994</v>
      </c>
      <c r="CK319" s="9">
        <v>16645.878700000001</v>
      </c>
      <c r="CL319" s="24">
        <f>Table1[[#This Row],[TOTAL Income Consumption Use Taxes Through FY12]]+Table1[[#This Row],[TOTAL Income Consumption Use Taxes FY13 and After]]</f>
        <v>26326.811399999999</v>
      </c>
      <c r="CM319" s="9">
        <v>10.376200000000001</v>
      </c>
      <c r="CN319" s="9">
        <v>70.417900000000003</v>
      </c>
      <c r="CO319" s="9">
        <v>35.6995</v>
      </c>
      <c r="CP319" s="24">
        <f>Table1[[#This Row],[Assistance Provided Through FY12]]+Table1[[#This Row],[Assistance Provided FY13 and After]]</f>
        <v>106.1174</v>
      </c>
      <c r="CQ319" s="9">
        <v>0</v>
      </c>
      <c r="CR319" s="9">
        <v>0</v>
      </c>
      <c r="CS319" s="9">
        <v>0</v>
      </c>
      <c r="CT319" s="24">
        <f>Table1[[#This Row],[Recapture Cancellation Reduction Amount Through FY12]]+Table1[[#This Row],[Recapture Cancellation Reduction Amount FY13 and After]]</f>
        <v>0</v>
      </c>
      <c r="CU319" s="9">
        <v>0</v>
      </c>
      <c r="CV319" s="9">
        <v>0</v>
      </c>
      <c r="CW319" s="9">
        <v>0</v>
      </c>
      <c r="CX319" s="24">
        <f>Table1[[#This Row],[Penalty Paid Through FY12]]+Table1[[#This Row],[Penalty Paid FY13 and After]]</f>
        <v>0</v>
      </c>
      <c r="CY319" s="9">
        <v>10.376200000000001</v>
      </c>
      <c r="CZ319" s="9">
        <v>70.417900000000003</v>
      </c>
      <c r="DA319" s="9">
        <v>35.6995</v>
      </c>
      <c r="DB319" s="24">
        <f>Table1[[#This Row],[TOTAL Assistance Net of Recapture Penalties Through FY12]]+Table1[[#This Row],[TOTAL Assistance Net of Recapture Penalties FY13 and After]]</f>
        <v>106.1174</v>
      </c>
      <c r="DC319" s="9">
        <v>873.85879999999997</v>
      </c>
      <c r="DD319" s="9">
        <v>4404.7784000000001</v>
      </c>
      <c r="DE319" s="9">
        <v>7618.8364000000001</v>
      </c>
      <c r="DF319" s="24">
        <f>Table1[[#This Row],[Company Direct Tax Revenue Before Assistance Through FY12]]+Table1[[#This Row],[Company Direct Tax Revenue Before Assistance FY13 and After]]</f>
        <v>12023.614799999999</v>
      </c>
      <c r="DG319" s="9">
        <v>1840.0527</v>
      </c>
      <c r="DH319" s="9">
        <v>9014.3971000000001</v>
      </c>
      <c r="DI319" s="9">
        <v>16042.704400000001</v>
      </c>
      <c r="DJ319" s="24">
        <f>Table1[[#This Row],[Indirect and Induced Tax Revenues Through FY12]]+Table1[[#This Row],[Indirect and Induced Tax Revenues FY13 and After]]</f>
        <v>25057.101500000001</v>
      </c>
      <c r="DK319" s="9">
        <v>2713.9115000000002</v>
      </c>
      <c r="DL319" s="9">
        <v>13419.175499999999</v>
      </c>
      <c r="DM319" s="9">
        <v>23661.540799999999</v>
      </c>
      <c r="DN319" s="24">
        <f>Table1[[#This Row],[TOTAL Tax Revenues Before Assistance Through FY12]]+Table1[[#This Row],[TOTAL Tax Revenues Before Assistance FY13 and After]]</f>
        <v>37080.7163</v>
      </c>
      <c r="DO319" s="9">
        <v>2703.5353</v>
      </c>
      <c r="DP319" s="9">
        <v>13348.757600000001</v>
      </c>
      <c r="DQ319" s="9">
        <v>23625.8413</v>
      </c>
      <c r="DR319" s="24">
        <f>Table1[[#This Row],[TOTAL Tax Revenues Net of Assistance Recapture and Penalty Through FY12]]+Table1[[#This Row],[TOTAL Tax Revenues Net of Assistance Recapture and Penalty FY13 and After]]</f>
        <v>36974.598899999997</v>
      </c>
      <c r="DS319" s="9">
        <v>0</v>
      </c>
      <c r="DT319" s="9">
        <v>0</v>
      </c>
      <c r="DU319" s="9">
        <v>0</v>
      </c>
      <c r="DV319" s="9">
        <v>0</v>
      </c>
    </row>
    <row r="320" spans="1:126" x14ac:dyDescent="0.25">
      <c r="A320" s="10">
        <v>92970</v>
      </c>
      <c r="B320" s="10" t="s">
        <v>1345</v>
      </c>
      <c r="C320" s="10" t="s">
        <v>1346</v>
      </c>
      <c r="D320" s="10" t="s">
        <v>47</v>
      </c>
      <c r="E320" s="10">
        <v>4</v>
      </c>
      <c r="F320" s="10" t="s">
        <v>1040</v>
      </c>
      <c r="G320" s="10" t="s">
        <v>831</v>
      </c>
      <c r="H320" s="13">
        <v>6600</v>
      </c>
      <c r="I320" s="13">
        <v>46470</v>
      </c>
      <c r="J320" s="10" t="s">
        <v>205</v>
      </c>
      <c r="K320" s="10" t="s">
        <v>50</v>
      </c>
      <c r="L320" s="8">
        <v>38429</v>
      </c>
      <c r="M320" s="8">
        <v>49341</v>
      </c>
      <c r="N320" s="9">
        <v>17825</v>
      </c>
      <c r="O320" s="10" t="s">
        <v>74</v>
      </c>
      <c r="P320" s="7">
        <v>8</v>
      </c>
      <c r="Q320" s="7">
        <v>0</v>
      </c>
      <c r="R320" s="7">
        <v>51</v>
      </c>
      <c r="S320" s="7">
        <v>83</v>
      </c>
      <c r="T320" s="7">
        <v>0</v>
      </c>
      <c r="U320" s="7">
        <v>142</v>
      </c>
      <c r="V320" s="7">
        <v>138</v>
      </c>
      <c r="W320" s="7">
        <v>0</v>
      </c>
      <c r="X320" s="7">
        <v>0</v>
      </c>
      <c r="Y320" s="7">
        <v>85</v>
      </c>
      <c r="Z320" s="7">
        <v>2</v>
      </c>
      <c r="AA320" s="7">
        <v>0</v>
      </c>
      <c r="AB320" s="16">
        <v>0</v>
      </c>
      <c r="AC320" s="16">
        <v>0</v>
      </c>
      <c r="AD320" s="16">
        <v>0</v>
      </c>
      <c r="AE320" s="16">
        <v>0</v>
      </c>
      <c r="AF320" s="15">
        <v>84.558823529411768</v>
      </c>
      <c r="AG320" s="10" t="s">
        <v>28</v>
      </c>
      <c r="AH320" s="10" t="s">
        <v>1966</v>
      </c>
      <c r="AI320" s="9">
        <v>0</v>
      </c>
      <c r="AJ320" s="9">
        <v>0</v>
      </c>
      <c r="AK320" s="9">
        <v>0</v>
      </c>
      <c r="AL320" s="24">
        <f>Table1[[#This Row],[Company Direct Land Through FY12]]+Table1[[#This Row],[Company Direct Land FY13 and After]]</f>
        <v>0</v>
      </c>
      <c r="AM320" s="9">
        <v>0</v>
      </c>
      <c r="AN320" s="9">
        <v>0</v>
      </c>
      <c r="AO320" s="9">
        <v>0</v>
      </c>
      <c r="AP320" s="24">
        <f>Table1[[#This Row],[Company Direct Building Through FY12]]+Table1[[#This Row],[Company Direct Building FY13 and After]]</f>
        <v>0</v>
      </c>
      <c r="AQ320" s="9">
        <v>0</v>
      </c>
      <c r="AR320" s="9">
        <v>315.73660000000001</v>
      </c>
      <c r="AS320" s="9">
        <v>0</v>
      </c>
      <c r="AT320" s="24">
        <f>Table1[[#This Row],[Mortgage Recording Tax Through FY12]]+Table1[[#This Row],[Mortgage Recording Tax FY13 and After]]</f>
        <v>315.73660000000001</v>
      </c>
      <c r="AU320" s="9">
        <v>0</v>
      </c>
      <c r="AV320" s="9">
        <v>0</v>
      </c>
      <c r="AW320" s="9">
        <v>0</v>
      </c>
      <c r="AX320" s="24">
        <f>Table1[[#This Row],[Pilot Savings  Through FY12]]+Table1[[#This Row],[Pilot Savings FY13 and After]]</f>
        <v>0</v>
      </c>
      <c r="AY320" s="9">
        <v>0</v>
      </c>
      <c r="AZ320" s="9">
        <v>315.73660000000001</v>
      </c>
      <c r="BA320" s="9">
        <v>0</v>
      </c>
      <c r="BB320" s="24">
        <f>Table1[[#This Row],[Mortgage Recording Tax Exemption Through FY12]]+Table1[[#This Row],[Mortgage Recording Tax Exemption FY13 and After]]</f>
        <v>315.73660000000001</v>
      </c>
      <c r="BC320" s="9">
        <v>101.49079999999999</v>
      </c>
      <c r="BD320" s="9">
        <v>417.3442</v>
      </c>
      <c r="BE320" s="9">
        <v>884.85950000000003</v>
      </c>
      <c r="BF320" s="24">
        <f>Table1[[#This Row],[Indirect and Induced Land Through FY12]]+Table1[[#This Row],[Indirect and Induced Land FY13 and After]]</f>
        <v>1302.2037</v>
      </c>
      <c r="BG320" s="9">
        <v>188.483</v>
      </c>
      <c r="BH320" s="9">
        <v>775.06759999999997</v>
      </c>
      <c r="BI320" s="9">
        <v>1643.3106</v>
      </c>
      <c r="BJ320" s="24">
        <f>Table1[[#This Row],[Indirect and Induced Building Through FY12]]+Table1[[#This Row],[Indirect and Induced Building FY13 and After]]</f>
        <v>2418.3782000000001</v>
      </c>
      <c r="BK320" s="9">
        <v>289.97379999999998</v>
      </c>
      <c r="BL320" s="9">
        <v>1192.4118000000001</v>
      </c>
      <c r="BM320" s="9">
        <v>2528.1700999999998</v>
      </c>
      <c r="BN320" s="24">
        <f>Table1[[#This Row],[TOTAL Real Property Related Taxes Through FY12]]+Table1[[#This Row],[TOTAL Real Property Related Taxes FY13 and After]]</f>
        <v>3720.5819000000001</v>
      </c>
      <c r="BO320" s="9">
        <v>262.93520000000001</v>
      </c>
      <c r="BP320" s="9">
        <v>1162.5047</v>
      </c>
      <c r="BQ320" s="9">
        <v>2292.4292</v>
      </c>
      <c r="BR320" s="24">
        <f>Table1[[#This Row],[Company Direct Through FY12]]+Table1[[#This Row],[Company Direct FY13 and After]]</f>
        <v>3454.9339</v>
      </c>
      <c r="BS320" s="9">
        <v>0</v>
      </c>
      <c r="BT320" s="9">
        <v>0</v>
      </c>
      <c r="BU320" s="9">
        <v>0</v>
      </c>
      <c r="BV320" s="24">
        <f>Table1[[#This Row],[Sales Tax Exemption Through FY12]]+Table1[[#This Row],[Sales Tax Exemption FY13 and After]]</f>
        <v>0</v>
      </c>
      <c r="BW320" s="9">
        <v>0</v>
      </c>
      <c r="BX320" s="9">
        <v>0</v>
      </c>
      <c r="BY320" s="9">
        <v>0</v>
      </c>
      <c r="BZ320" s="24">
        <f>Table1[[#This Row],[Energy Tax Savings Through FY12]]+Table1[[#This Row],[Energy Tax Savings FY13 and After]]</f>
        <v>0</v>
      </c>
      <c r="CA320" s="9">
        <v>8.2000000000000007E-3</v>
      </c>
      <c r="CB320" s="9">
        <v>5.8700000000000002E-2</v>
      </c>
      <c r="CC320" s="9">
        <v>2.8199999999999999E-2</v>
      </c>
      <c r="CD320" s="24">
        <f>Table1[[#This Row],[Tax Exempt Bond Savings Through FY12]]+Table1[[#This Row],[Tax Exempt Bond Savings FY13 and After]]</f>
        <v>8.6900000000000005E-2</v>
      </c>
      <c r="CE320" s="9">
        <v>312.76530000000002</v>
      </c>
      <c r="CF320" s="9">
        <v>1411.9272000000001</v>
      </c>
      <c r="CG320" s="9">
        <v>2726.8791999999999</v>
      </c>
      <c r="CH320" s="24">
        <f>Table1[[#This Row],[Indirect and Induced Through FY12]]+Table1[[#This Row],[Indirect and Induced FY13 and After]]</f>
        <v>4138.8063999999995</v>
      </c>
      <c r="CI320" s="9">
        <v>575.69230000000005</v>
      </c>
      <c r="CJ320" s="9">
        <v>2574.3732</v>
      </c>
      <c r="CK320" s="9">
        <v>5019.2802000000001</v>
      </c>
      <c r="CL320" s="24">
        <f>Table1[[#This Row],[TOTAL Income Consumption Use Taxes Through FY12]]+Table1[[#This Row],[TOTAL Income Consumption Use Taxes FY13 and After]]</f>
        <v>7593.6534000000001</v>
      </c>
      <c r="CM320" s="9">
        <v>8.2000000000000007E-3</v>
      </c>
      <c r="CN320" s="9">
        <v>315.7953</v>
      </c>
      <c r="CO320" s="9">
        <v>2.8199999999999999E-2</v>
      </c>
      <c r="CP320" s="24">
        <f>Table1[[#This Row],[Assistance Provided Through FY12]]+Table1[[#This Row],[Assistance Provided FY13 and After]]</f>
        <v>315.82350000000002</v>
      </c>
      <c r="CQ320" s="9">
        <v>0</v>
      </c>
      <c r="CR320" s="9">
        <v>0</v>
      </c>
      <c r="CS320" s="9">
        <v>0</v>
      </c>
      <c r="CT320" s="24">
        <f>Table1[[#This Row],[Recapture Cancellation Reduction Amount Through FY12]]+Table1[[#This Row],[Recapture Cancellation Reduction Amount FY13 and After]]</f>
        <v>0</v>
      </c>
      <c r="CU320" s="9">
        <v>0</v>
      </c>
      <c r="CV320" s="9">
        <v>0</v>
      </c>
      <c r="CW320" s="9">
        <v>0</v>
      </c>
      <c r="CX320" s="24">
        <f>Table1[[#This Row],[Penalty Paid Through FY12]]+Table1[[#This Row],[Penalty Paid FY13 and After]]</f>
        <v>0</v>
      </c>
      <c r="CY320" s="9">
        <v>8.2000000000000007E-3</v>
      </c>
      <c r="CZ320" s="9">
        <v>315.7953</v>
      </c>
      <c r="DA320" s="9">
        <v>2.8199999999999999E-2</v>
      </c>
      <c r="DB320" s="24">
        <f>Table1[[#This Row],[TOTAL Assistance Net of Recapture Penalties Through FY12]]+Table1[[#This Row],[TOTAL Assistance Net of Recapture Penalties FY13 and After]]</f>
        <v>315.82350000000002</v>
      </c>
      <c r="DC320" s="9">
        <v>262.93520000000001</v>
      </c>
      <c r="DD320" s="9">
        <v>1478.2412999999999</v>
      </c>
      <c r="DE320" s="9">
        <v>2292.4292</v>
      </c>
      <c r="DF320" s="24">
        <f>Table1[[#This Row],[Company Direct Tax Revenue Before Assistance Through FY12]]+Table1[[#This Row],[Company Direct Tax Revenue Before Assistance FY13 and After]]</f>
        <v>3770.6705000000002</v>
      </c>
      <c r="DG320" s="9">
        <v>602.73910000000001</v>
      </c>
      <c r="DH320" s="9">
        <v>2604.3389999999999</v>
      </c>
      <c r="DI320" s="9">
        <v>5255.0492999999997</v>
      </c>
      <c r="DJ320" s="24">
        <f>Table1[[#This Row],[Indirect and Induced Tax Revenues Through FY12]]+Table1[[#This Row],[Indirect and Induced Tax Revenues FY13 and After]]</f>
        <v>7859.3882999999996</v>
      </c>
      <c r="DK320" s="9">
        <v>865.67430000000002</v>
      </c>
      <c r="DL320" s="9">
        <v>4082.5803000000001</v>
      </c>
      <c r="DM320" s="9">
        <v>7547.4785000000002</v>
      </c>
      <c r="DN320" s="24">
        <f>Table1[[#This Row],[TOTAL Tax Revenues Before Assistance Through FY12]]+Table1[[#This Row],[TOTAL Tax Revenues Before Assistance FY13 and After]]</f>
        <v>11630.058800000001</v>
      </c>
      <c r="DO320" s="9">
        <v>865.66610000000003</v>
      </c>
      <c r="DP320" s="9">
        <v>3766.7849999999999</v>
      </c>
      <c r="DQ320" s="9">
        <v>7547.4503000000004</v>
      </c>
      <c r="DR320" s="24">
        <f>Table1[[#This Row],[TOTAL Tax Revenues Net of Assistance Recapture and Penalty Through FY12]]+Table1[[#This Row],[TOTAL Tax Revenues Net of Assistance Recapture and Penalty FY13 and After]]</f>
        <v>11314.2353</v>
      </c>
      <c r="DS320" s="9">
        <v>0</v>
      </c>
      <c r="DT320" s="9">
        <v>0</v>
      </c>
      <c r="DU320" s="9">
        <v>0</v>
      </c>
      <c r="DV320" s="9">
        <v>0</v>
      </c>
    </row>
    <row r="321" spans="1:126" x14ac:dyDescent="0.25">
      <c r="A321" s="10">
        <v>92971</v>
      </c>
      <c r="B321" s="10" t="s">
        <v>1347</v>
      </c>
      <c r="C321" s="10" t="s">
        <v>1349</v>
      </c>
      <c r="D321" s="10" t="s">
        <v>17</v>
      </c>
      <c r="E321" s="10">
        <v>34</v>
      </c>
      <c r="F321" s="10" t="s">
        <v>699</v>
      </c>
      <c r="G321" s="10" t="s">
        <v>16</v>
      </c>
      <c r="H321" s="13">
        <v>53275</v>
      </c>
      <c r="I321" s="13">
        <v>49275</v>
      </c>
      <c r="J321" s="10" t="s">
        <v>1348</v>
      </c>
      <c r="K321" s="10" t="s">
        <v>81</v>
      </c>
      <c r="L321" s="8">
        <v>38356</v>
      </c>
      <c r="M321" s="8">
        <v>47664</v>
      </c>
      <c r="N321" s="9">
        <v>5200</v>
      </c>
      <c r="O321" s="10" t="s">
        <v>102</v>
      </c>
      <c r="P321" s="7">
        <v>1</v>
      </c>
      <c r="Q321" s="7">
        <v>0</v>
      </c>
      <c r="R321" s="7">
        <v>59</v>
      </c>
      <c r="S321" s="7">
        <v>0</v>
      </c>
      <c r="T321" s="7">
        <v>0</v>
      </c>
      <c r="U321" s="7">
        <v>60</v>
      </c>
      <c r="V321" s="7">
        <v>59</v>
      </c>
      <c r="W321" s="7">
        <v>0</v>
      </c>
      <c r="X321" s="7">
        <v>0</v>
      </c>
      <c r="Y321" s="7">
        <v>0</v>
      </c>
      <c r="Z321" s="7">
        <v>25</v>
      </c>
      <c r="AA321" s="7">
        <v>0</v>
      </c>
      <c r="AB321" s="16">
        <v>0</v>
      </c>
      <c r="AC321" s="16">
        <v>0</v>
      </c>
      <c r="AD321" s="16">
        <v>0</v>
      </c>
      <c r="AE321" s="16">
        <v>0</v>
      </c>
      <c r="AF321" s="15">
        <v>100</v>
      </c>
      <c r="AG321" s="10" t="s">
        <v>28</v>
      </c>
      <c r="AH321" s="10" t="s">
        <v>1966</v>
      </c>
      <c r="AI321" s="9">
        <v>67.292000000000002</v>
      </c>
      <c r="AJ321" s="9">
        <v>269.51310000000001</v>
      </c>
      <c r="AK321" s="9">
        <v>500.85160000000002</v>
      </c>
      <c r="AL321" s="24">
        <f>Table1[[#This Row],[Company Direct Land Through FY12]]+Table1[[#This Row],[Company Direct Land FY13 and After]]</f>
        <v>770.36470000000008</v>
      </c>
      <c r="AM321" s="9">
        <v>47.639000000000003</v>
      </c>
      <c r="AN321" s="9">
        <v>299.33170000000001</v>
      </c>
      <c r="AO321" s="9">
        <v>354.57409999999999</v>
      </c>
      <c r="AP321" s="24">
        <f>Table1[[#This Row],[Company Direct Building Through FY12]]+Table1[[#This Row],[Company Direct Building FY13 and After]]</f>
        <v>653.9058</v>
      </c>
      <c r="AQ321" s="9">
        <v>0</v>
      </c>
      <c r="AR321" s="9">
        <v>0</v>
      </c>
      <c r="AS321" s="9">
        <v>0</v>
      </c>
      <c r="AT321" s="24">
        <f>Table1[[#This Row],[Mortgage Recording Tax Through FY12]]+Table1[[#This Row],[Mortgage Recording Tax FY13 and After]]</f>
        <v>0</v>
      </c>
      <c r="AU321" s="9">
        <v>67.292000000000002</v>
      </c>
      <c r="AV321" s="9">
        <v>279.73169999999999</v>
      </c>
      <c r="AW321" s="9">
        <v>500.85160000000002</v>
      </c>
      <c r="AX321" s="24">
        <f>Table1[[#This Row],[Pilot Savings  Through FY12]]+Table1[[#This Row],[Pilot Savings FY13 and After]]</f>
        <v>780.58330000000001</v>
      </c>
      <c r="AY321" s="9">
        <v>0</v>
      </c>
      <c r="AZ321" s="9">
        <v>0</v>
      </c>
      <c r="BA321" s="9">
        <v>0</v>
      </c>
      <c r="BB321" s="24">
        <f>Table1[[#This Row],[Mortgage Recording Tax Exemption Through FY12]]+Table1[[#This Row],[Mortgage Recording Tax Exemption FY13 and After]]</f>
        <v>0</v>
      </c>
      <c r="BC321" s="9">
        <v>102.80249999999999</v>
      </c>
      <c r="BD321" s="9">
        <v>384.43220000000002</v>
      </c>
      <c r="BE321" s="9">
        <v>765.154</v>
      </c>
      <c r="BF321" s="24">
        <f>Table1[[#This Row],[Indirect and Induced Land Through FY12]]+Table1[[#This Row],[Indirect and Induced Land FY13 and After]]</f>
        <v>1149.5862</v>
      </c>
      <c r="BG321" s="9">
        <v>190.91900000000001</v>
      </c>
      <c r="BH321" s="9">
        <v>713.94529999999997</v>
      </c>
      <c r="BI321" s="9">
        <v>1420.9997000000001</v>
      </c>
      <c r="BJ321" s="24">
        <f>Table1[[#This Row],[Indirect and Induced Building Through FY12]]+Table1[[#This Row],[Indirect and Induced Building FY13 and After]]</f>
        <v>2134.9450000000002</v>
      </c>
      <c r="BK321" s="9">
        <v>341.3605</v>
      </c>
      <c r="BL321" s="9">
        <v>1387.4906000000001</v>
      </c>
      <c r="BM321" s="9">
        <v>2540.7278000000001</v>
      </c>
      <c r="BN321" s="24">
        <f>Table1[[#This Row],[TOTAL Real Property Related Taxes Through FY12]]+Table1[[#This Row],[TOTAL Real Property Related Taxes FY13 and After]]</f>
        <v>3928.2184000000002</v>
      </c>
      <c r="BO321" s="9">
        <v>705.524</v>
      </c>
      <c r="BP321" s="9">
        <v>2893.1806000000001</v>
      </c>
      <c r="BQ321" s="9">
        <v>5251.1768000000002</v>
      </c>
      <c r="BR321" s="24">
        <f>Table1[[#This Row],[Company Direct Through FY12]]+Table1[[#This Row],[Company Direct FY13 and After]]</f>
        <v>8144.3574000000008</v>
      </c>
      <c r="BS321" s="9">
        <v>0</v>
      </c>
      <c r="BT321" s="9">
        <v>6.3455000000000004</v>
      </c>
      <c r="BU321" s="9">
        <v>0</v>
      </c>
      <c r="BV321" s="24">
        <f>Table1[[#This Row],[Sales Tax Exemption Through FY12]]+Table1[[#This Row],[Sales Tax Exemption FY13 and After]]</f>
        <v>6.3455000000000004</v>
      </c>
      <c r="BW321" s="9">
        <v>0</v>
      </c>
      <c r="BX321" s="9">
        <v>0</v>
      </c>
      <c r="BY321" s="9">
        <v>0</v>
      </c>
      <c r="BZ321" s="24">
        <f>Table1[[#This Row],[Energy Tax Savings Through FY12]]+Table1[[#This Row],[Energy Tax Savings FY13 and After]]</f>
        <v>0</v>
      </c>
      <c r="CA321" s="9">
        <v>0</v>
      </c>
      <c r="CB321" s="9">
        <v>0</v>
      </c>
      <c r="CC321" s="9">
        <v>0</v>
      </c>
      <c r="CD321" s="24">
        <f>Table1[[#This Row],[Tax Exempt Bond Savings Through FY12]]+Table1[[#This Row],[Tax Exempt Bond Savings FY13 and After]]</f>
        <v>0</v>
      </c>
      <c r="CE321" s="9">
        <v>381.36619999999999</v>
      </c>
      <c r="CF321" s="9">
        <v>1600.472</v>
      </c>
      <c r="CG321" s="9">
        <v>2838.4881999999998</v>
      </c>
      <c r="CH321" s="24">
        <f>Table1[[#This Row],[Indirect and Induced Through FY12]]+Table1[[#This Row],[Indirect and Induced FY13 and After]]</f>
        <v>4438.9601999999995</v>
      </c>
      <c r="CI321" s="9">
        <v>1086.8902</v>
      </c>
      <c r="CJ321" s="9">
        <v>4487.3071</v>
      </c>
      <c r="CK321" s="9">
        <v>8089.665</v>
      </c>
      <c r="CL321" s="24">
        <f>Table1[[#This Row],[TOTAL Income Consumption Use Taxes Through FY12]]+Table1[[#This Row],[TOTAL Income Consumption Use Taxes FY13 and After]]</f>
        <v>12576.972099999999</v>
      </c>
      <c r="CM321" s="9">
        <v>67.292000000000002</v>
      </c>
      <c r="CN321" s="9">
        <v>286.0772</v>
      </c>
      <c r="CO321" s="9">
        <v>500.85160000000002</v>
      </c>
      <c r="CP321" s="24">
        <f>Table1[[#This Row],[Assistance Provided Through FY12]]+Table1[[#This Row],[Assistance Provided FY13 and After]]</f>
        <v>786.92880000000002</v>
      </c>
      <c r="CQ321" s="9">
        <v>0</v>
      </c>
      <c r="CR321" s="9">
        <v>0</v>
      </c>
      <c r="CS321" s="9">
        <v>0</v>
      </c>
      <c r="CT321" s="24">
        <f>Table1[[#This Row],[Recapture Cancellation Reduction Amount Through FY12]]+Table1[[#This Row],[Recapture Cancellation Reduction Amount FY13 and After]]</f>
        <v>0</v>
      </c>
      <c r="CU321" s="9">
        <v>0</v>
      </c>
      <c r="CV321" s="9">
        <v>0</v>
      </c>
      <c r="CW321" s="9">
        <v>0</v>
      </c>
      <c r="CX321" s="24">
        <f>Table1[[#This Row],[Penalty Paid Through FY12]]+Table1[[#This Row],[Penalty Paid FY13 and After]]</f>
        <v>0</v>
      </c>
      <c r="CY321" s="9">
        <v>67.292000000000002</v>
      </c>
      <c r="CZ321" s="9">
        <v>286.0772</v>
      </c>
      <c r="DA321" s="9">
        <v>500.85160000000002</v>
      </c>
      <c r="DB321" s="24">
        <f>Table1[[#This Row],[TOTAL Assistance Net of Recapture Penalties Through FY12]]+Table1[[#This Row],[TOTAL Assistance Net of Recapture Penalties FY13 and After]]</f>
        <v>786.92880000000002</v>
      </c>
      <c r="DC321" s="9">
        <v>820.45500000000004</v>
      </c>
      <c r="DD321" s="9">
        <v>3462.0254</v>
      </c>
      <c r="DE321" s="9">
        <v>6106.6025</v>
      </c>
      <c r="DF321" s="24">
        <f>Table1[[#This Row],[Company Direct Tax Revenue Before Assistance Through FY12]]+Table1[[#This Row],[Company Direct Tax Revenue Before Assistance FY13 and After]]</f>
        <v>9568.6278999999995</v>
      </c>
      <c r="DG321" s="9">
        <v>675.08770000000004</v>
      </c>
      <c r="DH321" s="9">
        <v>2698.8494999999998</v>
      </c>
      <c r="DI321" s="9">
        <v>5024.6418999999996</v>
      </c>
      <c r="DJ321" s="24">
        <f>Table1[[#This Row],[Indirect and Induced Tax Revenues Through FY12]]+Table1[[#This Row],[Indirect and Induced Tax Revenues FY13 and After]]</f>
        <v>7723.491399999999</v>
      </c>
      <c r="DK321" s="9">
        <v>1495.5427</v>
      </c>
      <c r="DL321" s="9">
        <v>6160.8748999999998</v>
      </c>
      <c r="DM321" s="9">
        <v>11131.2444</v>
      </c>
      <c r="DN321" s="24">
        <f>Table1[[#This Row],[TOTAL Tax Revenues Before Assistance Through FY12]]+Table1[[#This Row],[TOTAL Tax Revenues Before Assistance FY13 and After]]</f>
        <v>17292.119299999998</v>
      </c>
      <c r="DO321" s="9">
        <v>1428.2507000000001</v>
      </c>
      <c r="DP321" s="9">
        <v>5874.7977000000001</v>
      </c>
      <c r="DQ321" s="9">
        <v>10630.3928</v>
      </c>
      <c r="DR321" s="24">
        <f>Table1[[#This Row],[TOTAL Tax Revenues Net of Assistance Recapture and Penalty Through FY12]]+Table1[[#This Row],[TOTAL Tax Revenues Net of Assistance Recapture and Penalty FY13 and After]]</f>
        <v>16505.190500000001</v>
      </c>
      <c r="DS321" s="9">
        <v>0</v>
      </c>
      <c r="DT321" s="9">
        <v>0</v>
      </c>
      <c r="DU321" s="9">
        <v>9</v>
      </c>
      <c r="DV321" s="9">
        <v>0</v>
      </c>
    </row>
    <row r="322" spans="1:126" x14ac:dyDescent="0.25">
      <c r="A322" s="10">
        <v>92975</v>
      </c>
      <c r="B322" s="10" t="s">
        <v>1350</v>
      </c>
      <c r="C322" s="10" t="s">
        <v>1351</v>
      </c>
      <c r="D322" s="10" t="s">
        <v>47</v>
      </c>
      <c r="E322" s="10">
        <v>1</v>
      </c>
      <c r="F322" s="10" t="s">
        <v>289</v>
      </c>
      <c r="G322" s="10" t="s">
        <v>66</v>
      </c>
      <c r="H322" s="13">
        <v>0</v>
      </c>
      <c r="I322" s="13">
        <v>345584</v>
      </c>
      <c r="J322" s="10" t="s">
        <v>142</v>
      </c>
      <c r="K322" s="10" t="s">
        <v>42</v>
      </c>
      <c r="L322" s="8">
        <v>38168</v>
      </c>
      <c r="M322" s="8">
        <v>44012</v>
      </c>
      <c r="N322" s="9">
        <v>20766.666000000001</v>
      </c>
      <c r="O322" s="10" t="s">
        <v>102</v>
      </c>
      <c r="P322" s="7">
        <v>13</v>
      </c>
      <c r="Q322" s="7">
        <v>0</v>
      </c>
      <c r="R322" s="7">
        <v>887</v>
      </c>
      <c r="S322" s="7">
        <v>0</v>
      </c>
      <c r="T322" s="7">
        <v>0</v>
      </c>
      <c r="U322" s="7">
        <v>900</v>
      </c>
      <c r="V322" s="7">
        <v>596</v>
      </c>
      <c r="W322" s="7">
        <v>0</v>
      </c>
      <c r="X322" s="7">
        <v>285</v>
      </c>
      <c r="Y322" s="7">
        <v>285</v>
      </c>
      <c r="Z322" s="7">
        <v>37</v>
      </c>
      <c r="AA322" s="7">
        <v>87.444444444444443</v>
      </c>
      <c r="AB322" s="16">
        <v>0</v>
      </c>
      <c r="AC322" s="16">
        <v>0.22222222222222221</v>
      </c>
      <c r="AD322" s="16">
        <v>1</v>
      </c>
      <c r="AE322" s="16">
        <v>11.333333333333332</v>
      </c>
      <c r="AF322" s="15">
        <v>44.222222222222221</v>
      </c>
      <c r="AG322" s="10" t="s">
        <v>28</v>
      </c>
      <c r="AH322" s="10" t="s">
        <v>1966</v>
      </c>
      <c r="AI322" s="9">
        <v>490.57600000000002</v>
      </c>
      <c r="AJ322" s="9">
        <v>4765.6259</v>
      </c>
      <c r="AK322" s="9">
        <v>1809.9078999999999</v>
      </c>
      <c r="AL322" s="24">
        <f>Table1[[#This Row],[Company Direct Land Through FY12]]+Table1[[#This Row],[Company Direct Land FY13 and After]]</f>
        <v>6575.5338000000002</v>
      </c>
      <c r="AM322" s="9">
        <v>1106.8710000000001</v>
      </c>
      <c r="AN322" s="9">
        <v>6763.5303000000004</v>
      </c>
      <c r="AO322" s="9">
        <v>4083.6372000000001</v>
      </c>
      <c r="AP322" s="24">
        <f>Table1[[#This Row],[Company Direct Building Through FY12]]+Table1[[#This Row],[Company Direct Building FY13 and After]]</f>
        <v>10847.1675</v>
      </c>
      <c r="AQ322" s="9">
        <v>0</v>
      </c>
      <c r="AR322" s="9">
        <v>0</v>
      </c>
      <c r="AS322" s="9">
        <v>0</v>
      </c>
      <c r="AT322" s="24">
        <f>Table1[[#This Row],[Mortgage Recording Tax Through FY12]]+Table1[[#This Row],[Mortgage Recording Tax FY13 and After]]</f>
        <v>0</v>
      </c>
      <c r="AU322" s="9">
        <v>1597.4469999999999</v>
      </c>
      <c r="AV322" s="9">
        <v>7898.7736000000004</v>
      </c>
      <c r="AW322" s="9">
        <v>1905.4464</v>
      </c>
      <c r="AX322" s="24">
        <f>Table1[[#This Row],[Pilot Savings  Through FY12]]+Table1[[#This Row],[Pilot Savings FY13 and After]]</f>
        <v>9804.2200000000012</v>
      </c>
      <c r="AY322" s="9">
        <v>0</v>
      </c>
      <c r="AZ322" s="9">
        <v>0</v>
      </c>
      <c r="BA322" s="9">
        <v>0</v>
      </c>
      <c r="BB322" s="24">
        <f>Table1[[#This Row],[Mortgage Recording Tax Exemption Through FY12]]+Table1[[#This Row],[Mortgage Recording Tax Exemption FY13 and After]]</f>
        <v>0</v>
      </c>
      <c r="BC322" s="9">
        <v>1000.9102</v>
      </c>
      <c r="BD322" s="9">
        <v>5077.8368</v>
      </c>
      <c r="BE322" s="9">
        <v>3692.7105000000001</v>
      </c>
      <c r="BF322" s="24">
        <f>Table1[[#This Row],[Indirect and Induced Land Through FY12]]+Table1[[#This Row],[Indirect and Induced Land FY13 and After]]</f>
        <v>8770.5473000000002</v>
      </c>
      <c r="BG322" s="9">
        <v>1858.8332</v>
      </c>
      <c r="BH322" s="9">
        <v>9430.2684000000008</v>
      </c>
      <c r="BI322" s="9">
        <v>6857.8909999999996</v>
      </c>
      <c r="BJ322" s="24">
        <f>Table1[[#This Row],[Indirect and Induced Building Through FY12]]+Table1[[#This Row],[Indirect and Induced Building FY13 and After]]</f>
        <v>16288.1594</v>
      </c>
      <c r="BK322" s="9">
        <v>2859.7433999999998</v>
      </c>
      <c r="BL322" s="9">
        <v>18138.487799999999</v>
      </c>
      <c r="BM322" s="9">
        <v>14538.700199999999</v>
      </c>
      <c r="BN322" s="24">
        <f>Table1[[#This Row],[TOTAL Real Property Related Taxes Through FY12]]+Table1[[#This Row],[TOTAL Real Property Related Taxes FY13 and After]]</f>
        <v>32677.187999999998</v>
      </c>
      <c r="BO322" s="9">
        <v>3529.3737000000001</v>
      </c>
      <c r="BP322" s="9">
        <v>19086.187399999999</v>
      </c>
      <c r="BQ322" s="9">
        <v>13021.103800000001</v>
      </c>
      <c r="BR322" s="24">
        <f>Table1[[#This Row],[Company Direct Through FY12]]+Table1[[#This Row],[Company Direct FY13 and After]]</f>
        <v>32107.2912</v>
      </c>
      <c r="BS322" s="9">
        <v>707.53409999999997</v>
      </c>
      <c r="BT322" s="9">
        <v>424.59120000000001</v>
      </c>
      <c r="BU322" s="9">
        <v>1408.7418</v>
      </c>
      <c r="BV322" s="24">
        <f>Table1[[#This Row],[Sales Tax Exemption Through FY12]]+Table1[[#This Row],[Sales Tax Exemption FY13 and After]]</f>
        <v>1833.3330000000001</v>
      </c>
      <c r="BW322" s="9">
        <v>0</v>
      </c>
      <c r="BX322" s="9">
        <v>0</v>
      </c>
      <c r="BY322" s="9">
        <v>0</v>
      </c>
      <c r="BZ322" s="24">
        <f>Table1[[#This Row],[Energy Tax Savings Through FY12]]+Table1[[#This Row],[Energy Tax Savings FY13 and After]]</f>
        <v>0</v>
      </c>
      <c r="CA322" s="9">
        <v>0</v>
      </c>
      <c r="CB322" s="9">
        <v>0</v>
      </c>
      <c r="CC322" s="9">
        <v>0</v>
      </c>
      <c r="CD322" s="24">
        <f>Table1[[#This Row],[Tax Exempt Bond Savings Through FY12]]+Table1[[#This Row],[Tax Exempt Bond Savings FY13 and After]]</f>
        <v>0</v>
      </c>
      <c r="CE322" s="9">
        <v>3084.5147000000002</v>
      </c>
      <c r="CF322" s="9">
        <v>17256.296300000002</v>
      </c>
      <c r="CG322" s="9">
        <v>11379.861699999999</v>
      </c>
      <c r="CH322" s="24">
        <f>Table1[[#This Row],[Indirect and Induced Through FY12]]+Table1[[#This Row],[Indirect and Induced FY13 and After]]</f>
        <v>28636.158000000003</v>
      </c>
      <c r="CI322" s="9">
        <v>5906.3543</v>
      </c>
      <c r="CJ322" s="9">
        <v>35917.892500000002</v>
      </c>
      <c r="CK322" s="9">
        <v>22992.223699999999</v>
      </c>
      <c r="CL322" s="24">
        <f>Table1[[#This Row],[TOTAL Income Consumption Use Taxes Through FY12]]+Table1[[#This Row],[TOTAL Income Consumption Use Taxes FY13 and After]]</f>
        <v>58910.116200000004</v>
      </c>
      <c r="CM322" s="9">
        <v>2304.9811</v>
      </c>
      <c r="CN322" s="9">
        <v>8323.3647999999994</v>
      </c>
      <c r="CO322" s="9">
        <v>3314.1882000000001</v>
      </c>
      <c r="CP322" s="24">
        <f>Table1[[#This Row],[Assistance Provided Through FY12]]+Table1[[#This Row],[Assistance Provided FY13 and After]]</f>
        <v>11637.553</v>
      </c>
      <c r="CQ322" s="9">
        <v>0</v>
      </c>
      <c r="CR322" s="9">
        <v>0</v>
      </c>
      <c r="CS322" s="9">
        <v>0</v>
      </c>
      <c r="CT322" s="24">
        <f>Table1[[#This Row],[Recapture Cancellation Reduction Amount Through FY12]]+Table1[[#This Row],[Recapture Cancellation Reduction Amount FY13 and After]]</f>
        <v>0</v>
      </c>
      <c r="CU322" s="9">
        <v>0</v>
      </c>
      <c r="CV322" s="9">
        <v>0</v>
      </c>
      <c r="CW322" s="9">
        <v>0</v>
      </c>
      <c r="CX322" s="24">
        <f>Table1[[#This Row],[Penalty Paid Through FY12]]+Table1[[#This Row],[Penalty Paid FY13 and After]]</f>
        <v>0</v>
      </c>
      <c r="CY322" s="9">
        <v>2304.9811</v>
      </c>
      <c r="CZ322" s="9">
        <v>8323.3647999999994</v>
      </c>
      <c r="DA322" s="9">
        <v>3314.1882000000001</v>
      </c>
      <c r="DB322" s="24">
        <f>Table1[[#This Row],[TOTAL Assistance Net of Recapture Penalties Through FY12]]+Table1[[#This Row],[TOTAL Assistance Net of Recapture Penalties FY13 and After]]</f>
        <v>11637.553</v>
      </c>
      <c r="DC322" s="9">
        <v>5126.8207000000002</v>
      </c>
      <c r="DD322" s="9">
        <v>30615.3436</v>
      </c>
      <c r="DE322" s="9">
        <v>18914.6489</v>
      </c>
      <c r="DF322" s="24">
        <f>Table1[[#This Row],[Company Direct Tax Revenue Before Assistance Through FY12]]+Table1[[#This Row],[Company Direct Tax Revenue Before Assistance FY13 and After]]</f>
        <v>49529.9925</v>
      </c>
      <c r="DG322" s="9">
        <v>5944.2581</v>
      </c>
      <c r="DH322" s="9">
        <v>31764.4015</v>
      </c>
      <c r="DI322" s="9">
        <v>21930.463199999998</v>
      </c>
      <c r="DJ322" s="24">
        <f>Table1[[#This Row],[Indirect and Induced Tax Revenues Through FY12]]+Table1[[#This Row],[Indirect and Induced Tax Revenues FY13 and After]]</f>
        <v>53694.864699999998</v>
      </c>
      <c r="DK322" s="9">
        <v>11071.078799999999</v>
      </c>
      <c r="DL322" s="9">
        <v>62379.7451</v>
      </c>
      <c r="DM322" s="9">
        <v>40845.112099999998</v>
      </c>
      <c r="DN322" s="24">
        <f>Table1[[#This Row],[TOTAL Tax Revenues Before Assistance Through FY12]]+Table1[[#This Row],[TOTAL Tax Revenues Before Assistance FY13 and After]]</f>
        <v>103224.8572</v>
      </c>
      <c r="DO322" s="9">
        <v>8766.0977000000003</v>
      </c>
      <c r="DP322" s="9">
        <v>54056.380299999997</v>
      </c>
      <c r="DQ322" s="9">
        <v>37530.923900000002</v>
      </c>
      <c r="DR322" s="24">
        <f>Table1[[#This Row],[TOTAL Tax Revenues Net of Assistance Recapture and Penalty Through FY12]]+Table1[[#This Row],[TOTAL Tax Revenues Net of Assistance Recapture and Penalty FY13 and After]]</f>
        <v>91587.304199999999</v>
      </c>
      <c r="DS322" s="9">
        <v>0</v>
      </c>
      <c r="DT322" s="9">
        <v>0</v>
      </c>
      <c r="DU322" s="9">
        <v>0</v>
      </c>
      <c r="DV322" s="9">
        <v>0</v>
      </c>
    </row>
    <row r="323" spans="1:126" x14ac:dyDescent="0.25">
      <c r="A323" s="10">
        <v>92976</v>
      </c>
      <c r="B323" s="10" t="s">
        <v>1352</v>
      </c>
      <c r="C323" s="10" t="s">
        <v>1351</v>
      </c>
      <c r="D323" s="10" t="s">
        <v>47</v>
      </c>
      <c r="E323" s="10">
        <v>1</v>
      </c>
      <c r="F323" s="10" t="s">
        <v>289</v>
      </c>
      <c r="G323" s="10" t="s">
        <v>920</v>
      </c>
      <c r="H323" s="13">
        <v>0</v>
      </c>
      <c r="I323" s="13">
        <v>78674</v>
      </c>
      <c r="J323" s="10" t="s">
        <v>142</v>
      </c>
      <c r="K323" s="10" t="s">
        <v>42</v>
      </c>
      <c r="L323" s="8">
        <v>38168</v>
      </c>
      <c r="M323" s="8">
        <v>44012</v>
      </c>
      <c r="N323" s="9">
        <v>20766.666000000001</v>
      </c>
      <c r="O323" s="10" t="s">
        <v>102</v>
      </c>
      <c r="P323" s="7">
        <v>5</v>
      </c>
      <c r="Q323" s="7">
        <v>1</v>
      </c>
      <c r="R323" s="7">
        <v>355</v>
      </c>
      <c r="S323" s="7">
        <v>27</v>
      </c>
      <c r="T323" s="7">
        <v>0</v>
      </c>
      <c r="U323" s="7">
        <v>388</v>
      </c>
      <c r="V323" s="7">
        <v>384</v>
      </c>
      <c r="W323" s="7">
        <v>0</v>
      </c>
      <c r="X323" s="7">
        <v>144</v>
      </c>
      <c r="Y323" s="7">
        <v>144</v>
      </c>
      <c r="Z323" s="7">
        <v>34</v>
      </c>
      <c r="AA323" s="7">
        <v>87.628865979381445</v>
      </c>
      <c r="AB323" s="16">
        <v>3.0927835051546393</v>
      </c>
      <c r="AC323" s="16">
        <v>3.865979381443299</v>
      </c>
      <c r="AD323" s="16">
        <v>0.77319587628865982</v>
      </c>
      <c r="AE323" s="16">
        <v>4.6391752577319592</v>
      </c>
      <c r="AF323" s="15">
        <v>35.051546391752574</v>
      </c>
      <c r="AG323" s="10" t="s">
        <v>28</v>
      </c>
      <c r="AH323" s="10" t="s">
        <v>1966</v>
      </c>
      <c r="AI323" s="9">
        <v>267.69400000000002</v>
      </c>
      <c r="AJ323" s="9">
        <v>2317.0538000000001</v>
      </c>
      <c r="AK323" s="9">
        <v>987.61749999999995</v>
      </c>
      <c r="AL323" s="24">
        <f>Table1[[#This Row],[Company Direct Land Through FY12]]+Table1[[#This Row],[Company Direct Land FY13 and After]]</f>
        <v>3304.6713</v>
      </c>
      <c r="AM323" s="9">
        <v>651.75400000000002</v>
      </c>
      <c r="AN323" s="9">
        <v>3012.3036999999999</v>
      </c>
      <c r="AO323" s="9">
        <v>2404.5502000000001</v>
      </c>
      <c r="AP323" s="24">
        <f>Table1[[#This Row],[Company Direct Building Through FY12]]+Table1[[#This Row],[Company Direct Building FY13 and After]]</f>
        <v>5416.8539000000001</v>
      </c>
      <c r="AQ323" s="9">
        <v>0</v>
      </c>
      <c r="AR323" s="9">
        <v>0</v>
      </c>
      <c r="AS323" s="9">
        <v>0</v>
      </c>
      <c r="AT323" s="24">
        <f>Table1[[#This Row],[Mortgage Recording Tax Through FY12]]+Table1[[#This Row],[Mortgage Recording Tax FY13 and After]]</f>
        <v>0</v>
      </c>
      <c r="AU323" s="9">
        <v>772.48500000000001</v>
      </c>
      <c r="AV323" s="9">
        <v>4686.8279000000002</v>
      </c>
      <c r="AW323" s="9">
        <v>1958.9521</v>
      </c>
      <c r="AX323" s="24">
        <f>Table1[[#This Row],[Pilot Savings  Through FY12]]+Table1[[#This Row],[Pilot Savings FY13 and After]]</f>
        <v>6645.7800000000007</v>
      </c>
      <c r="AY323" s="9">
        <v>0</v>
      </c>
      <c r="AZ323" s="9">
        <v>0</v>
      </c>
      <c r="BA323" s="9">
        <v>0</v>
      </c>
      <c r="BB323" s="24">
        <f>Table1[[#This Row],[Mortgage Recording Tax Exemption Through FY12]]+Table1[[#This Row],[Mortgage Recording Tax Exemption FY13 and After]]</f>
        <v>0</v>
      </c>
      <c r="BC323" s="9">
        <v>644.88139999999999</v>
      </c>
      <c r="BD323" s="9">
        <v>3294.2651000000001</v>
      </c>
      <c r="BE323" s="9">
        <v>2379.1945999999998</v>
      </c>
      <c r="BF323" s="24">
        <f>Table1[[#This Row],[Indirect and Induced Land Through FY12]]+Table1[[#This Row],[Indirect and Induced Land FY13 and After]]</f>
        <v>5673.4596999999994</v>
      </c>
      <c r="BG323" s="9">
        <v>1197.6368</v>
      </c>
      <c r="BH323" s="9">
        <v>6117.9209000000001</v>
      </c>
      <c r="BI323" s="9">
        <v>4418.5041000000001</v>
      </c>
      <c r="BJ323" s="24">
        <f>Table1[[#This Row],[Indirect and Induced Building Through FY12]]+Table1[[#This Row],[Indirect and Induced Building FY13 and After]]</f>
        <v>10536.424999999999</v>
      </c>
      <c r="BK323" s="9">
        <v>1989.4811999999999</v>
      </c>
      <c r="BL323" s="9">
        <v>10054.7156</v>
      </c>
      <c r="BM323" s="9">
        <v>8230.9143000000004</v>
      </c>
      <c r="BN323" s="24">
        <f>Table1[[#This Row],[TOTAL Real Property Related Taxes Through FY12]]+Table1[[#This Row],[TOTAL Real Property Related Taxes FY13 and After]]</f>
        <v>18285.6299</v>
      </c>
      <c r="BO323" s="9">
        <v>2273.9589000000001</v>
      </c>
      <c r="BP323" s="9">
        <v>12524.314899999999</v>
      </c>
      <c r="BQ323" s="9">
        <v>8389.4362999999994</v>
      </c>
      <c r="BR323" s="24">
        <f>Table1[[#This Row],[Company Direct Through FY12]]+Table1[[#This Row],[Company Direct FY13 and After]]</f>
        <v>20913.751199999999</v>
      </c>
      <c r="BS323" s="9">
        <v>0</v>
      </c>
      <c r="BT323" s="9">
        <v>0</v>
      </c>
      <c r="BU323" s="9">
        <v>1833.3330000000001</v>
      </c>
      <c r="BV323" s="24">
        <f>Table1[[#This Row],[Sales Tax Exemption Through FY12]]+Table1[[#This Row],[Sales Tax Exemption FY13 and After]]</f>
        <v>1833.3330000000001</v>
      </c>
      <c r="BW323" s="9">
        <v>0</v>
      </c>
      <c r="BX323" s="9">
        <v>0</v>
      </c>
      <c r="BY323" s="9">
        <v>0</v>
      </c>
      <c r="BZ323" s="24">
        <f>Table1[[#This Row],[Energy Tax Savings Through FY12]]+Table1[[#This Row],[Energy Tax Savings FY13 and After]]</f>
        <v>0</v>
      </c>
      <c r="CA323" s="9">
        <v>0</v>
      </c>
      <c r="CB323" s="9">
        <v>0</v>
      </c>
      <c r="CC323" s="9">
        <v>0</v>
      </c>
      <c r="CD323" s="24">
        <f>Table1[[#This Row],[Tax Exempt Bond Savings Through FY12]]+Table1[[#This Row],[Tax Exempt Bond Savings FY13 and After]]</f>
        <v>0</v>
      </c>
      <c r="CE323" s="9">
        <v>1987.3372999999999</v>
      </c>
      <c r="CF323" s="9">
        <v>11285.6726</v>
      </c>
      <c r="CG323" s="9">
        <v>7331.9876999999997</v>
      </c>
      <c r="CH323" s="24">
        <f>Table1[[#This Row],[Indirect and Induced Through FY12]]+Table1[[#This Row],[Indirect and Induced FY13 and After]]</f>
        <v>18617.6603</v>
      </c>
      <c r="CI323" s="9">
        <v>4261.2961999999998</v>
      </c>
      <c r="CJ323" s="9">
        <v>23809.987499999999</v>
      </c>
      <c r="CK323" s="9">
        <v>13888.091</v>
      </c>
      <c r="CL323" s="24">
        <f>Table1[[#This Row],[TOTAL Income Consumption Use Taxes Through FY12]]+Table1[[#This Row],[TOTAL Income Consumption Use Taxes FY13 and After]]</f>
        <v>37698.078500000003</v>
      </c>
      <c r="CM323" s="9">
        <v>772.48500000000001</v>
      </c>
      <c r="CN323" s="9">
        <v>4686.8279000000002</v>
      </c>
      <c r="CO323" s="9">
        <v>3792.2851000000001</v>
      </c>
      <c r="CP323" s="24">
        <f>Table1[[#This Row],[Assistance Provided Through FY12]]+Table1[[#This Row],[Assistance Provided FY13 and After]]</f>
        <v>8479.1130000000012</v>
      </c>
      <c r="CQ323" s="9">
        <v>0</v>
      </c>
      <c r="CR323" s="9">
        <v>0</v>
      </c>
      <c r="CS323" s="9">
        <v>0</v>
      </c>
      <c r="CT323" s="24">
        <f>Table1[[#This Row],[Recapture Cancellation Reduction Amount Through FY12]]+Table1[[#This Row],[Recapture Cancellation Reduction Amount FY13 and After]]</f>
        <v>0</v>
      </c>
      <c r="CU323" s="9">
        <v>0</v>
      </c>
      <c r="CV323" s="9">
        <v>0</v>
      </c>
      <c r="CW323" s="9">
        <v>0</v>
      </c>
      <c r="CX323" s="24">
        <f>Table1[[#This Row],[Penalty Paid Through FY12]]+Table1[[#This Row],[Penalty Paid FY13 and After]]</f>
        <v>0</v>
      </c>
      <c r="CY323" s="9">
        <v>772.48500000000001</v>
      </c>
      <c r="CZ323" s="9">
        <v>4686.8279000000002</v>
      </c>
      <c r="DA323" s="9">
        <v>3792.2851000000001</v>
      </c>
      <c r="DB323" s="24">
        <f>Table1[[#This Row],[TOTAL Assistance Net of Recapture Penalties Through FY12]]+Table1[[#This Row],[TOTAL Assistance Net of Recapture Penalties FY13 and After]]</f>
        <v>8479.1130000000012</v>
      </c>
      <c r="DC323" s="9">
        <v>3193.4069</v>
      </c>
      <c r="DD323" s="9">
        <v>17853.672399999999</v>
      </c>
      <c r="DE323" s="9">
        <v>11781.603999999999</v>
      </c>
      <c r="DF323" s="24">
        <f>Table1[[#This Row],[Company Direct Tax Revenue Before Assistance Through FY12]]+Table1[[#This Row],[Company Direct Tax Revenue Before Assistance FY13 and After]]</f>
        <v>29635.276399999999</v>
      </c>
      <c r="DG323" s="9">
        <v>3829.8555000000001</v>
      </c>
      <c r="DH323" s="9">
        <v>20697.8586</v>
      </c>
      <c r="DI323" s="9">
        <v>14129.686400000001</v>
      </c>
      <c r="DJ323" s="24">
        <f>Table1[[#This Row],[Indirect and Induced Tax Revenues Through FY12]]+Table1[[#This Row],[Indirect and Induced Tax Revenues FY13 and After]]</f>
        <v>34827.544999999998</v>
      </c>
      <c r="DK323" s="9">
        <v>7023.2623999999996</v>
      </c>
      <c r="DL323" s="9">
        <v>38551.531000000003</v>
      </c>
      <c r="DM323" s="9">
        <v>25911.290400000002</v>
      </c>
      <c r="DN323" s="24">
        <f>Table1[[#This Row],[TOTAL Tax Revenues Before Assistance Through FY12]]+Table1[[#This Row],[TOTAL Tax Revenues Before Assistance FY13 and After]]</f>
        <v>64462.821400000001</v>
      </c>
      <c r="DO323" s="9">
        <v>6250.7773999999999</v>
      </c>
      <c r="DP323" s="9">
        <v>33864.703099999999</v>
      </c>
      <c r="DQ323" s="9">
        <v>22119.005300000001</v>
      </c>
      <c r="DR323" s="24">
        <f>Table1[[#This Row],[TOTAL Tax Revenues Net of Assistance Recapture and Penalty Through FY12]]+Table1[[#This Row],[TOTAL Tax Revenues Net of Assistance Recapture and Penalty FY13 and After]]</f>
        <v>55983.708400000003</v>
      </c>
      <c r="DS323" s="9">
        <v>0</v>
      </c>
      <c r="DT323" s="9">
        <v>0</v>
      </c>
      <c r="DU323" s="9">
        <v>0</v>
      </c>
      <c r="DV323" s="9">
        <v>0</v>
      </c>
    </row>
    <row r="324" spans="1:126" x14ac:dyDescent="0.25">
      <c r="A324" s="10">
        <v>92979</v>
      </c>
      <c r="B324" s="10" t="s">
        <v>1353</v>
      </c>
      <c r="C324" s="10" t="s">
        <v>1354</v>
      </c>
      <c r="D324" s="10" t="s">
        <v>17</v>
      </c>
      <c r="E324" s="10">
        <v>43</v>
      </c>
      <c r="F324" s="10" t="s">
        <v>1355</v>
      </c>
      <c r="G324" s="10" t="s">
        <v>289</v>
      </c>
      <c r="H324" s="13">
        <v>1767</v>
      </c>
      <c r="I324" s="13">
        <v>3534</v>
      </c>
      <c r="J324" s="10" t="s">
        <v>511</v>
      </c>
      <c r="K324" s="10" t="s">
        <v>491</v>
      </c>
      <c r="L324" s="8">
        <v>38434</v>
      </c>
      <c r="M324" s="8">
        <v>44013</v>
      </c>
      <c r="N324" s="9">
        <v>1625</v>
      </c>
      <c r="O324" s="10" t="s">
        <v>74</v>
      </c>
      <c r="P324" s="7">
        <v>6</v>
      </c>
      <c r="Q324" s="7">
        <v>0</v>
      </c>
      <c r="R324" s="7">
        <v>13</v>
      </c>
      <c r="S324" s="7">
        <v>0</v>
      </c>
      <c r="T324" s="7">
        <v>2</v>
      </c>
      <c r="U324" s="7">
        <v>21</v>
      </c>
      <c r="V324" s="7">
        <v>16</v>
      </c>
      <c r="W324" s="7">
        <v>0</v>
      </c>
      <c r="X324" s="7">
        <v>0</v>
      </c>
      <c r="Y324" s="7">
        <v>0</v>
      </c>
      <c r="Z324" s="7">
        <v>26</v>
      </c>
      <c r="AA324" s="7">
        <v>0</v>
      </c>
      <c r="AB324" s="16">
        <v>0</v>
      </c>
      <c r="AC324" s="16">
        <v>0</v>
      </c>
      <c r="AD324" s="16">
        <v>0</v>
      </c>
      <c r="AE324" s="16">
        <v>0</v>
      </c>
      <c r="AF324" s="15">
        <v>100</v>
      </c>
      <c r="AG324" s="10" t="s">
        <v>28</v>
      </c>
      <c r="AH324" s="10" t="s">
        <v>1966</v>
      </c>
      <c r="AI324" s="9">
        <v>0</v>
      </c>
      <c r="AJ324" s="9">
        <v>0</v>
      </c>
      <c r="AK324" s="9">
        <v>0</v>
      </c>
      <c r="AL324" s="24">
        <f>Table1[[#This Row],[Company Direct Land Through FY12]]+Table1[[#This Row],[Company Direct Land FY13 and After]]</f>
        <v>0</v>
      </c>
      <c r="AM324" s="9">
        <v>0</v>
      </c>
      <c r="AN324" s="9">
        <v>0</v>
      </c>
      <c r="AO324" s="9">
        <v>0</v>
      </c>
      <c r="AP324" s="24">
        <f>Table1[[#This Row],[Company Direct Building Through FY12]]+Table1[[#This Row],[Company Direct Building FY13 and After]]</f>
        <v>0</v>
      </c>
      <c r="AQ324" s="9">
        <v>0</v>
      </c>
      <c r="AR324" s="9">
        <v>47.196100000000001</v>
      </c>
      <c r="AS324" s="9">
        <v>0</v>
      </c>
      <c r="AT324" s="24">
        <f>Table1[[#This Row],[Mortgage Recording Tax Through FY12]]+Table1[[#This Row],[Mortgage Recording Tax FY13 and After]]</f>
        <v>47.196100000000001</v>
      </c>
      <c r="AU324" s="9">
        <v>0</v>
      </c>
      <c r="AV324" s="9">
        <v>0</v>
      </c>
      <c r="AW324" s="9">
        <v>0</v>
      </c>
      <c r="AX324" s="24">
        <f>Table1[[#This Row],[Pilot Savings  Through FY12]]+Table1[[#This Row],[Pilot Savings FY13 and After]]</f>
        <v>0</v>
      </c>
      <c r="AY324" s="9">
        <v>0</v>
      </c>
      <c r="AZ324" s="9">
        <v>47.196100000000001</v>
      </c>
      <c r="BA324" s="9">
        <v>0</v>
      </c>
      <c r="BB324" s="24">
        <f>Table1[[#This Row],[Mortgage Recording Tax Exemption Through FY12]]+Table1[[#This Row],[Mortgage Recording Tax Exemption FY13 and After]]</f>
        <v>47.196100000000001</v>
      </c>
      <c r="BC324" s="9">
        <v>7.5956000000000001</v>
      </c>
      <c r="BD324" s="9">
        <v>94.331400000000002</v>
      </c>
      <c r="BE324" s="9">
        <v>33.33</v>
      </c>
      <c r="BF324" s="24">
        <f>Table1[[#This Row],[Indirect and Induced Land Through FY12]]+Table1[[#This Row],[Indirect and Induced Land FY13 and After]]</f>
        <v>127.6614</v>
      </c>
      <c r="BG324" s="9">
        <v>14.106</v>
      </c>
      <c r="BH324" s="9">
        <v>175.18690000000001</v>
      </c>
      <c r="BI324" s="9">
        <v>61.899000000000001</v>
      </c>
      <c r="BJ324" s="24">
        <f>Table1[[#This Row],[Indirect and Induced Building Through FY12]]+Table1[[#This Row],[Indirect and Induced Building FY13 and After]]</f>
        <v>237.08590000000001</v>
      </c>
      <c r="BK324" s="9">
        <v>21.701599999999999</v>
      </c>
      <c r="BL324" s="9">
        <v>269.51830000000001</v>
      </c>
      <c r="BM324" s="9">
        <v>95.228999999999999</v>
      </c>
      <c r="BN324" s="24">
        <f>Table1[[#This Row],[TOTAL Real Property Related Taxes Through FY12]]+Table1[[#This Row],[TOTAL Real Property Related Taxes FY13 and After]]</f>
        <v>364.7473</v>
      </c>
      <c r="BO324" s="9">
        <v>24.424900000000001</v>
      </c>
      <c r="BP324" s="9">
        <v>331.67520000000002</v>
      </c>
      <c r="BQ324" s="9">
        <v>107.1798</v>
      </c>
      <c r="BR324" s="24">
        <f>Table1[[#This Row],[Company Direct Through FY12]]+Table1[[#This Row],[Company Direct FY13 and After]]</f>
        <v>438.85500000000002</v>
      </c>
      <c r="BS324" s="9">
        <v>0</v>
      </c>
      <c r="BT324" s="9">
        <v>0</v>
      </c>
      <c r="BU324" s="9">
        <v>0</v>
      </c>
      <c r="BV324" s="24">
        <f>Table1[[#This Row],[Sales Tax Exemption Through FY12]]+Table1[[#This Row],[Sales Tax Exemption FY13 and After]]</f>
        <v>0</v>
      </c>
      <c r="BW324" s="9">
        <v>0</v>
      </c>
      <c r="BX324" s="9">
        <v>0</v>
      </c>
      <c r="BY324" s="9">
        <v>0</v>
      </c>
      <c r="BZ324" s="24">
        <f>Table1[[#This Row],[Energy Tax Savings Through FY12]]+Table1[[#This Row],[Energy Tax Savings FY13 and After]]</f>
        <v>0</v>
      </c>
      <c r="CA324" s="9">
        <v>0.60419999999999996</v>
      </c>
      <c r="CB324" s="9">
        <v>5.2441000000000004</v>
      </c>
      <c r="CC324" s="9">
        <v>2.0787</v>
      </c>
      <c r="CD324" s="24">
        <f>Table1[[#This Row],[Tax Exempt Bond Savings Through FY12]]+Table1[[#This Row],[Tax Exempt Bond Savings FY13 and After]]</f>
        <v>7.3228000000000009</v>
      </c>
      <c r="CE324" s="9">
        <v>28.177199999999999</v>
      </c>
      <c r="CF324" s="9">
        <v>386.13650000000001</v>
      </c>
      <c r="CG324" s="9">
        <v>123.6448</v>
      </c>
      <c r="CH324" s="24">
        <f>Table1[[#This Row],[Indirect and Induced Through FY12]]+Table1[[#This Row],[Indirect and Induced FY13 and After]]</f>
        <v>509.78129999999999</v>
      </c>
      <c r="CI324" s="9">
        <v>51.997900000000001</v>
      </c>
      <c r="CJ324" s="9">
        <v>712.56759999999997</v>
      </c>
      <c r="CK324" s="9">
        <v>228.74590000000001</v>
      </c>
      <c r="CL324" s="24">
        <f>Table1[[#This Row],[TOTAL Income Consumption Use Taxes Through FY12]]+Table1[[#This Row],[TOTAL Income Consumption Use Taxes FY13 and After]]</f>
        <v>941.31349999999998</v>
      </c>
      <c r="CM324" s="9">
        <v>0.60419999999999996</v>
      </c>
      <c r="CN324" s="9">
        <v>52.440199999999997</v>
      </c>
      <c r="CO324" s="9">
        <v>2.0787</v>
      </c>
      <c r="CP324" s="24">
        <f>Table1[[#This Row],[Assistance Provided Through FY12]]+Table1[[#This Row],[Assistance Provided FY13 and After]]</f>
        <v>54.518899999999995</v>
      </c>
      <c r="CQ324" s="9">
        <v>0</v>
      </c>
      <c r="CR324" s="9">
        <v>0</v>
      </c>
      <c r="CS324" s="9">
        <v>0</v>
      </c>
      <c r="CT324" s="24">
        <f>Table1[[#This Row],[Recapture Cancellation Reduction Amount Through FY12]]+Table1[[#This Row],[Recapture Cancellation Reduction Amount FY13 and After]]</f>
        <v>0</v>
      </c>
      <c r="CU324" s="9">
        <v>0</v>
      </c>
      <c r="CV324" s="9">
        <v>0</v>
      </c>
      <c r="CW324" s="9">
        <v>0</v>
      </c>
      <c r="CX324" s="24">
        <f>Table1[[#This Row],[Penalty Paid Through FY12]]+Table1[[#This Row],[Penalty Paid FY13 and After]]</f>
        <v>0</v>
      </c>
      <c r="CY324" s="9">
        <v>0.60419999999999996</v>
      </c>
      <c r="CZ324" s="9">
        <v>52.440199999999997</v>
      </c>
      <c r="DA324" s="9">
        <v>2.0787</v>
      </c>
      <c r="DB324" s="24">
        <f>Table1[[#This Row],[TOTAL Assistance Net of Recapture Penalties Through FY12]]+Table1[[#This Row],[TOTAL Assistance Net of Recapture Penalties FY13 and After]]</f>
        <v>54.518899999999995</v>
      </c>
      <c r="DC324" s="9">
        <v>24.424900000000001</v>
      </c>
      <c r="DD324" s="9">
        <v>378.87130000000002</v>
      </c>
      <c r="DE324" s="9">
        <v>107.1798</v>
      </c>
      <c r="DF324" s="24">
        <f>Table1[[#This Row],[Company Direct Tax Revenue Before Assistance Through FY12]]+Table1[[#This Row],[Company Direct Tax Revenue Before Assistance FY13 and After]]</f>
        <v>486.05110000000002</v>
      </c>
      <c r="DG324" s="9">
        <v>49.878799999999998</v>
      </c>
      <c r="DH324" s="9">
        <v>655.65480000000002</v>
      </c>
      <c r="DI324" s="9">
        <v>218.87379999999999</v>
      </c>
      <c r="DJ324" s="24">
        <f>Table1[[#This Row],[Indirect and Induced Tax Revenues Through FY12]]+Table1[[#This Row],[Indirect and Induced Tax Revenues FY13 and After]]</f>
        <v>874.52859999999998</v>
      </c>
      <c r="DK324" s="9">
        <v>74.303700000000006</v>
      </c>
      <c r="DL324" s="9">
        <v>1034.5261</v>
      </c>
      <c r="DM324" s="9">
        <v>326.05360000000002</v>
      </c>
      <c r="DN324" s="24">
        <f>Table1[[#This Row],[TOTAL Tax Revenues Before Assistance Through FY12]]+Table1[[#This Row],[TOTAL Tax Revenues Before Assistance FY13 and After]]</f>
        <v>1360.5797</v>
      </c>
      <c r="DO324" s="9">
        <v>73.6995</v>
      </c>
      <c r="DP324" s="9">
        <v>982.08590000000004</v>
      </c>
      <c r="DQ324" s="9">
        <v>323.97489999999999</v>
      </c>
      <c r="DR324" s="24">
        <f>Table1[[#This Row],[TOTAL Tax Revenues Net of Assistance Recapture and Penalty Through FY12]]+Table1[[#This Row],[TOTAL Tax Revenues Net of Assistance Recapture and Penalty FY13 and After]]</f>
        <v>1306.0608</v>
      </c>
      <c r="DS324" s="9">
        <v>0</v>
      </c>
      <c r="DT324" s="9">
        <v>0</v>
      </c>
      <c r="DU324" s="9">
        <v>0</v>
      </c>
      <c r="DV324" s="9">
        <v>0</v>
      </c>
    </row>
    <row r="325" spans="1:126" x14ac:dyDescent="0.25">
      <c r="A325" s="10">
        <v>92980</v>
      </c>
      <c r="B325" s="10" t="s">
        <v>1356</v>
      </c>
      <c r="C325" s="10" t="s">
        <v>1357</v>
      </c>
      <c r="D325" s="10" t="s">
        <v>302</v>
      </c>
      <c r="E325" s="10">
        <v>51</v>
      </c>
      <c r="F325" s="10" t="s">
        <v>1358</v>
      </c>
      <c r="G325" s="10" t="s">
        <v>1037</v>
      </c>
      <c r="H325" s="13">
        <v>36900</v>
      </c>
      <c r="I325" s="13">
        <v>17850</v>
      </c>
      <c r="J325" s="10" t="s">
        <v>205</v>
      </c>
      <c r="K325" s="10" t="s">
        <v>491</v>
      </c>
      <c r="L325" s="8">
        <v>38434</v>
      </c>
      <c r="M325" s="8">
        <v>44013</v>
      </c>
      <c r="N325" s="9">
        <v>3635</v>
      </c>
      <c r="O325" s="10" t="s">
        <v>74</v>
      </c>
      <c r="P325" s="7">
        <v>13</v>
      </c>
      <c r="Q325" s="7">
        <v>0</v>
      </c>
      <c r="R325" s="7">
        <v>60</v>
      </c>
      <c r="S325" s="7">
        <v>0</v>
      </c>
      <c r="T325" s="7">
        <v>0</v>
      </c>
      <c r="U325" s="7">
        <v>73</v>
      </c>
      <c r="V325" s="7">
        <v>66</v>
      </c>
      <c r="W325" s="7">
        <v>0</v>
      </c>
      <c r="X325" s="7">
        <v>0</v>
      </c>
      <c r="Y325" s="7">
        <v>38</v>
      </c>
      <c r="Z325" s="7">
        <v>38</v>
      </c>
      <c r="AA325" s="7">
        <v>0</v>
      </c>
      <c r="AB325" s="16">
        <v>0</v>
      </c>
      <c r="AC325" s="16">
        <v>0</v>
      </c>
      <c r="AD325" s="16">
        <v>0</v>
      </c>
      <c r="AE325" s="16">
        <v>0</v>
      </c>
      <c r="AF325" s="15">
        <v>97.260273972602747</v>
      </c>
      <c r="AG325" s="10" t="s">
        <v>28</v>
      </c>
      <c r="AH325" s="10" t="s">
        <v>1966</v>
      </c>
      <c r="AI325" s="9">
        <v>0</v>
      </c>
      <c r="AJ325" s="9">
        <v>0</v>
      </c>
      <c r="AK325" s="9">
        <v>0</v>
      </c>
      <c r="AL325" s="24">
        <f>Table1[[#This Row],[Company Direct Land Through FY12]]+Table1[[#This Row],[Company Direct Land FY13 and After]]</f>
        <v>0</v>
      </c>
      <c r="AM325" s="9">
        <v>0</v>
      </c>
      <c r="AN325" s="9">
        <v>0</v>
      </c>
      <c r="AO325" s="9">
        <v>0</v>
      </c>
      <c r="AP325" s="24">
        <f>Table1[[#This Row],[Company Direct Building Through FY12]]+Table1[[#This Row],[Company Direct Building FY13 and After]]</f>
        <v>0</v>
      </c>
      <c r="AQ325" s="9">
        <v>0</v>
      </c>
      <c r="AR325" s="9">
        <v>63.775799999999997</v>
      </c>
      <c r="AS325" s="9">
        <v>0</v>
      </c>
      <c r="AT325" s="24">
        <f>Table1[[#This Row],[Mortgage Recording Tax Through FY12]]+Table1[[#This Row],[Mortgage Recording Tax FY13 and After]]</f>
        <v>63.775799999999997</v>
      </c>
      <c r="AU325" s="9">
        <v>0</v>
      </c>
      <c r="AV325" s="9">
        <v>0</v>
      </c>
      <c r="AW325" s="9">
        <v>0</v>
      </c>
      <c r="AX325" s="24">
        <f>Table1[[#This Row],[Pilot Savings  Through FY12]]+Table1[[#This Row],[Pilot Savings FY13 and After]]</f>
        <v>0</v>
      </c>
      <c r="AY325" s="9">
        <v>0</v>
      </c>
      <c r="AZ325" s="9">
        <v>63.775799999999997</v>
      </c>
      <c r="BA325" s="9">
        <v>0</v>
      </c>
      <c r="BB325" s="24">
        <f>Table1[[#This Row],[Mortgage Recording Tax Exemption Through FY12]]+Table1[[#This Row],[Mortgage Recording Tax Exemption FY13 and After]]</f>
        <v>63.775799999999997</v>
      </c>
      <c r="BC325" s="9">
        <v>48.539400000000001</v>
      </c>
      <c r="BD325" s="9">
        <v>204.80090000000001</v>
      </c>
      <c r="BE325" s="9">
        <v>212.99690000000001</v>
      </c>
      <c r="BF325" s="24">
        <f>Table1[[#This Row],[Indirect and Induced Land Through FY12]]+Table1[[#This Row],[Indirect and Induced Land FY13 and After]]</f>
        <v>417.79780000000005</v>
      </c>
      <c r="BG325" s="9">
        <v>90.1447</v>
      </c>
      <c r="BH325" s="9">
        <v>380.34460000000001</v>
      </c>
      <c r="BI325" s="9">
        <v>395.56610000000001</v>
      </c>
      <c r="BJ325" s="24">
        <f>Table1[[#This Row],[Indirect and Induced Building Through FY12]]+Table1[[#This Row],[Indirect and Induced Building FY13 and After]]</f>
        <v>775.91070000000002</v>
      </c>
      <c r="BK325" s="9">
        <v>138.6841</v>
      </c>
      <c r="BL325" s="9">
        <v>585.14549999999997</v>
      </c>
      <c r="BM325" s="9">
        <v>608.56299999999999</v>
      </c>
      <c r="BN325" s="24">
        <f>Table1[[#This Row],[TOTAL Real Property Related Taxes Through FY12]]+Table1[[#This Row],[TOTAL Real Property Related Taxes FY13 and After]]</f>
        <v>1193.7085</v>
      </c>
      <c r="BO325" s="9">
        <v>149.5104</v>
      </c>
      <c r="BP325" s="9">
        <v>684.72220000000004</v>
      </c>
      <c r="BQ325" s="9">
        <v>656.07</v>
      </c>
      <c r="BR325" s="24">
        <f>Table1[[#This Row],[Company Direct Through FY12]]+Table1[[#This Row],[Company Direct FY13 and After]]</f>
        <v>1340.7922000000001</v>
      </c>
      <c r="BS325" s="9">
        <v>0</v>
      </c>
      <c r="BT325" s="9">
        <v>0</v>
      </c>
      <c r="BU325" s="9">
        <v>0</v>
      </c>
      <c r="BV325" s="24">
        <f>Table1[[#This Row],[Sales Tax Exemption Through FY12]]+Table1[[#This Row],[Sales Tax Exemption FY13 and After]]</f>
        <v>0</v>
      </c>
      <c r="BW325" s="9">
        <v>0</v>
      </c>
      <c r="BX325" s="9">
        <v>0</v>
      </c>
      <c r="BY325" s="9">
        <v>0</v>
      </c>
      <c r="BZ325" s="24">
        <f>Table1[[#This Row],[Energy Tax Savings Through FY12]]+Table1[[#This Row],[Energy Tax Savings FY13 and After]]</f>
        <v>0</v>
      </c>
      <c r="CA325" s="9">
        <v>1.77</v>
      </c>
      <c r="CB325" s="9">
        <v>14.472200000000001</v>
      </c>
      <c r="CC325" s="9">
        <v>6.0896999999999997</v>
      </c>
      <c r="CD325" s="24">
        <f>Table1[[#This Row],[Tax Exempt Bond Savings Through FY12]]+Table1[[#This Row],[Tax Exempt Bond Savings FY13 and After]]</f>
        <v>20.561900000000001</v>
      </c>
      <c r="CE325" s="9">
        <v>177.84610000000001</v>
      </c>
      <c r="CF325" s="9">
        <v>832.26379999999995</v>
      </c>
      <c r="CG325" s="9">
        <v>780.41039999999998</v>
      </c>
      <c r="CH325" s="24">
        <f>Table1[[#This Row],[Indirect and Induced Through FY12]]+Table1[[#This Row],[Indirect and Induced FY13 and After]]</f>
        <v>1612.6741999999999</v>
      </c>
      <c r="CI325" s="9">
        <v>325.5865</v>
      </c>
      <c r="CJ325" s="9">
        <v>1502.5137999999999</v>
      </c>
      <c r="CK325" s="9">
        <v>1430.3906999999999</v>
      </c>
      <c r="CL325" s="24">
        <f>Table1[[#This Row],[TOTAL Income Consumption Use Taxes Through FY12]]+Table1[[#This Row],[TOTAL Income Consumption Use Taxes FY13 and After]]</f>
        <v>2932.9044999999996</v>
      </c>
      <c r="CM325" s="9">
        <v>1.77</v>
      </c>
      <c r="CN325" s="9">
        <v>78.248000000000005</v>
      </c>
      <c r="CO325" s="9">
        <v>6.0896999999999997</v>
      </c>
      <c r="CP325" s="24">
        <f>Table1[[#This Row],[Assistance Provided Through FY12]]+Table1[[#This Row],[Assistance Provided FY13 and After]]</f>
        <v>84.337699999999998</v>
      </c>
      <c r="CQ325" s="9">
        <v>0</v>
      </c>
      <c r="CR325" s="9">
        <v>0</v>
      </c>
      <c r="CS325" s="9">
        <v>0</v>
      </c>
      <c r="CT325" s="24">
        <f>Table1[[#This Row],[Recapture Cancellation Reduction Amount Through FY12]]+Table1[[#This Row],[Recapture Cancellation Reduction Amount FY13 and After]]</f>
        <v>0</v>
      </c>
      <c r="CU325" s="9">
        <v>0</v>
      </c>
      <c r="CV325" s="9">
        <v>0</v>
      </c>
      <c r="CW325" s="9">
        <v>0</v>
      </c>
      <c r="CX325" s="24">
        <f>Table1[[#This Row],[Penalty Paid Through FY12]]+Table1[[#This Row],[Penalty Paid FY13 and After]]</f>
        <v>0</v>
      </c>
      <c r="CY325" s="9">
        <v>1.77</v>
      </c>
      <c r="CZ325" s="9">
        <v>78.248000000000005</v>
      </c>
      <c r="DA325" s="9">
        <v>6.0896999999999997</v>
      </c>
      <c r="DB325" s="24">
        <f>Table1[[#This Row],[TOTAL Assistance Net of Recapture Penalties Through FY12]]+Table1[[#This Row],[TOTAL Assistance Net of Recapture Penalties FY13 and After]]</f>
        <v>84.337699999999998</v>
      </c>
      <c r="DC325" s="9">
        <v>149.5104</v>
      </c>
      <c r="DD325" s="9">
        <v>748.49800000000005</v>
      </c>
      <c r="DE325" s="9">
        <v>656.07</v>
      </c>
      <c r="DF325" s="24">
        <f>Table1[[#This Row],[Company Direct Tax Revenue Before Assistance Through FY12]]+Table1[[#This Row],[Company Direct Tax Revenue Before Assistance FY13 and After]]</f>
        <v>1404.5680000000002</v>
      </c>
      <c r="DG325" s="9">
        <v>316.53019999999998</v>
      </c>
      <c r="DH325" s="9">
        <v>1417.4093</v>
      </c>
      <c r="DI325" s="9">
        <v>1388.9734000000001</v>
      </c>
      <c r="DJ325" s="24">
        <f>Table1[[#This Row],[Indirect and Induced Tax Revenues Through FY12]]+Table1[[#This Row],[Indirect and Induced Tax Revenues FY13 and After]]</f>
        <v>2806.3827000000001</v>
      </c>
      <c r="DK325" s="9">
        <v>466.04059999999998</v>
      </c>
      <c r="DL325" s="9">
        <v>2165.9072999999999</v>
      </c>
      <c r="DM325" s="9">
        <v>2045.0434</v>
      </c>
      <c r="DN325" s="24">
        <f>Table1[[#This Row],[TOTAL Tax Revenues Before Assistance Through FY12]]+Table1[[#This Row],[TOTAL Tax Revenues Before Assistance FY13 and After]]</f>
        <v>4210.9506999999994</v>
      </c>
      <c r="DO325" s="9">
        <v>464.2706</v>
      </c>
      <c r="DP325" s="9">
        <v>2087.6592999999998</v>
      </c>
      <c r="DQ325" s="9">
        <v>2038.9537</v>
      </c>
      <c r="DR325" s="24">
        <f>Table1[[#This Row],[TOTAL Tax Revenues Net of Assistance Recapture and Penalty Through FY12]]+Table1[[#This Row],[TOTAL Tax Revenues Net of Assistance Recapture and Penalty FY13 and After]]</f>
        <v>4126.6129999999994</v>
      </c>
      <c r="DS325" s="9">
        <v>0</v>
      </c>
      <c r="DT325" s="9">
        <v>0</v>
      </c>
      <c r="DU325" s="9">
        <v>0</v>
      </c>
      <c r="DV325" s="9">
        <v>0</v>
      </c>
    </row>
    <row r="326" spans="1:126" x14ac:dyDescent="0.25">
      <c r="A326" s="10">
        <v>92981</v>
      </c>
      <c r="B326" s="10" t="s">
        <v>1359</v>
      </c>
      <c r="C326" s="10" t="s">
        <v>1360</v>
      </c>
      <c r="D326" s="10" t="s">
        <v>17</v>
      </c>
      <c r="E326" s="10">
        <v>41</v>
      </c>
      <c r="F326" s="10" t="s">
        <v>1361</v>
      </c>
      <c r="G326" s="10" t="s">
        <v>442</v>
      </c>
      <c r="H326" s="13">
        <v>6230</v>
      </c>
      <c r="I326" s="13">
        <v>7680</v>
      </c>
      <c r="J326" s="10" t="s">
        <v>511</v>
      </c>
      <c r="K326" s="10" t="s">
        <v>491</v>
      </c>
      <c r="L326" s="8">
        <v>38434</v>
      </c>
      <c r="M326" s="8">
        <v>44013</v>
      </c>
      <c r="N326" s="9">
        <v>2690</v>
      </c>
      <c r="O326" s="10" t="s">
        <v>74</v>
      </c>
      <c r="P326" s="7">
        <v>5</v>
      </c>
      <c r="Q326" s="7">
        <v>0</v>
      </c>
      <c r="R326" s="7">
        <v>31</v>
      </c>
      <c r="S326" s="7">
        <v>0</v>
      </c>
      <c r="T326" s="7">
        <v>0</v>
      </c>
      <c r="U326" s="7">
        <v>36</v>
      </c>
      <c r="V326" s="7">
        <v>33</v>
      </c>
      <c r="W326" s="7">
        <v>0</v>
      </c>
      <c r="X326" s="7">
        <v>0</v>
      </c>
      <c r="Y326" s="7">
        <v>0</v>
      </c>
      <c r="Z326" s="7">
        <v>14</v>
      </c>
      <c r="AA326" s="7">
        <v>0</v>
      </c>
      <c r="AB326" s="16">
        <v>0</v>
      </c>
      <c r="AC326" s="16">
        <v>0</v>
      </c>
      <c r="AD326" s="16">
        <v>0</v>
      </c>
      <c r="AE326" s="16">
        <v>0</v>
      </c>
      <c r="AF326" s="15">
        <v>100</v>
      </c>
      <c r="AG326" s="10" t="s">
        <v>28</v>
      </c>
      <c r="AH326" s="10" t="s">
        <v>1966</v>
      </c>
      <c r="AI326" s="9">
        <v>0</v>
      </c>
      <c r="AJ326" s="9">
        <v>0</v>
      </c>
      <c r="AK326" s="9">
        <v>0</v>
      </c>
      <c r="AL326" s="24">
        <f>Table1[[#This Row],[Company Direct Land Through FY12]]+Table1[[#This Row],[Company Direct Land FY13 and After]]</f>
        <v>0</v>
      </c>
      <c r="AM326" s="9">
        <v>0</v>
      </c>
      <c r="AN326" s="9">
        <v>0</v>
      </c>
      <c r="AO326" s="9">
        <v>0</v>
      </c>
      <c r="AP326" s="24">
        <f>Table1[[#This Row],[Company Direct Building Through FY12]]+Table1[[#This Row],[Company Direct Building FY13 and After]]</f>
        <v>0</v>
      </c>
      <c r="AQ326" s="9">
        <v>0</v>
      </c>
      <c r="AR326" s="9">
        <v>47.196100000000001</v>
      </c>
      <c r="AS326" s="9">
        <v>0</v>
      </c>
      <c r="AT326" s="24">
        <f>Table1[[#This Row],[Mortgage Recording Tax Through FY12]]+Table1[[#This Row],[Mortgage Recording Tax FY13 and After]]</f>
        <v>47.196100000000001</v>
      </c>
      <c r="AU326" s="9">
        <v>0</v>
      </c>
      <c r="AV326" s="9">
        <v>0</v>
      </c>
      <c r="AW326" s="9">
        <v>0</v>
      </c>
      <c r="AX326" s="24">
        <f>Table1[[#This Row],[Pilot Savings  Through FY12]]+Table1[[#This Row],[Pilot Savings FY13 and After]]</f>
        <v>0</v>
      </c>
      <c r="AY326" s="9">
        <v>0</v>
      </c>
      <c r="AZ326" s="9">
        <v>47.196100000000001</v>
      </c>
      <c r="BA326" s="9">
        <v>0</v>
      </c>
      <c r="BB326" s="24">
        <f>Table1[[#This Row],[Mortgage Recording Tax Exemption Through FY12]]+Table1[[#This Row],[Mortgage Recording Tax Exemption FY13 and After]]</f>
        <v>47.196100000000001</v>
      </c>
      <c r="BC326" s="9">
        <v>15.6652</v>
      </c>
      <c r="BD326" s="9">
        <v>246.30940000000001</v>
      </c>
      <c r="BE326" s="9">
        <v>68.741</v>
      </c>
      <c r="BF326" s="24">
        <f>Table1[[#This Row],[Indirect and Induced Land Through FY12]]+Table1[[#This Row],[Indirect and Induced Land FY13 and After]]</f>
        <v>315.05040000000002</v>
      </c>
      <c r="BG326" s="9">
        <v>29.092600000000001</v>
      </c>
      <c r="BH326" s="9">
        <v>457.43180000000001</v>
      </c>
      <c r="BI326" s="9">
        <v>127.6619</v>
      </c>
      <c r="BJ326" s="24">
        <f>Table1[[#This Row],[Indirect and Induced Building Through FY12]]+Table1[[#This Row],[Indirect and Induced Building FY13 and After]]</f>
        <v>585.09370000000001</v>
      </c>
      <c r="BK326" s="9">
        <v>44.757800000000003</v>
      </c>
      <c r="BL326" s="9">
        <v>703.74120000000005</v>
      </c>
      <c r="BM326" s="9">
        <v>196.40289999999999</v>
      </c>
      <c r="BN326" s="24">
        <f>Table1[[#This Row],[TOTAL Real Property Related Taxes Through FY12]]+Table1[[#This Row],[TOTAL Real Property Related Taxes FY13 and After]]</f>
        <v>900.14409999999998</v>
      </c>
      <c r="BO326" s="9">
        <v>50.376300000000001</v>
      </c>
      <c r="BP326" s="9">
        <v>861.43299999999999</v>
      </c>
      <c r="BQ326" s="9">
        <v>221.05789999999999</v>
      </c>
      <c r="BR326" s="24">
        <f>Table1[[#This Row],[Company Direct Through FY12]]+Table1[[#This Row],[Company Direct FY13 and After]]</f>
        <v>1082.4909</v>
      </c>
      <c r="BS326" s="9">
        <v>0</v>
      </c>
      <c r="BT326" s="9">
        <v>0</v>
      </c>
      <c r="BU326" s="9">
        <v>0</v>
      </c>
      <c r="BV326" s="24">
        <f>Table1[[#This Row],[Sales Tax Exemption Through FY12]]+Table1[[#This Row],[Sales Tax Exemption FY13 and After]]</f>
        <v>0</v>
      </c>
      <c r="BW326" s="9">
        <v>0</v>
      </c>
      <c r="BX326" s="9">
        <v>0</v>
      </c>
      <c r="BY326" s="9">
        <v>0</v>
      </c>
      <c r="BZ326" s="24">
        <f>Table1[[#This Row],[Energy Tax Savings Through FY12]]+Table1[[#This Row],[Energy Tax Savings FY13 and After]]</f>
        <v>0</v>
      </c>
      <c r="CA326" s="9">
        <v>1.1697</v>
      </c>
      <c r="CB326" s="9">
        <v>9.1011000000000006</v>
      </c>
      <c r="CC326" s="9">
        <v>4.0244999999999997</v>
      </c>
      <c r="CD326" s="24">
        <f>Table1[[#This Row],[Tax Exempt Bond Savings Through FY12]]+Table1[[#This Row],[Tax Exempt Bond Savings FY13 and After]]</f>
        <v>13.1256</v>
      </c>
      <c r="CE326" s="9">
        <v>58.113199999999999</v>
      </c>
      <c r="CF326" s="9">
        <v>1004.4387</v>
      </c>
      <c r="CG326" s="9">
        <v>255.00790000000001</v>
      </c>
      <c r="CH326" s="24">
        <f>Table1[[#This Row],[Indirect and Induced Through FY12]]+Table1[[#This Row],[Indirect and Induced FY13 and After]]</f>
        <v>1259.4466</v>
      </c>
      <c r="CI326" s="9">
        <v>107.3198</v>
      </c>
      <c r="CJ326" s="9">
        <v>1856.7706000000001</v>
      </c>
      <c r="CK326" s="9">
        <v>472.04129999999998</v>
      </c>
      <c r="CL326" s="24">
        <f>Table1[[#This Row],[TOTAL Income Consumption Use Taxes Through FY12]]+Table1[[#This Row],[TOTAL Income Consumption Use Taxes FY13 and After]]</f>
        <v>2328.8119000000002</v>
      </c>
      <c r="CM326" s="9">
        <v>1.1697</v>
      </c>
      <c r="CN326" s="9">
        <v>56.297199999999997</v>
      </c>
      <c r="CO326" s="9">
        <v>4.0244999999999997</v>
      </c>
      <c r="CP326" s="24">
        <f>Table1[[#This Row],[Assistance Provided Through FY12]]+Table1[[#This Row],[Assistance Provided FY13 and After]]</f>
        <v>60.321699999999993</v>
      </c>
      <c r="CQ326" s="9">
        <v>0</v>
      </c>
      <c r="CR326" s="9">
        <v>0</v>
      </c>
      <c r="CS326" s="9">
        <v>0</v>
      </c>
      <c r="CT326" s="24">
        <f>Table1[[#This Row],[Recapture Cancellation Reduction Amount Through FY12]]+Table1[[#This Row],[Recapture Cancellation Reduction Amount FY13 and After]]</f>
        <v>0</v>
      </c>
      <c r="CU326" s="9">
        <v>0</v>
      </c>
      <c r="CV326" s="9">
        <v>0</v>
      </c>
      <c r="CW326" s="9">
        <v>0</v>
      </c>
      <c r="CX326" s="24">
        <f>Table1[[#This Row],[Penalty Paid Through FY12]]+Table1[[#This Row],[Penalty Paid FY13 and After]]</f>
        <v>0</v>
      </c>
      <c r="CY326" s="9">
        <v>1.1697</v>
      </c>
      <c r="CZ326" s="9">
        <v>56.297199999999997</v>
      </c>
      <c r="DA326" s="9">
        <v>4.0244999999999997</v>
      </c>
      <c r="DB326" s="24">
        <f>Table1[[#This Row],[TOTAL Assistance Net of Recapture Penalties Through FY12]]+Table1[[#This Row],[TOTAL Assistance Net of Recapture Penalties FY13 and After]]</f>
        <v>60.321699999999993</v>
      </c>
      <c r="DC326" s="9">
        <v>50.376300000000001</v>
      </c>
      <c r="DD326" s="9">
        <v>908.62909999999999</v>
      </c>
      <c r="DE326" s="9">
        <v>221.05789999999999</v>
      </c>
      <c r="DF326" s="24">
        <f>Table1[[#This Row],[Company Direct Tax Revenue Before Assistance Through FY12]]+Table1[[#This Row],[Company Direct Tax Revenue Before Assistance FY13 and After]]</f>
        <v>1129.6869999999999</v>
      </c>
      <c r="DG326" s="9">
        <v>102.871</v>
      </c>
      <c r="DH326" s="9">
        <v>1708.1799000000001</v>
      </c>
      <c r="DI326" s="9">
        <v>451.41079999999999</v>
      </c>
      <c r="DJ326" s="24">
        <f>Table1[[#This Row],[Indirect and Induced Tax Revenues Through FY12]]+Table1[[#This Row],[Indirect and Induced Tax Revenues FY13 and After]]</f>
        <v>2159.5907000000002</v>
      </c>
      <c r="DK326" s="9">
        <v>153.2473</v>
      </c>
      <c r="DL326" s="9">
        <v>2616.8090000000002</v>
      </c>
      <c r="DM326" s="9">
        <v>672.46870000000001</v>
      </c>
      <c r="DN326" s="24">
        <f>Table1[[#This Row],[TOTAL Tax Revenues Before Assistance Through FY12]]+Table1[[#This Row],[TOTAL Tax Revenues Before Assistance FY13 and After]]</f>
        <v>3289.2777000000001</v>
      </c>
      <c r="DO326" s="9">
        <v>152.07759999999999</v>
      </c>
      <c r="DP326" s="9">
        <v>2560.5118000000002</v>
      </c>
      <c r="DQ326" s="9">
        <v>668.44420000000002</v>
      </c>
      <c r="DR326" s="24">
        <f>Table1[[#This Row],[TOTAL Tax Revenues Net of Assistance Recapture and Penalty Through FY12]]+Table1[[#This Row],[TOTAL Tax Revenues Net of Assistance Recapture and Penalty FY13 and After]]</f>
        <v>3228.9560000000001</v>
      </c>
      <c r="DS326" s="9">
        <v>0</v>
      </c>
      <c r="DT326" s="9">
        <v>0</v>
      </c>
      <c r="DU326" s="9">
        <v>0</v>
      </c>
      <c r="DV326" s="9">
        <v>0</v>
      </c>
    </row>
    <row r="327" spans="1:126" x14ac:dyDescent="0.25">
      <c r="A327" s="10">
        <v>92984</v>
      </c>
      <c r="B327" s="10" t="s">
        <v>1362</v>
      </c>
      <c r="C327" s="10" t="s">
        <v>1364</v>
      </c>
      <c r="D327" s="10" t="s">
        <v>24</v>
      </c>
      <c r="E327" s="10">
        <v>26</v>
      </c>
      <c r="F327" s="10" t="s">
        <v>255</v>
      </c>
      <c r="G327" s="10" t="s">
        <v>521</v>
      </c>
      <c r="H327" s="13">
        <v>10000</v>
      </c>
      <c r="I327" s="13">
        <v>10000</v>
      </c>
      <c r="J327" s="10" t="s">
        <v>1363</v>
      </c>
      <c r="K327" s="10" t="s">
        <v>81</v>
      </c>
      <c r="L327" s="8">
        <v>38457</v>
      </c>
      <c r="M327" s="8">
        <v>48029</v>
      </c>
      <c r="N327" s="9">
        <v>2500</v>
      </c>
      <c r="O327" s="10" t="s">
        <v>11</v>
      </c>
      <c r="P327" s="7">
        <v>0</v>
      </c>
      <c r="Q327" s="7">
        <v>1</v>
      </c>
      <c r="R327" s="7">
        <v>68</v>
      </c>
      <c r="S327" s="7">
        <v>0</v>
      </c>
      <c r="T327" s="7">
        <v>0</v>
      </c>
      <c r="U327" s="7">
        <v>69</v>
      </c>
      <c r="V327" s="7">
        <v>68</v>
      </c>
      <c r="W327" s="7">
        <v>0</v>
      </c>
      <c r="X327" s="7">
        <v>0</v>
      </c>
      <c r="Y327" s="7">
        <v>0</v>
      </c>
      <c r="Z327" s="7">
        <v>15</v>
      </c>
      <c r="AA327" s="7">
        <v>0</v>
      </c>
      <c r="AB327" s="16">
        <v>0</v>
      </c>
      <c r="AC327" s="16">
        <v>0</v>
      </c>
      <c r="AD327" s="16">
        <v>0</v>
      </c>
      <c r="AE327" s="16">
        <v>0</v>
      </c>
      <c r="AF327" s="15">
        <v>91.304347826086953</v>
      </c>
      <c r="AG327" s="10" t="s">
        <v>28</v>
      </c>
      <c r="AH327" s="10" t="s">
        <v>1966</v>
      </c>
      <c r="AI327" s="9">
        <v>4.7960000000000003</v>
      </c>
      <c r="AJ327" s="9">
        <v>33.996400000000001</v>
      </c>
      <c r="AK327" s="9">
        <v>37.020200000000003</v>
      </c>
      <c r="AL327" s="24">
        <f>Table1[[#This Row],[Company Direct Land Through FY12]]+Table1[[#This Row],[Company Direct Land FY13 and After]]</f>
        <v>71.016600000000011</v>
      </c>
      <c r="AM327" s="9">
        <v>31.922999999999998</v>
      </c>
      <c r="AN327" s="9">
        <v>118.58</v>
      </c>
      <c r="AO327" s="9">
        <v>246.41419999999999</v>
      </c>
      <c r="AP327" s="24">
        <f>Table1[[#This Row],[Company Direct Building Through FY12]]+Table1[[#This Row],[Company Direct Building FY13 and After]]</f>
        <v>364.99419999999998</v>
      </c>
      <c r="AQ327" s="9">
        <v>0</v>
      </c>
      <c r="AR327" s="9">
        <v>35.090000000000003</v>
      </c>
      <c r="AS327" s="9">
        <v>0</v>
      </c>
      <c r="AT327" s="24">
        <f>Table1[[#This Row],[Mortgage Recording Tax Through FY12]]+Table1[[#This Row],[Mortgage Recording Tax FY13 and After]]</f>
        <v>35.090000000000003</v>
      </c>
      <c r="AU327" s="9">
        <v>23.298999999999999</v>
      </c>
      <c r="AV327" s="9">
        <v>59.196399999999997</v>
      </c>
      <c r="AW327" s="9">
        <v>179.84520000000001</v>
      </c>
      <c r="AX327" s="24">
        <f>Table1[[#This Row],[Pilot Savings  Through FY12]]+Table1[[#This Row],[Pilot Savings FY13 and After]]</f>
        <v>239.04160000000002</v>
      </c>
      <c r="AY327" s="9">
        <v>0</v>
      </c>
      <c r="AZ327" s="9">
        <v>35.090000000000003</v>
      </c>
      <c r="BA327" s="9">
        <v>0</v>
      </c>
      <c r="BB327" s="24">
        <f>Table1[[#This Row],[Mortgage Recording Tax Exemption Through FY12]]+Table1[[#This Row],[Mortgage Recording Tax Exemption FY13 and After]]</f>
        <v>35.090000000000003</v>
      </c>
      <c r="BC327" s="9">
        <v>32.569600000000001</v>
      </c>
      <c r="BD327" s="9">
        <v>128.24359999999999</v>
      </c>
      <c r="BE327" s="9">
        <v>251.405</v>
      </c>
      <c r="BF327" s="24">
        <f>Table1[[#This Row],[Indirect and Induced Land Through FY12]]+Table1[[#This Row],[Indirect and Induced Land FY13 and After]]</f>
        <v>379.64859999999999</v>
      </c>
      <c r="BG327" s="9">
        <v>60.486499999999999</v>
      </c>
      <c r="BH327" s="9">
        <v>238.16669999999999</v>
      </c>
      <c r="BI327" s="9">
        <v>466.89600000000002</v>
      </c>
      <c r="BJ327" s="24">
        <f>Table1[[#This Row],[Indirect and Induced Building Through FY12]]+Table1[[#This Row],[Indirect and Induced Building FY13 and After]]</f>
        <v>705.06269999999995</v>
      </c>
      <c r="BK327" s="9">
        <v>106.4761</v>
      </c>
      <c r="BL327" s="9">
        <v>459.7903</v>
      </c>
      <c r="BM327" s="9">
        <v>821.89020000000005</v>
      </c>
      <c r="BN327" s="24">
        <f>Table1[[#This Row],[TOTAL Real Property Related Taxes Through FY12]]+Table1[[#This Row],[TOTAL Real Property Related Taxes FY13 and After]]</f>
        <v>1281.6804999999999</v>
      </c>
      <c r="BO327" s="9">
        <v>152.8955</v>
      </c>
      <c r="BP327" s="9">
        <v>680.34709999999995</v>
      </c>
      <c r="BQ327" s="9">
        <v>1180.2021</v>
      </c>
      <c r="BR327" s="24">
        <f>Table1[[#This Row],[Company Direct Through FY12]]+Table1[[#This Row],[Company Direct FY13 and After]]</f>
        <v>1860.5491999999999</v>
      </c>
      <c r="BS327" s="9">
        <v>0</v>
      </c>
      <c r="BT327" s="9">
        <v>0</v>
      </c>
      <c r="BU327" s="9">
        <v>0</v>
      </c>
      <c r="BV327" s="24">
        <f>Table1[[#This Row],[Sales Tax Exemption Through FY12]]+Table1[[#This Row],[Sales Tax Exemption FY13 and After]]</f>
        <v>0</v>
      </c>
      <c r="BW327" s="9">
        <v>0</v>
      </c>
      <c r="BX327" s="9">
        <v>0</v>
      </c>
      <c r="BY327" s="9">
        <v>0</v>
      </c>
      <c r="BZ327" s="24">
        <f>Table1[[#This Row],[Energy Tax Savings Through FY12]]+Table1[[#This Row],[Energy Tax Savings FY13 and After]]</f>
        <v>0</v>
      </c>
      <c r="CA327" s="9">
        <v>0</v>
      </c>
      <c r="CB327" s="9">
        <v>0</v>
      </c>
      <c r="CC327" s="9">
        <v>0</v>
      </c>
      <c r="CD327" s="24">
        <f>Table1[[#This Row],[Tax Exempt Bond Savings Through FY12]]+Table1[[#This Row],[Tax Exempt Bond Savings FY13 and After]]</f>
        <v>0</v>
      </c>
      <c r="CE327" s="9">
        <v>111.2064</v>
      </c>
      <c r="CF327" s="9">
        <v>482.63170000000002</v>
      </c>
      <c r="CG327" s="9">
        <v>858.40350000000001</v>
      </c>
      <c r="CH327" s="24">
        <f>Table1[[#This Row],[Indirect and Induced Through FY12]]+Table1[[#This Row],[Indirect and Induced FY13 and After]]</f>
        <v>1341.0352</v>
      </c>
      <c r="CI327" s="9">
        <v>264.1019</v>
      </c>
      <c r="CJ327" s="9">
        <v>1162.9788000000001</v>
      </c>
      <c r="CK327" s="9">
        <v>2038.6056000000001</v>
      </c>
      <c r="CL327" s="24">
        <f>Table1[[#This Row],[TOTAL Income Consumption Use Taxes Through FY12]]+Table1[[#This Row],[TOTAL Income Consumption Use Taxes FY13 and After]]</f>
        <v>3201.5844000000002</v>
      </c>
      <c r="CM327" s="9">
        <v>23.298999999999999</v>
      </c>
      <c r="CN327" s="9">
        <v>94.2864</v>
      </c>
      <c r="CO327" s="9">
        <v>179.84520000000001</v>
      </c>
      <c r="CP327" s="24">
        <f>Table1[[#This Row],[Assistance Provided Through FY12]]+Table1[[#This Row],[Assistance Provided FY13 and After]]</f>
        <v>274.13159999999999</v>
      </c>
      <c r="CQ327" s="9">
        <v>0</v>
      </c>
      <c r="CR327" s="9">
        <v>0</v>
      </c>
      <c r="CS327" s="9">
        <v>0</v>
      </c>
      <c r="CT327" s="24">
        <f>Table1[[#This Row],[Recapture Cancellation Reduction Amount Through FY12]]+Table1[[#This Row],[Recapture Cancellation Reduction Amount FY13 and After]]</f>
        <v>0</v>
      </c>
      <c r="CU327" s="9">
        <v>0</v>
      </c>
      <c r="CV327" s="9">
        <v>0</v>
      </c>
      <c r="CW327" s="9">
        <v>0</v>
      </c>
      <c r="CX327" s="24">
        <f>Table1[[#This Row],[Penalty Paid Through FY12]]+Table1[[#This Row],[Penalty Paid FY13 and After]]</f>
        <v>0</v>
      </c>
      <c r="CY327" s="9">
        <v>23.298999999999999</v>
      </c>
      <c r="CZ327" s="9">
        <v>94.2864</v>
      </c>
      <c r="DA327" s="9">
        <v>179.84520000000001</v>
      </c>
      <c r="DB327" s="24">
        <f>Table1[[#This Row],[TOTAL Assistance Net of Recapture Penalties Through FY12]]+Table1[[#This Row],[TOTAL Assistance Net of Recapture Penalties FY13 and After]]</f>
        <v>274.13159999999999</v>
      </c>
      <c r="DC327" s="9">
        <v>189.61449999999999</v>
      </c>
      <c r="DD327" s="9">
        <v>868.01350000000002</v>
      </c>
      <c r="DE327" s="9">
        <v>1463.6365000000001</v>
      </c>
      <c r="DF327" s="24">
        <f>Table1[[#This Row],[Company Direct Tax Revenue Before Assistance Through FY12]]+Table1[[#This Row],[Company Direct Tax Revenue Before Assistance FY13 and After]]</f>
        <v>2331.65</v>
      </c>
      <c r="DG327" s="9">
        <v>204.26249999999999</v>
      </c>
      <c r="DH327" s="9">
        <v>849.04200000000003</v>
      </c>
      <c r="DI327" s="9">
        <v>1576.7045000000001</v>
      </c>
      <c r="DJ327" s="24">
        <f>Table1[[#This Row],[Indirect and Induced Tax Revenues Through FY12]]+Table1[[#This Row],[Indirect and Induced Tax Revenues FY13 and After]]</f>
        <v>2425.7465000000002</v>
      </c>
      <c r="DK327" s="9">
        <v>393.87700000000001</v>
      </c>
      <c r="DL327" s="9">
        <v>1717.0554999999999</v>
      </c>
      <c r="DM327" s="9">
        <v>3040.3409999999999</v>
      </c>
      <c r="DN327" s="24">
        <f>Table1[[#This Row],[TOTAL Tax Revenues Before Assistance Through FY12]]+Table1[[#This Row],[TOTAL Tax Revenues Before Assistance FY13 and After]]</f>
        <v>4757.3964999999998</v>
      </c>
      <c r="DO327" s="9">
        <v>370.57799999999997</v>
      </c>
      <c r="DP327" s="9">
        <v>1622.7691</v>
      </c>
      <c r="DQ327" s="9">
        <v>2860.4958000000001</v>
      </c>
      <c r="DR327" s="24">
        <f>Table1[[#This Row],[TOTAL Tax Revenues Net of Assistance Recapture and Penalty Through FY12]]+Table1[[#This Row],[TOTAL Tax Revenues Net of Assistance Recapture and Penalty FY13 and After]]</f>
        <v>4483.2649000000001</v>
      </c>
      <c r="DS327" s="9">
        <v>0</v>
      </c>
      <c r="DT327" s="9">
        <v>0</v>
      </c>
      <c r="DU327" s="9">
        <v>0</v>
      </c>
      <c r="DV327" s="9">
        <v>0</v>
      </c>
    </row>
    <row r="328" spans="1:126" x14ac:dyDescent="0.25">
      <c r="A328" s="10">
        <v>92989</v>
      </c>
      <c r="B328" s="10" t="s">
        <v>1365</v>
      </c>
      <c r="C328" s="10" t="s">
        <v>1367</v>
      </c>
      <c r="D328" s="10" t="s">
        <v>17</v>
      </c>
      <c r="E328" s="10">
        <v>37</v>
      </c>
      <c r="F328" s="10" t="s">
        <v>1368</v>
      </c>
      <c r="G328" s="10" t="s">
        <v>107</v>
      </c>
      <c r="H328" s="13">
        <v>37500</v>
      </c>
      <c r="I328" s="13">
        <v>30000</v>
      </c>
      <c r="J328" s="10" t="s">
        <v>1366</v>
      </c>
      <c r="K328" s="10" t="s">
        <v>5</v>
      </c>
      <c r="L328" s="8">
        <v>38518</v>
      </c>
      <c r="M328" s="8">
        <v>48029</v>
      </c>
      <c r="N328" s="9">
        <v>1900</v>
      </c>
      <c r="O328" s="10" t="s">
        <v>11</v>
      </c>
      <c r="P328" s="7">
        <v>3</v>
      </c>
      <c r="Q328" s="7">
        <v>0</v>
      </c>
      <c r="R328" s="7">
        <v>40</v>
      </c>
      <c r="S328" s="7">
        <v>0</v>
      </c>
      <c r="T328" s="7">
        <v>0</v>
      </c>
      <c r="U328" s="7">
        <v>43</v>
      </c>
      <c r="V328" s="7">
        <v>41</v>
      </c>
      <c r="W328" s="7">
        <v>0</v>
      </c>
      <c r="X328" s="7">
        <v>0</v>
      </c>
      <c r="Y328" s="7">
        <v>0</v>
      </c>
      <c r="Z328" s="7">
        <v>6</v>
      </c>
      <c r="AA328" s="7">
        <v>0</v>
      </c>
      <c r="AB328" s="16">
        <v>0</v>
      </c>
      <c r="AC328" s="16">
        <v>0</v>
      </c>
      <c r="AD328" s="16">
        <v>0</v>
      </c>
      <c r="AE328" s="16">
        <v>0</v>
      </c>
      <c r="AF328" s="15">
        <v>100</v>
      </c>
      <c r="AG328" s="10" t="s">
        <v>1966</v>
      </c>
      <c r="AH328" s="10" t="s">
        <v>1966</v>
      </c>
      <c r="AI328" s="9">
        <v>21.094999999999999</v>
      </c>
      <c r="AJ328" s="9">
        <v>81.674899999999994</v>
      </c>
      <c r="AK328" s="9">
        <v>162.83269999999999</v>
      </c>
      <c r="AL328" s="24">
        <f>Table1[[#This Row],[Company Direct Land Through FY12]]+Table1[[#This Row],[Company Direct Land FY13 and After]]</f>
        <v>244.50759999999997</v>
      </c>
      <c r="AM328" s="9">
        <v>14.101000000000001</v>
      </c>
      <c r="AN328" s="9">
        <v>84.972099999999998</v>
      </c>
      <c r="AO328" s="9">
        <v>108.8456</v>
      </c>
      <c r="AP328" s="24">
        <f>Table1[[#This Row],[Company Direct Building Through FY12]]+Table1[[#This Row],[Company Direct Building FY13 and After]]</f>
        <v>193.8177</v>
      </c>
      <c r="AQ328" s="9">
        <v>0</v>
      </c>
      <c r="AR328" s="9">
        <v>28.659700000000001</v>
      </c>
      <c r="AS328" s="9">
        <v>0</v>
      </c>
      <c r="AT328" s="24">
        <f>Table1[[#This Row],[Mortgage Recording Tax Through FY12]]+Table1[[#This Row],[Mortgage Recording Tax FY13 and After]]</f>
        <v>28.659700000000001</v>
      </c>
      <c r="AU328" s="9">
        <v>20.617999999999999</v>
      </c>
      <c r="AV328" s="9">
        <v>72.924800000000005</v>
      </c>
      <c r="AW328" s="9">
        <v>159.15090000000001</v>
      </c>
      <c r="AX328" s="24">
        <f>Table1[[#This Row],[Pilot Savings  Through FY12]]+Table1[[#This Row],[Pilot Savings FY13 and After]]</f>
        <v>232.07570000000001</v>
      </c>
      <c r="AY328" s="9">
        <v>0</v>
      </c>
      <c r="AZ328" s="9">
        <v>28.659700000000001</v>
      </c>
      <c r="BA328" s="9">
        <v>0</v>
      </c>
      <c r="BB328" s="24">
        <f>Table1[[#This Row],[Mortgage Recording Tax Exemption Through FY12]]+Table1[[#This Row],[Mortgage Recording Tax Exemption FY13 and After]]</f>
        <v>28.659700000000001</v>
      </c>
      <c r="BC328" s="9">
        <v>38.700299999999999</v>
      </c>
      <c r="BD328" s="9">
        <v>202.96680000000001</v>
      </c>
      <c r="BE328" s="9">
        <v>298.72800000000001</v>
      </c>
      <c r="BF328" s="24">
        <f>Table1[[#This Row],[Indirect and Induced Land Through FY12]]+Table1[[#This Row],[Indirect and Induced Land FY13 and After]]</f>
        <v>501.69479999999999</v>
      </c>
      <c r="BG328" s="9">
        <v>71.872</v>
      </c>
      <c r="BH328" s="9">
        <v>376.93849999999998</v>
      </c>
      <c r="BI328" s="9">
        <v>554.78099999999995</v>
      </c>
      <c r="BJ328" s="24">
        <f>Table1[[#This Row],[Indirect and Induced Building Through FY12]]+Table1[[#This Row],[Indirect and Induced Building FY13 and After]]</f>
        <v>931.71949999999993</v>
      </c>
      <c r="BK328" s="9">
        <v>125.1503</v>
      </c>
      <c r="BL328" s="9">
        <v>673.62750000000005</v>
      </c>
      <c r="BM328" s="9">
        <v>966.03639999999996</v>
      </c>
      <c r="BN328" s="24">
        <f>Table1[[#This Row],[TOTAL Real Property Related Taxes Through FY12]]+Table1[[#This Row],[TOTAL Real Property Related Taxes FY13 and After]]</f>
        <v>1639.6639</v>
      </c>
      <c r="BO328" s="9">
        <v>282.02569999999997</v>
      </c>
      <c r="BP328" s="9">
        <v>1662.8752999999999</v>
      </c>
      <c r="BQ328" s="9">
        <v>2176.9609999999998</v>
      </c>
      <c r="BR328" s="24">
        <f>Table1[[#This Row],[Company Direct Through FY12]]+Table1[[#This Row],[Company Direct FY13 and After]]</f>
        <v>3839.8362999999999</v>
      </c>
      <c r="BS328" s="9">
        <v>0</v>
      </c>
      <c r="BT328" s="9">
        <v>4.4325000000000001</v>
      </c>
      <c r="BU328" s="9">
        <v>0</v>
      </c>
      <c r="BV328" s="24">
        <f>Table1[[#This Row],[Sales Tax Exemption Through FY12]]+Table1[[#This Row],[Sales Tax Exemption FY13 and After]]</f>
        <v>4.4325000000000001</v>
      </c>
      <c r="BW328" s="9">
        <v>0</v>
      </c>
      <c r="BX328" s="9">
        <v>0</v>
      </c>
      <c r="BY328" s="9">
        <v>0</v>
      </c>
      <c r="BZ328" s="24">
        <f>Table1[[#This Row],[Energy Tax Savings Through FY12]]+Table1[[#This Row],[Energy Tax Savings FY13 and After]]</f>
        <v>0</v>
      </c>
      <c r="CA328" s="9">
        <v>0</v>
      </c>
      <c r="CB328" s="9">
        <v>0</v>
      </c>
      <c r="CC328" s="9">
        <v>0</v>
      </c>
      <c r="CD328" s="24">
        <f>Table1[[#This Row],[Tax Exempt Bond Savings Through FY12]]+Table1[[#This Row],[Tax Exempt Bond Savings FY13 and After]]</f>
        <v>0</v>
      </c>
      <c r="CE328" s="9">
        <v>143.56639999999999</v>
      </c>
      <c r="CF328" s="9">
        <v>847.45609999999999</v>
      </c>
      <c r="CG328" s="9">
        <v>1108.1911</v>
      </c>
      <c r="CH328" s="24">
        <f>Table1[[#This Row],[Indirect and Induced Through FY12]]+Table1[[#This Row],[Indirect and Induced FY13 and After]]</f>
        <v>1955.6471999999999</v>
      </c>
      <c r="CI328" s="9">
        <v>425.59210000000002</v>
      </c>
      <c r="CJ328" s="9">
        <v>2505.8989000000001</v>
      </c>
      <c r="CK328" s="9">
        <v>3285.1520999999998</v>
      </c>
      <c r="CL328" s="24">
        <f>Table1[[#This Row],[TOTAL Income Consumption Use Taxes Through FY12]]+Table1[[#This Row],[TOTAL Income Consumption Use Taxes FY13 and After]]</f>
        <v>5791.0509999999995</v>
      </c>
      <c r="CM328" s="9">
        <v>20.617999999999999</v>
      </c>
      <c r="CN328" s="9">
        <v>106.017</v>
      </c>
      <c r="CO328" s="9">
        <v>159.15090000000001</v>
      </c>
      <c r="CP328" s="24">
        <f>Table1[[#This Row],[Assistance Provided Through FY12]]+Table1[[#This Row],[Assistance Provided FY13 and After]]</f>
        <v>265.16790000000003</v>
      </c>
      <c r="CQ328" s="9">
        <v>0</v>
      </c>
      <c r="CR328" s="9">
        <v>0</v>
      </c>
      <c r="CS328" s="9">
        <v>0</v>
      </c>
      <c r="CT328" s="24">
        <f>Table1[[#This Row],[Recapture Cancellation Reduction Amount Through FY12]]+Table1[[#This Row],[Recapture Cancellation Reduction Amount FY13 and After]]</f>
        <v>0</v>
      </c>
      <c r="CU328" s="9">
        <v>0</v>
      </c>
      <c r="CV328" s="9">
        <v>0</v>
      </c>
      <c r="CW328" s="9">
        <v>0</v>
      </c>
      <c r="CX328" s="24">
        <f>Table1[[#This Row],[Penalty Paid Through FY12]]+Table1[[#This Row],[Penalty Paid FY13 and After]]</f>
        <v>0</v>
      </c>
      <c r="CY328" s="9">
        <v>20.617999999999999</v>
      </c>
      <c r="CZ328" s="9">
        <v>106.017</v>
      </c>
      <c r="DA328" s="9">
        <v>159.15090000000001</v>
      </c>
      <c r="DB328" s="24">
        <f>Table1[[#This Row],[TOTAL Assistance Net of Recapture Penalties Through FY12]]+Table1[[#This Row],[TOTAL Assistance Net of Recapture Penalties FY13 and After]]</f>
        <v>265.16790000000003</v>
      </c>
      <c r="DC328" s="9">
        <v>317.2217</v>
      </c>
      <c r="DD328" s="9">
        <v>1858.182</v>
      </c>
      <c r="DE328" s="9">
        <v>2448.6392999999998</v>
      </c>
      <c r="DF328" s="24">
        <f>Table1[[#This Row],[Company Direct Tax Revenue Before Assistance Through FY12]]+Table1[[#This Row],[Company Direct Tax Revenue Before Assistance FY13 and After]]</f>
        <v>4306.8212999999996</v>
      </c>
      <c r="DG328" s="9">
        <v>254.1387</v>
      </c>
      <c r="DH328" s="9">
        <v>1427.3614</v>
      </c>
      <c r="DI328" s="9">
        <v>1961.7001</v>
      </c>
      <c r="DJ328" s="24">
        <f>Table1[[#This Row],[Indirect and Induced Tax Revenues Through FY12]]+Table1[[#This Row],[Indirect and Induced Tax Revenues FY13 and After]]</f>
        <v>3389.0614999999998</v>
      </c>
      <c r="DK328" s="9">
        <v>571.36040000000003</v>
      </c>
      <c r="DL328" s="9">
        <v>3285.5434</v>
      </c>
      <c r="DM328" s="9">
        <v>4410.3393999999998</v>
      </c>
      <c r="DN328" s="24">
        <f>Table1[[#This Row],[TOTAL Tax Revenues Before Assistance Through FY12]]+Table1[[#This Row],[TOTAL Tax Revenues Before Assistance FY13 and After]]</f>
        <v>7695.8827999999994</v>
      </c>
      <c r="DO328" s="9">
        <v>550.74239999999998</v>
      </c>
      <c r="DP328" s="9">
        <v>3179.5264000000002</v>
      </c>
      <c r="DQ328" s="9">
        <v>4251.1885000000002</v>
      </c>
      <c r="DR328" s="24">
        <f>Table1[[#This Row],[TOTAL Tax Revenues Net of Assistance Recapture and Penalty Through FY12]]+Table1[[#This Row],[TOTAL Tax Revenues Net of Assistance Recapture and Penalty FY13 and After]]</f>
        <v>7430.7149000000009</v>
      </c>
      <c r="DS328" s="9">
        <v>0</v>
      </c>
      <c r="DT328" s="9">
        <v>0</v>
      </c>
      <c r="DU328" s="9">
        <v>0</v>
      </c>
      <c r="DV328" s="9">
        <v>0</v>
      </c>
    </row>
    <row r="329" spans="1:126" x14ac:dyDescent="0.25">
      <c r="A329" s="10">
        <v>92990</v>
      </c>
      <c r="B329" s="10" t="s">
        <v>1369</v>
      </c>
      <c r="C329" s="10" t="s">
        <v>1371</v>
      </c>
      <c r="D329" s="10" t="s">
        <v>47</v>
      </c>
      <c r="E329" s="10">
        <v>3</v>
      </c>
      <c r="F329" s="10" t="s">
        <v>1372</v>
      </c>
      <c r="G329" s="10" t="s">
        <v>1373</v>
      </c>
      <c r="H329" s="13">
        <v>18000</v>
      </c>
      <c r="I329" s="13">
        <v>18000</v>
      </c>
      <c r="J329" s="10" t="s">
        <v>1370</v>
      </c>
      <c r="K329" s="10" t="s">
        <v>81</v>
      </c>
      <c r="L329" s="8">
        <v>38484</v>
      </c>
      <c r="M329" s="8">
        <v>48029</v>
      </c>
      <c r="N329" s="9">
        <v>1475</v>
      </c>
      <c r="O329" s="10" t="s">
        <v>11</v>
      </c>
      <c r="P329" s="7">
        <v>0</v>
      </c>
      <c r="Q329" s="7">
        <v>0</v>
      </c>
      <c r="R329" s="7">
        <v>40</v>
      </c>
      <c r="S329" s="7">
        <v>0</v>
      </c>
      <c r="T329" s="7">
        <v>0</v>
      </c>
      <c r="U329" s="7">
        <v>40</v>
      </c>
      <c r="V329" s="7">
        <v>40</v>
      </c>
      <c r="W329" s="7">
        <v>0</v>
      </c>
      <c r="X329" s="7">
        <v>0</v>
      </c>
      <c r="Y329" s="7">
        <v>30</v>
      </c>
      <c r="Z329" s="7">
        <v>7</v>
      </c>
      <c r="AA329" s="7">
        <v>0</v>
      </c>
      <c r="AB329" s="16">
        <v>0</v>
      </c>
      <c r="AC329" s="16">
        <v>0</v>
      </c>
      <c r="AD329" s="16">
        <v>0</v>
      </c>
      <c r="AE329" s="16">
        <v>0</v>
      </c>
      <c r="AF329" s="15">
        <v>80</v>
      </c>
      <c r="AG329" s="10" t="s">
        <v>28</v>
      </c>
      <c r="AH329" s="10" t="s">
        <v>1966</v>
      </c>
      <c r="AI329" s="9">
        <v>23.672999999999998</v>
      </c>
      <c r="AJ329" s="9">
        <v>157.11619999999999</v>
      </c>
      <c r="AK329" s="9">
        <v>182.73310000000001</v>
      </c>
      <c r="AL329" s="24">
        <f>Table1[[#This Row],[Company Direct Land Through FY12]]+Table1[[#This Row],[Company Direct Land FY13 and After]]</f>
        <v>339.84929999999997</v>
      </c>
      <c r="AM329" s="9">
        <v>37.270000000000003</v>
      </c>
      <c r="AN329" s="9">
        <v>193.73169999999999</v>
      </c>
      <c r="AO329" s="9">
        <v>287.6884</v>
      </c>
      <c r="AP329" s="24">
        <f>Table1[[#This Row],[Company Direct Building Through FY12]]+Table1[[#This Row],[Company Direct Building FY13 and After]]</f>
        <v>481.42009999999999</v>
      </c>
      <c r="AQ329" s="9">
        <v>0</v>
      </c>
      <c r="AR329" s="9">
        <v>23.633099999999999</v>
      </c>
      <c r="AS329" s="9">
        <v>0</v>
      </c>
      <c r="AT329" s="24">
        <f>Table1[[#This Row],[Mortgage Recording Tax Through FY12]]+Table1[[#This Row],[Mortgage Recording Tax FY13 and After]]</f>
        <v>23.633099999999999</v>
      </c>
      <c r="AU329" s="9">
        <v>36.043999999999997</v>
      </c>
      <c r="AV329" s="9">
        <v>106.47929999999999</v>
      </c>
      <c r="AW329" s="9">
        <v>278.22379999999998</v>
      </c>
      <c r="AX329" s="24">
        <f>Table1[[#This Row],[Pilot Savings  Through FY12]]+Table1[[#This Row],[Pilot Savings FY13 and After]]</f>
        <v>384.70309999999995</v>
      </c>
      <c r="AY329" s="9">
        <v>0</v>
      </c>
      <c r="AZ329" s="9">
        <v>23.633099999999999</v>
      </c>
      <c r="BA329" s="9">
        <v>0</v>
      </c>
      <c r="BB329" s="24">
        <f>Table1[[#This Row],[Mortgage Recording Tax Exemption Through FY12]]+Table1[[#This Row],[Mortgage Recording Tax Exemption FY13 and After]]</f>
        <v>23.633099999999999</v>
      </c>
      <c r="BC329" s="9">
        <v>69.697199999999995</v>
      </c>
      <c r="BD329" s="9">
        <v>329.5249</v>
      </c>
      <c r="BE329" s="9">
        <v>537.99339999999995</v>
      </c>
      <c r="BF329" s="24">
        <f>Table1[[#This Row],[Indirect and Induced Land Through FY12]]+Table1[[#This Row],[Indirect and Induced Land FY13 and After]]</f>
        <v>867.51829999999995</v>
      </c>
      <c r="BG329" s="9">
        <v>129.4376</v>
      </c>
      <c r="BH329" s="9">
        <v>611.97429999999997</v>
      </c>
      <c r="BI329" s="9">
        <v>999.1309</v>
      </c>
      <c r="BJ329" s="24">
        <f>Table1[[#This Row],[Indirect and Induced Building Through FY12]]+Table1[[#This Row],[Indirect and Induced Building FY13 and After]]</f>
        <v>1611.1052</v>
      </c>
      <c r="BK329" s="9">
        <v>224.03380000000001</v>
      </c>
      <c r="BL329" s="9">
        <v>1185.8678</v>
      </c>
      <c r="BM329" s="9">
        <v>1729.3219999999999</v>
      </c>
      <c r="BN329" s="24">
        <f>Table1[[#This Row],[TOTAL Real Property Related Taxes Through FY12]]+Table1[[#This Row],[TOTAL Real Property Related Taxes FY13 and After]]</f>
        <v>2915.1898000000001</v>
      </c>
      <c r="BO329" s="9">
        <v>397.34989999999999</v>
      </c>
      <c r="BP329" s="9">
        <v>2011.7221999999999</v>
      </c>
      <c r="BQ329" s="9">
        <v>3067.1498999999999</v>
      </c>
      <c r="BR329" s="24">
        <f>Table1[[#This Row],[Company Direct Through FY12]]+Table1[[#This Row],[Company Direct FY13 and After]]</f>
        <v>5078.8720999999996</v>
      </c>
      <c r="BS329" s="9">
        <v>0</v>
      </c>
      <c r="BT329" s="9">
        <v>6.4935</v>
      </c>
      <c r="BU329" s="9">
        <v>0</v>
      </c>
      <c r="BV329" s="24">
        <f>Table1[[#This Row],[Sales Tax Exemption Through FY12]]+Table1[[#This Row],[Sales Tax Exemption FY13 and After]]</f>
        <v>6.4935</v>
      </c>
      <c r="BW329" s="9">
        <v>0</v>
      </c>
      <c r="BX329" s="9">
        <v>0</v>
      </c>
      <c r="BY329" s="9">
        <v>0</v>
      </c>
      <c r="BZ329" s="24">
        <f>Table1[[#This Row],[Energy Tax Savings Through FY12]]+Table1[[#This Row],[Energy Tax Savings FY13 and After]]</f>
        <v>0</v>
      </c>
      <c r="CA329" s="9">
        <v>0</v>
      </c>
      <c r="CB329" s="9">
        <v>0</v>
      </c>
      <c r="CC329" s="9">
        <v>0</v>
      </c>
      <c r="CD329" s="24">
        <f>Table1[[#This Row],[Tax Exempt Bond Savings Through FY12]]+Table1[[#This Row],[Tax Exempt Bond Savings FY13 and After]]</f>
        <v>0</v>
      </c>
      <c r="CE329" s="9">
        <v>214.78639999999999</v>
      </c>
      <c r="CF329" s="9">
        <v>1120.0134</v>
      </c>
      <c r="CG329" s="9">
        <v>1657.9394</v>
      </c>
      <c r="CH329" s="24">
        <f>Table1[[#This Row],[Indirect and Induced Through FY12]]+Table1[[#This Row],[Indirect and Induced FY13 and After]]</f>
        <v>2777.9528</v>
      </c>
      <c r="CI329" s="9">
        <v>612.13630000000001</v>
      </c>
      <c r="CJ329" s="9">
        <v>3125.2420999999999</v>
      </c>
      <c r="CK329" s="9">
        <v>4725.0892999999996</v>
      </c>
      <c r="CL329" s="24">
        <f>Table1[[#This Row],[TOTAL Income Consumption Use Taxes Through FY12]]+Table1[[#This Row],[TOTAL Income Consumption Use Taxes FY13 and After]]</f>
        <v>7850.3313999999991</v>
      </c>
      <c r="CM329" s="9">
        <v>36.043999999999997</v>
      </c>
      <c r="CN329" s="9">
        <v>136.60589999999999</v>
      </c>
      <c r="CO329" s="9">
        <v>278.22379999999998</v>
      </c>
      <c r="CP329" s="24">
        <f>Table1[[#This Row],[Assistance Provided Through FY12]]+Table1[[#This Row],[Assistance Provided FY13 and After]]</f>
        <v>414.8297</v>
      </c>
      <c r="CQ329" s="9">
        <v>0</v>
      </c>
      <c r="CR329" s="9">
        <v>0</v>
      </c>
      <c r="CS329" s="9">
        <v>0</v>
      </c>
      <c r="CT329" s="24">
        <f>Table1[[#This Row],[Recapture Cancellation Reduction Amount Through FY12]]+Table1[[#This Row],[Recapture Cancellation Reduction Amount FY13 and After]]</f>
        <v>0</v>
      </c>
      <c r="CU329" s="9">
        <v>0</v>
      </c>
      <c r="CV329" s="9">
        <v>0</v>
      </c>
      <c r="CW329" s="9">
        <v>0</v>
      </c>
      <c r="CX329" s="24">
        <f>Table1[[#This Row],[Penalty Paid Through FY12]]+Table1[[#This Row],[Penalty Paid FY13 and After]]</f>
        <v>0</v>
      </c>
      <c r="CY329" s="9">
        <v>36.043999999999997</v>
      </c>
      <c r="CZ329" s="9">
        <v>136.60589999999999</v>
      </c>
      <c r="DA329" s="9">
        <v>278.22379999999998</v>
      </c>
      <c r="DB329" s="24">
        <f>Table1[[#This Row],[TOTAL Assistance Net of Recapture Penalties Through FY12]]+Table1[[#This Row],[TOTAL Assistance Net of Recapture Penalties FY13 and After]]</f>
        <v>414.8297</v>
      </c>
      <c r="DC329" s="9">
        <v>458.29289999999997</v>
      </c>
      <c r="DD329" s="9">
        <v>2386.2031999999999</v>
      </c>
      <c r="DE329" s="9">
        <v>3537.5713999999998</v>
      </c>
      <c r="DF329" s="24">
        <f>Table1[[#This Row],[Company Direct Tax Revenue Before Assistance Through FY12]]+Table1[[#This Row],[Company Direct Tax Revenue Before Assistance FY13 and After]]</f>
        <v>5923.7745999999997</v>
      </c>
      <c r="DG329" s="9">
        <v>413.9212</v>
      </c>
      <c r="DH329" s="9">
        <v>2061.5126</v>
      </c>
      <c r="DI329" s="9">
        <v>3195.0637000000002</v>
      </c>
      <c r="DJ329" s="24">
        <f>Table1[[#This Row],[Indirect and Induced Tax Revenues Through FY12]]+Table1[[#This Row],[Indirect and Induced Tax Revenues FY13 and After]]</f>
        <v>5256.5763000000006</v>
      </c>
      <c r="DK329" s="9">
        <v>872.21410000000003</v>
      </c>
      <c r="DL329" s="9">
        <v>4447.7157999999999</v>
      </c>
      <c r="DM329" s="9">
        <v>6732.6351000000004</v>
      </c>
      <c r="DN329" s="24">
        <f>Table1[[#This Row],[TOTAL Tax Revenues Before Assistance Through FY12]]+Table1[[#This Row],[TOTAL Tax Revenues Before Assistance FY13 and After]]</f>
        <v>11180.350900000001</v>
      </c>
      <c r="DO329" s="9">
        <v>836.17010000000005</v>
      </c>
      <c r="DP329" s="9">
        <v>4311.1099000000004</v>
      </c>
      <c r="DQ329" s="9">
        <v>6454.4112999999998</v>
      </c>
      <c r="DR329" s="24">
        <f>Table1[[#This Row],[TOTAL Tax Revenues Net of Assistance Recapture and Penalty Through FY12]]+Table1[[#This Row],[TOTAL Tax Revenues Net of Assistance Recapture and Penalty FY13 and After]]</f>
        <v>10765.521199999999</v>
      </c>
      <c r="DS329" s="9">
        <v>0</v>
      </c>
      <c r="DT329" s="9">
        <v>0</v>
      </c>
      <c r="DU329" s="9">
        <v>0</v>
      </c>
      <c r="DV329" s="9">
        <v>0</v>
      </c>
    </row>
    <row r="330" spans="1:126" x14ac:dyDescent="0.25">
      <c r="A330" s="10">
        <v>92991</v>
      </c>
      <c r="B330" s="10" t="s">
        <v>1374</v>
      </c>
      <c r="C330" s="10" t="s">
        <v>1375</v>
      </c>
      <c r="D330" s="10" t="s">
        <v>10</v>
      </c>
      <c r="E330" s="10">
        <v>17</v>
      </c>
      <c r="F330" s="10" t="s">
        <v>1376</v>
      </c>
      <c r="G330" s="10" t="s">
        <v>454</v>
      </c>
      <c r="H330" s="13">
        <v>47391</v>
      </c>
      <c r="I330" s="13">
        <v>68000</v>
      </c>
      <c r="J330" s="10" t="s">
        <v>745</v>
      </c>
      <c r="K330" s="10" t="s">
        <v>50</v>
      </c>
      <c r="L330" s="8">
        <v>38532</v>
      </c>
      <c r="M330" s="8">
        <v>45962</v>
      </c>
      <c r="N330" s="9">
        <v>6420</v>
      </c>
      <c r="O330" s="10" t="s">
        <v>74</v>
      </c>
      <c r="P330" s="7">
        <v>6</v>
      </c>
      <c r="Q330" s="7">
        <v>0</v>
      </c>
      <c r="R330" s="7">
        <v>80</v>
      </c>
      <c r="S330" s="7">
        <v>2</v>
      </c>
      <c r="T330" s="7">
        <v>0</v>
      </c>
      <c r="U330" s="7">
        <v>88</v>
      </c>
      <c r="V330" s="7">
        <v>85</v>
      </c>
      <c r="W330" s="7">
        <v>0</v>
      </c>
      <c r="X330" s="7">
        <v>0</v>
      </c>
      <c r="Y330" s="7">
        <v>117</v>
      </c>
      <c r="Z330" s="7">
        <v>5</v>
      </c>
      <c r="AA330" s="7">
        <v>0</v>
      </c>
      <c r="AB330" s="16">
        <v>0</v>
      </c>
      <c r="AC330" s="16">
        <v>0</v>
      </c>
      <c r="AD330" s="16">
        <v>0</v>
      </c>
      <c r="AE330" s="16">
        <v>0</v>
      </c>
      <c r="AF330" s="15">
        <v>63.636363636363633</v>
      </c>
      <c r="AG330" s="10" t="s">
        <v>28</v>
      </c>
      <c r="AH330" s="10" t="s">
        <v>28</v>
      </c>
      <c r="AI330" s="9">
        <v>0</v>
      </c>
      <c r="AJ330" s="9">
        <v>0</v>
      </c>
      <c r="AK330" s="9">
        <v>0</v>
      </c>
      <c r="AL330" s="24">
        <f>Table1[[#This Row],[Company Direct Land Through FY12]]+Table1[[#This Row],[Company Direct Land FY13 and After]]</f>
        <v>0</v>
      </c>
      <c r="AM330" s="9">
        <v>0</v>
      </c>
      <c r="AN330" s="9">
        <v>0</v>
      </c>
      <c r="AO330" s="9">
        <v>0</v>
      </c>
      <c r="AP330" s="24">
        <f>Table1[[#This Row],[Company Direct Building Through FY12]]+Table1[[#This Row],[Company Direct Building FY13 and After]]</f>
        <v>0</v>
      </c>
      <c r="AQ330" s="9">
        <v>0</v>
      </c>
      <c r="AR330" s="9">
        <v>114.68689999999999</v>
      </c>
      <c r="AS330" s="9">
        <v>0</v>
      </c>
      <c r="AT330" s="24">
        <f>Table1[[#This Row],[Mortgage Recording Tax Through FY12]]+Table1[[#This Row],[Mortgage Recording Tax FY13 and After]]</f>
        <v>114.68689999999999</v>
      </c>
      <c r="AU330" s="9">
        <v>0</v>
      </c>
      <c r="AV330" s="9">
        <v>0</v>
      </c>
      <c r="AW330" s="9">
        <v>0</v>
      </c>
      <c r="AX330" s="24">
        <f>Table1[[#This Row],[Pilot Savings  Through FY12]]+Table1[[#This Row],[Pilot Savings FY13 and After]]</f>
        <v>0</v>
      </c>
      <c r="AY330" s="9">
        <v>0</v>
      </c>
      <c r="AZ330" s="9">
        <v>114.68689999999999</v>
      </c>
      <c r="BA330" s="9">
        <v>0</v>
      </c>
      <c r="BB330" s="24">
        <f>Table1[[#This Row],[Mortgage Recording Tax Exemption Through FY12]]+Table1[[#This Row],[Mortgage Recording Tax Exemption FY13 and After]]</f>
        <v>114.68689999999999</v>
      </c>
      <c r="BC330" s="9">
        <v>40.350999999999999</v>
      </c>
      <c r="BD330" s="9">
        <v>324.44940000000003</v>
      </c>
      <c r="BE330" s="9">
        <v>251.0059</v>
      </c>
      <c r="BF330" s="24">
        <f>Table1[[#This Row],[Indirect and Induced Land Through FY12]]+Table1[[#This Row],[Indirect and Induced Land FY13 and After]]</f>
        <v>575.45530000000008</v>
      </c>
      <c r="BG330" s="9">
        <v>74.937600000000003</v>
      </c>
      <c r="BH330" s="9">
        <v>602.54909999999995</v>
      </c>
      <c r="BI330" s="9">
        <v>466.15339999999998</v>
      </c>
      <c r="BJ330" s="24">
        <f>Table1[[#This Row],[Indirect and Induced Building Through FY12]]+Table1[[#This Row],[Indirect and Induced Building FY13 and After]]</f>
        <v>1068.7024999999999</v>
      </c>
      <c r="BK330" s="9">
        <v>115.2886</v>
      </c>
      <c r="BL330" s="9">
        <v>926.99850000000004</v>
      </c>
      <c r="BM330" s="9">
        <v>717.15930000000003</v>
      </c>
      <c r="BN330" s="24">
        <f>Table1[[#This Row],[TOTAL Real Property Related Taxes Through FY12]]+Table1[[#This Row],[TOTAL Real Property Related Taxes FY13 and After]]</f>
        <v>1644.1578</v>
      </c>
      <c r="BO330" s="9">
        <v>117.247</v>
      </c>
      <c r="BP330" s="9">
        <v>1036.1104</v>
      </c>
      <c r="BQ330" s="9">
        <v>729.3415</v>
      </c>
      <c r="BR330" s="24">
        <f>Table1[[#This Row],[Company Direct Through FY12]]+Table1[[#This Row],[Company Direct FY13 and After]]</f>
        <v>1765.4519</v>
      </c>
      <c r="BS330" s="9">
        <v>0</v>
      </c>
      <c r="BT330" s="9">
        <v>0</v>
      </c>
      <c r="BU330" s="9">
        <v>0</v>
      </c>
      <c r="BV330" s="24">
        <f>Table1[[#This Row],[Sales Tax Exemption Through FY12]]+Table1[[#This Row],[Sales Tax Exemption FY13 and After]]</f>
        <v>0</v>
      </c>
      <c r="BW330" s="9">
        <v>0</v>
      </c>
      <c r="BX330" s="9">
        <v>0</v>
      </c>
      <c r="BY330" s="9">
        <v>0</v>
      </c>
      <c r="BZ330" s="24">
        <f>Table1[[#This Row],[Energy Tax Savings Through FY12]]+Table1[[#This Row],[Energy Tax Savings FY13 and After]]</f>
        <v>0</v>
      </c>
      <c r="CA330" s="9">
        <v>4.0007999999999999</v>
      </c>
      <c r="CB330" s="9">
        <v>25.945599999999999</v>
      </c>
      <c r="CC330" s="9">
        <v>13.764900000000001</v>
      </c>
      <c r="CD330" s="24">
        <f>Table1[[#This Row],[Tax Exempt Bond Savings Through FY12]]+Table1[[#This Row],[Tax Exempt Bond Savings FY13 and After]]</f>
        <v>39.710499999999996</v>
      </c>
      <c r="CE330" s="9">
        <v>135.25810000000001</v>
      </c>
      <c r="CF330" s="9">
        <v>1202.3166000000001</v>
      </c>
      <c r="CG330" s="9">
        <v>841.38009999999997</v>
      </c>
      <c r="CH330" s="24">
        <f>Table1[[#This Row],[Indirect and Induced Through FY12]]+Table1[[#This Row],[Indirect and Induced FY13 and After]]</f>
        <v>2043.6967</v>
      </c>
      <c r="CI330" s="9">
        <v>248.5043</v>
      </c>
      <c r="CJ330" s="9">
        <v>2212.4814000000001</v>
      </c>
      <c r="CK330" s="9">
        <v>1556.9567</v>
      </c>
      <c r="CL330" s="24">
        <f>Table1[[#This Row],[TOTAL Income Consumption Use Taxes Through FY12]]+Table1[[#This Row],[TOTAL Income Consumption Use Taxes FY13 and After]]</f>
        <v>3769.4381000000003</v>
      </c>
      <c r="CM330" s="9">
        <v>4.0007999999999999</v>
      </c>
      <c r="CN330" s="9">
        <v>140.63249999999999</v>
      </c>
      <c r="CO330" s="9">
        <v>13.764900000000001</v>
      </c>
      <c r="CP330" s="24">
        <f>Table1[[#This Row],[Assistance Provided Through FY12]]+Table1[[#This Row],[Assistance Provided FY13 and After]]</f>
        <v>154.3974</v>
      </c>
      <c r="CQ330" s="9">
        <v>0</v>
      </c>
      <c r="CR330" s="9">
        <v>0</v>
      </c>
      <c r="CS330" s="9">
        <v>0</v>
      </c>
      <c r="CT330" s="24">
        <f>Table1[[#This Row],[Recapture Cancellation Reduction Amount Through FY12]]+Table1[[#This Row],[Recapture Cancellation Reduction Amount FY13 and After]]</f>
        <v>0</v>
      </c>
      <c r="CU330" s="9">
        <v>0</v>
      </c>
      <c r="CV330" s="9">
        <v>0</v>
      </c>
      <c r="CW330" s="9">
        <v>0</v>
      </c>
      <c r="CX330" s="24">
        <f>Table1[[#This Row],[Penalty Paid Through FY12]]+Table1[[#This Row],[Penalty Paid FY13 and After]]</f>
        <v>0</v>
      </c>
      <c r="CY330" s="9">
        <v>4.0007999999999999</v>
      </c>
      <c r="CZ330" s="9">
        <v>140.63249999999999</v>
      </c>
      <c r="DA330" s="9">
        <v>13.764900000000001</v>
      </c>
      <c r="DB330" s="24">
        <f>Table1[[#This Row],[TOTAL Assistance Net of Recapture Penalties Through FY12]]+Table1[[#This Row],[TOTAL Assistance Net of Recapture Penalties FY13 and After]]</f>
        <v>154.3974</v>
      </c>
      <c r="DC330" s="9">
        <v>117.247</v>
      </c>
      <c r="DD330" s="9">
        <v>1150.7973</v>
      </c>
      <c r="DE330" s="9">
        <v>729.3415</v>
      </c>
      <c r="DF330" s="24">
        <f>Table1[[#This Row],[Company Direct Tax Revenue Before Assistance Through FY12]]+Table1[[#This Row],[Company Direct Tax Revenue Before Assistance FY13 and After]]</f>
        <v>1880.1387999999999</v>
      </c>
      <c r="DG330" s="9">
        <v>250.54669999999999</v>
      </c>
      <c r="DH330" s="9">
        <v>2129.3150999999998</v>
      </c>
      <c r="DI330" s="9">
        <v>1558.5393999999999</v>
      </c>
      <c r="DJ330" s="24">
        <f>Table1[[#This Row],[Indirect and Induced Tax Revenues Through FY12]]+Table1[[#This Row],[Indirect and Induced Tax Revenues FY13 and After]]</f>
        <v>3687.8544999999995</v>
      </c>
      <c r="DK330" s="9">
        <v>367.7937</v>
      </c>
      <c r="DL330" s="9">
        <v>3280.1124</v>
      </c>
      <c r="DM330" s="9">
        <v>2287.8809000000001</v>
      </c>
      <c r="DN330" s="24">
        <f>Table1[[#This Row],[TOTAL Tax Revenues Before Assistance Through FY12]]+Table1[[#This Row],[TOTAL Tax Revenues Before Assistance FY13 and After]]</f>
        <v>5567.9933000000001</v>
      </c>
      <c r="DO330" s="9">
        <v>363.79289999999997</v>
      </c>
      <c r="DP330" s="9">
        <v>3139.4798999999998</v>
      </c>
      <c r="DQ330" s="9">
        <v>2274.116</v>
      </c>
      <c r="DR330" s="24">
        <f>Table1[[#This Row],[TOTAL Tax Revenues Net of Assistance Recapture and Penalty Through FY12]]+Table1[[#This Row],[TOTAL Tax Revenues Net of Assistance Recapture and Penalty FY13 and After]]</f>
        <v>5413.5959000000003</v>
      </c>
      <c r="DS330" s="9">
        <v>0</v>
      </c>
      <c r="DT330" s="9">
        <v>0</v>
      </c>
      <c r="DU330" s="9">
        <v>0</v>
      </c>
      <c r="DV330" s="9">
        <v>0</v>
      </c>
    </row>
    <row r="331" spans="1:126" x14ac:dyDescent="0.25">
      <c r="A331" s="10">
        <v>92992</v>
      </c>
      <c r="B331" s="10" t="s">
        <v>1377</v>
      </c>
      <c r="C331" s="10" t="s">
        <v>1379</v>
      </c>
      <c r="D331" s="10" t="s">
        <v>47</v>
      </c>
      <c r="E331" s="10">
        <v>9</v>
      </c>
      <c r="F331" s="10" t="s">
        <v>1380</v>
      </c>
      <c r="G331" s="10" t="s">
        <v>1194</v>
      </c>
      <c r="H331" s="13">
        <v>4800</v>
      </c>
      <c r="I331" s="13">
        <v>28900</v>
      </c>
      <c r="J331" s="10" t="s">
        <v>1378</v>
      </c>
      <c r="K331" s="10" t="s">
        <v>50</v>
      </c>
      <c r="L331" s="8">
        <v>38455</v>
      </c>
      <c r="M331" s="8">
        <v>49400</v>
      </c>
      <c r="N331" s="9">
        <v>10315</v>
      </c>
      <c r="O331" s="10" t="s">
        <v>74</v>
      </c>
      <c r="P331" s="7">
        <v>2</v>
      </c>
      <c r="Q331" s="7">
        <v>0</v>
      </c>
      <c r="R331" s="7">
        <v>76</v>
      </c>
      <c r="S331" s="7">
        <v>0</v>
      </c>
      <c r="T331" s="7">
        <v>0</v>
      </c>
      <c r="U331" s="7">
        <v>78</v>
      </c>
      <c r="V331" s="7">
        <v>77</v>
      </c>
      <c r="W331" s="7">
        <v>0</v>
      </c>
      <c r="X331" s="7">
        <v>0</v>
      </c>
      <c r="Y331" s="7">
        <v>0</v>
      </c>
      <c r="Z331" s="7">
        <v>7</v>
      </c>
      <c r="AA331" s="7">
        <v>0</v>
      </c>
      <c r="AB331" s="16">
        <v>0</v>
      </c>
      <c r="AC331" s="16">
        <v>0</v>
      </c>
      <c r="AD331" s="16">
        <v>0</v>
      </c>
      <c r="AE331" s="16">
        <v>0</v>
      </c>
      <c r="AF331" s="15">
        <v>25.641025641025639</v>
      </c>
      <c r="AG331" s="10" t="s">
        <v>28</v>
      </c>
      <c r="AH331" s="10" t="s">
        <v>1966</v>
      </c>
      <c r="AI331" s="9">
        <v>0</v>
      </c>
      <c r="AJ331" s="9">
        <v>0</v>
      </c>
      <c r="AK331" s="9">
        <v>0</v>
      </c>
      <c r="AL331" s="24">
        <f>Table1[[#This Row],[Company Direct Land Through FY12]]+Table1[[#This Row],[Company Direct Land FY13 and After]]</f>
        <v>0</v>
      </c>
      <c r="AM331" s="9">
        <v>0</v>
      </c>
      <c r="AN331" s="9">
        <v>0</v>
      </c>
      <c r="AO331" s="9">
        <v>0</v>
      </c>
      <c r="AP331" s="24">
        <f>Table1[[#This Row],[Company Direct Building Through FY12]]+Table1[[#This Row],[Company Direct Building FY13 and After]]</f>
        <v>0</v>
      </c>
      <c r="AQ331" s="9">
        <v>0</v>
      </c>
      <c r="AR331" s="9">
        <v>180.97669999999999</v>
      </c>
      <c r="AS331" s="9">
        <v>0</v>
      </c>
      <c r="AT331" s="24">
        <f>Table1[[#This Row],[Mortgage Recording Tax Through FY12]]+Table1[[#This Row],[Mortgage Recording Tax FY13 and After]]</f>
        <v>180.97669999999999</v>
      </c>
      <c r="AU331" s="9">
        <v>0</v>
      </c>
      <c r="AV331" s="9">
        <v>0</v>
      </c>
      <c r="AW331" s="9">
        <v>0</v>
      </c>
      <c r="AX331" s="24">
        <f>Table1[[#This Row],[Pilot Savings  Through FY12]]+Table1[[#This Row],[Pilot Savings FY13 and After]]</f>
        <v>0</v>
      </c>
      <c r="AY331" s="9">
        <v>0</v>
      </c>
      <c r="AZ331" s="9">
        <v>180.97669999999999</v>
      </c>
      <c r="BA331" s="9">
        <v>0</v>
      </c>
      <c r="BB331" s="24">
        <f>Table1[[#This Row],[Mortgage Recording Tax Exemption Through FY12]]+Table1[[#This Row],[Mortgage Recording Tax Exemption FY13 and After]]</f>
        <v>180.97669999999999</v>
      </c>
      <c r="BC331" s="9">
        <v>36.553699999999999</v>
      </c>
      <c r="BD331" s="9">
        <v>907.37429999999995</v>
      </c>
      <c r="BE331" s="9">
        <v>318.6977</v>
      </c>
      <c r="BF331" s="24">
        <f>Table1[[#This Row],[Indirect and Induced Land Through FY12]]+Table1[[#This Row],[Indirect and Induced Land FY13 and After]]</f>
        <v>1226.0719999999999</v>
      </c>
      <c r="BG331" s="9">
        <v>67.885499999999993</v>
      </c>
      <c r="BH331" s="9">
        <v>1685.1235999999999</v>
      </c>
      <c r="BI331" s="9">
        <v>591.86689999999999</v>
      </c>
      <c r="BJ331" s="24">
        <f>Table1[[#This Row],[Indirect and Induced Building Through FY12]]+Table1[[#This Row],[Indirect and Induced Building FY13 and After]]</f>
        <v>2276.9904999999999</v>
      </c>
      <c r="BK331" s="9">
        <v>104.4392</v>
      </c>
      <c r="BL331" s="9">
        <v>2592.4978999999998</v>
      </c>
      <c r="BM331" s="9">
        <v>910.56460000000004</v>
      </c>
      <c r="BN331" s="24">
        <f>Table1[[#This Row],[TOTAL Real Property Related Taxes Through FY12]]+Table1[[#This Row],[TOTAL Real Property Related Taxes FY13 and After]]</f>
        <v>3503.0625</v>
      </c>
      <c r="BO331" s="9">
        <v>97.646500000000003</v>
      </c>
      <c r="BP331" s="9">
        <v>2612.2197000000001</v>
      </c>
      <c r="BQ331" s="9">
        <v>851.3415</v>
      </c>
      <c r="BR331" s="24">
        <f>Table1[[#This Row],[Company Direct Through FY12]]+Table1[[#This Row],[Company Direct FY13 and After]]</f>
        <v>3463.5612000000001</v>
      </c>
      <c r="BS331" s="9">
        <v>0</v>
      </c>
      <c r="BT331" s="9">
        <v>0</v>
      </c>
      <c r="BU331" s="9">
        <v>0</v>
      </c>
      <c r="BV331" s="24">
        <f>Table1[[#This Row],[Sales Tax Exemption Through FY12]]+Table1[[#This Row],[Sales Tax Exemption FY13 and After]]</f>
        <v>0</v>
      </c>
      <c r="BW331" s="9">
        <v>0</v>
      </c>
      <c r="BX331" s="9">
        <v>0</v>
      </c>
      <c r="BY331" s="9">
        <v>0</v>
      </c>
      <c r="BZ331" s="24">
        <f>Table1[[#This Row],[Energy Tax Savings Through FY12]]+Table1[[#This Row],[Energy Tax Savings FY13 and After]]</f>
        <v>0</v>
      </c>
      <c r="CA331" s="9">
        <v>7.0811999999999999</v>
      </c>
      <c r="CB331" s="9">
        <v>42.903599999999997</v>
      </c>
      <c r="CC331" s="9">
        <v>24.363</v>
      </c>
      <c r="CD331" s="24">
        <f>Table1[[#This Row],[Tax Exempt Bond Savings Through FY12]]+Table1[[#This Row],[Tax Exempt Bond Savings FY13 and After]]</f>
        <v>67.266599999999997</v>
      </c>
      <c r="CE331" s="9">
        <v>112.64790000000001</v>
      </c>
      <c r="CF331" s="9">
        <v>3025.8274999999999</v>
      </c>
      <c r="CG331" s="9">
        <v>982.1345</v>
      </c>
      <c r="CH331" s="24">
        <f>Table1[[#This Row],[Indirect and Induced Through FY12]]+Table1[[#This Row],[Indirect and Induced FY13 and After]]</f>
        <v>4007.962</v>
      </c>
      <c r="CI331" s="9">
        <v>203.2132</v>
      </c>
      <c r="CJ331" s="9">
        <v>5595.1436000000003</v>
      </c>
      <c r="CK331" s="9">
        <v>1809.1130000000001</v>
      </c>
      <c r="CL331" s="24">
        <f>Table1[[#This Row],[TOTAL Income Consumption Use Taxes Through FY12]]+Table1[[#This Row],[TOTAL Income Consumption Use Taxes FY13 and After]]</f>
        <v>7404.2566000000006</v>
      </c>
      <c r="CM331" s="9">
        <v>7.0811999999999999</v>
      </c>
      <c r="CN331" s="9">
        <v>223.88030000000001</v>
      </c>
      <c r="CO331" s="9">
        <v>24.363</v>
      </c>
      <c r="CP331" s="24">
        <f>Table1[[#This Row],[Assistance Provided Through FY12]]+Table1[[#This Row],[Assistance Provided FY13 and After]]</f>
        <v>248.2433</v>
      </c>
      <c r="CQ331" s="9">
        <v>0</v>
      </c>
      <c r="CR331" s="9">
        <v>0</v>
      </c>
      <c r="CS331" s="9">
        <v>0</v>
      </c>
      <c r="CT331" s="24">
        <f>Table1[[#This Row],[Recapture Cancellation Reduction Amount Through FY12]]+Table1[[#This Row],[Recapture Cancellation Reduction Amount FY13 and After]]</f>
        <v>0</v>
      </c>
      <c r="CU331" s="9">
        <v>0</v>
      </c>
      <c r="CV331" s="9">
        <v>0</v>
      </c>
      <c r="CW331" s="9">
        <v>0</v>
      </c>
      <c r="CX331" s="24">
        <f>Table1[[#This Row],[Penalty Paid Through FY12]]+Table1[[#This Row],[Penalty Paid FY13 and After]]</f>
        <v>0</v>
      </c>
      <c r="CY331" s="9">
        <v>7.0811999999999999</v>
      </c>
      <c r="CZ331" s="9">
        <v>223.88030000000001</v>
      </c>
      <c r="DA331" s="9">
        <v>24.363</v>
      </c>
      <c r="DB331" s="24">
        <f>Table1[[#This Row],[TOTAL Assistance Net of Recapture Penalties Through FY12]]+Table1[[#This Row],[TOTAL Assistance Net of Recapture Penalties FY13 and After]]</f>
        <v>248.2433</v>
      </c>
      <c r="DC331" s="9">
        <v>97.646500000000003</v>
      </c>
      <c r="DD331" s="9">
        <v>2793.1963999999998</v>
      </c>
      <c r="DE331" s="9">
        <v>851.3415</v>
      </c>
      <c r="DF331" s="24">
        <f>Table1[[#This Row],[Company Direct Tax Revenue Before Assistance Through FY12]]+Table1[[#This Row],[Company Direct Tax Revenue Before Assistance FY13 and After]]</f>
        <v>3644.5378999999998</v>
      </c>
      <c r="DG331" s="9">
        <v>217.08709999999999</v>
      </c>
      <c r="DH331" s="9">
        <v>5618.3253999999997</v>
      </c>
      <c r="DI331" s="9">
        <v>1892.6991</v>
      </c>
      <c r="DJ331" s="24">
        <f>Table1[[#This Row],[Indirect and Induced Tax Revenues Through FY12]]+Table1[[#This Row],[Indirect and Induced Tax Revenues FY13 and After]]</f>
        <v>7511.0244999999995</v>
      </c>
      <c r="DK331" s="9">
        <v>314.73360000000002</v>
      </c>
      <c r="DL331" s="9">
        <v>8411.5218000000004</v>
      </c>
      <c r="DM331" s="9">
        <v>2744.0405999999998</v>
      </c>
      <c r="DN331" s="24">
        <f>Table1[[#This Row],[TOTAL Tax Revenues Before Assistance Through FY12]]+Table1[[#This Row],[TOTAL Tax Revenues Before Assistance FY13 and After]]</f>
        <v>11155.562400000001</v>
      </c>
      <c r="DO331" s="9">
        <v>307.6524</v>
      </c>
      <c r="DP331" s="9">
        <v>8187.6414999999997</v>
      </c>
      <c r="DQ331" s="9">
        <v>2719.6776</v>
      </c>
      <c r="DR331" s="24">
        <f>Table1[[#This Row],[TOTAL Tax Revenues Net of Assistance Recapture and Penalty Through FY12]]+Table1[[#This Row],[TOTAL Tax Revenues Net of Assistance Recapture and Penalty FY13 and After]]</f>
        <v>10907.319100000001</v>
      </c>
      <c r="DS331" s="9">
        <v>0</v>
      </c>
      <c r="DT331" s="9">
        <v>0</v>
      </c>
      <c r="DU331" s="9">
        <v>0</v>
      </c>
      <c r="DV331" s="9">
        <v>0</v>
      </c>
    </row>
    <row r="332" spans="1:126" x14ac:dyDescent="0.25">
      <c r="A332" s="10">
        <v>92993</v>
      </c>
      <c r="B332" s="10" t="s">
        <v>1381</v>
      </c>
      <c r="C332" s="10" t="s">
        <v>1382</v>
      </c>
      <c r="D332" s="10" t="s">
        <v>47</v>
      </c>
      <c r="E332" s="10">
        <v>8</v>
      </c>
      <c r="F332" s="10" t="s">
        <v>1383</v>
      </c>
      <c r="G332" s="10" t="s">
        <v>442</v>
      </c>
      <c r="H332" s="13">
        <v>2523</v>
      </c>
      <c r="I332" s="13">
        <v>23500</v>
      </c>
      <c r="J332" s="10" t="s">
        <v>205</v>
      </c>
      <c r="K332" s="10" t="s">
        <v>50</v>
      </c>
      <c r="L332" s="8">
        <v>38490</v>
      </c>
      <c r="M332" s="8">
        <v>50375</v>
      </c>
      <c r="N332" s="9">
        <v>11750</v>
      </c>
      <c r="O332" s="10" t="s">
        <v>74</v>
      </c>
      <c r="P332" s="7">
        <v>2</v>
      </c>
      <c r="Q332" s="7">
        <v>0</v>
      </c>
      <c r="R332" s="7">
        <v>58</v>
      </c>
      <c r="S332" s="7">
        <v>0</v>
      </c>
      <c r="T332" s="7">
        <v>2</v>
      </c>
      <c r="U332" s="7">
        <v>62</v>
      </c>
      <c r="V332" s="7">
        <v>59</v>
      </c>
      <c r="W332" s="7">
        <v>0</v>
      </c>
      <c r="X332" s="7">
        <v>0</v>
      </c>
      <c r="Y332" s="7">
        <v>0</v>
      </c>
      <c r="Z332" s="7">
        <v>7</v>
      </c>
      <c r="AA332" s="7">
        <v>0</v>
      </c>
      <c r="AB332" s="16">
        <v>0</v>
      </c>
      <c r="AC332" s="16">
        <v>0</v>
      </c>
      <c r="AD332" s="16">
        <v>0</v>
      </c>
      <c r="AE332" s="16">
        <v>0</v>
      </c>
      <c r="AF332" s="15">
        <v>93.333333333333329</v>
      </c>
      <c r="AG332" s="10" t="s">
        <v>28</v>
      </c>
      <c r="AH332" s="10" t="s">
        <v>28</v>
      </c>
      <c r="AI332" s="9">
        <v>0</v>
      </c>
      <c r="AJ332" s="9">
        <v>0</v>
      </c>
      <c r="AK332" s="9">
        <v>0</v>
      </c>
      <c r="AL332" s="24">
        <f>Table1[[#This Row],[Company Direct Land Through FY12]]+Table1[[#This Row],[Company Direct Land FY13 and After]]</f>
        <v>0</v>
      </c>
      <c r="AM332" s="9">
        <v>0</v>
      </c>
      <c r="AN332" s="9">
        <v>0</v>
      </c>
      <c r="AO332" s="9">
        <v>0</v>
      </c>
      <c r="AP332" s="24">
        <f>Table1[[#This Row],[Company Direct Building Through FY12]]+Table1[[#This Row],[Company Direct Building FY13 and After]]</f>
        <v>0</v>
      </c>
      <c r="AQ332" s="9">
        <v>0</v>
      </c>
      <c r="AR332" s="9">
        <v>206.15309999999999</v>
      </c>
      <c r="AS332" s="9">
        <v>0</v>
      </c>
      <c r="AT332" s="24">
        <f>Table1[[#This Row],[Mortgage Recording Tax Through FY12]]+Table1[[#This Row],[Mortgage Recording Tax FY13 and After]]</f>
        <v>206.15309999999999</v>
      </c>
      <c r="AU332" s="9">
        <v>0</v>
      </c>
      <c r="AV332" s="9">
        <v>0</v>
      </c>
      <c r="AW332" s="9">
        <v>0</v>
      </c>
      <c r="AX332" s="24">
        <f>Table1[[#This Row],[Pilot Savings  Through FY12]]+Table1[[#This Row],[Pilot Savings FY13 and After]]</f>
        <v>0</v>
      </c>
      <c r="AY332" s="9">
        <v>0</v>
      </c>
      <c r="AZ332" s="9">
        <v>206.15309999999999</v>
      </c>
      <c r="BA332" s="9">
        <v>0</v>
      </c>
      <c r="BB332" s="24">
        <f>Table1[[#This Row],[Mortgage Recording Tax Exemption Through FY12]]+Table1[[#This Row],[Mortgage Recording Tax Exemption FY13 and After]]</f>
        <v>206.15309999999999</v>
      </c>
      <c r="BC332" s="9">
        <v>43.391399999999997</v>
      </c>
      <c r="BD332" s="9">
        <v>219.297</v>
      </c>
      <c r="BE332" s="9">
        <v>406.55610000000001</v>
      </c>
      <c r="BF332" s="24">
        <f>Table1[[#This Row],[Indirect and Induced Land Through FY12]]+Table1[[#This Row],[Indirect and Induced Land FY13 and After]]</f>
        <v>625.85310000000004</v>
      </c>
      <c r="BG332" s="9">
        <v>80.584100000000007</v>
      </c>
      <c r="BH332" s="9">
        <v>407.2663</v>
      </c>
      <c r="BI332" s="9">
        <v>755.03340000000003</v>
      </c>
      <c r="BJ332" s="24">
        <f>Table1[[#This Row],[Indirect and Induced Building Through FY12]]+Table1[[#This Row],[Indirect and Induced Building FY13 and After]]</f>
        <v>1162.2997</v>
      </c>
      <c r="BK332" s="9">
        <v>123.9755</v>
      </c>
      <c r="BL332" s="9">
        <v>626.56330000000003</v>
      </c>
      <c r="BM332" s="9">
        <v>1161.5895</v>
      </c>
      <c r="BN332" s="24">
        <f>Table1[[#This Row],[TOTAL Real Property Related Taxes Through FY12]]+Table1[[#This Row],[TOTAL Real Property Related Taxes FY13 and After]]</f>
        <v>1788.1528000000001</v>
      </c>
      <c r="BO332" s="9">
        <v>112.4143</v>
      </c>
      <c r="BP332" s="9">
        <v>617.08730000000003</v>
      </c>
      <c r="BQ332" s="9">
        <v>1053.2671</v>
      </c>
      <c r="BR332" s="24">
        <f>Table1[[#This Row],[Company Direct Through FY12]]+Table1[[#This Row],[Company Direct FY13 and After]]</f>
        <v>1670.3544000000002</v>
      </c>
      <c r="BS332" s="9">
        <v>0</v>
      </c>
      <c r="BT332" s="9">
        <v>0</v>
      </c>
      <c r="BU332" s="9">
        <v>0</v>
      </c>
      <c r="BV332" s="24">
        <f>Table1[[#This Row],[Sales Tax Exemption Through FY12]]+Table1[[#This Row],[Sales Tax Exemption FY13 and After]]</f>
        <v>0</v>
      </c>
      <c r="BW332" s="9">
        <v>0</v>
      </c>
      <c r="BX332" s="9">
        <v>0</v>
      </c>
      <c r="BY332" s="9">
        <v>0</v>
      </c>
      <c r="BZ332" s="24">
        <f>Table1[[#This Row],[Energy Tax Savings Through FY12]]+Table1[[#This Row],[Energy Tax Savings FY13 and After]]</f>
        <v>0</v>
      </c>
      <c r="CA332" s="9">
        <v>10.481999999999999</v>
      </c>
      <c r="CB332" s="9">
        <v>73.298500000000004</v>
      </c>
      <c r="CC332" s="9">
        <v>36.063499999999998</v>
      </c>
      <c r="CD332" s="24">
        <f>Table1[[#This Row],[Tax Exempt Bond Savings Through FY12]]+Table1[[#This Row],[Tax Exempt Bond Savings FY13 and After]]</f>
        <v>109.36199999999999</v>
      </c>
      <c r="CE332" s="9">
        <v>133.71979999999999</v>
      </c>
      <c r="CF332" s="9">
        <v>748.72810000000004</v>
      </c>
      <c r="CG332" s="9">
        <v>1252.8884</v>
      </c>
      <c r="CH332" s="24">
        <f>Table1[[#This Row],[Indirect and Induced Through FY12]]+Table1[[#This Row],[Indirect and Induced FY13 and After]]</f>
        <v>2001.6165000000001</v>
      </c>
      <c r="CI332" s="9">
        <v>235.65209999999999</v>
      </c>
      <c r="CJ332" s="9">
        <v>1292.5169000000001</v>
      </c>
      <c r="CK332" s="9">
        <v>2270.0920000000001</v>
      </c>
      <c r="CL332" s="24">
        <f>Table1[[#This Row],[TOTAL Income Consumption Use Taxes Through FY12]]+Table1[[#This Row],[TOTAL Income Consumption Use Taxes FY13 and After]]</f>
        <v>3562.6089000000002</v>
      </c>
      <c r="CM332" s="9">
        <v>10.481999999999999</v>
      </c>
      <c r="CN332" s="9">
        <v>279.45159999999998</v>
      </c>
      <c r="CO332" s="9">
        <v>36.063499999999998</v>
      </c>
      <c r="CP332" s="24">
        <f>Table1[[#This Row],[Assistance Provided Through FY12]]+Table1[[#This Row],[Assistance Provided FY13 and After]]</f>
        <v>315.51509999999996</v>
      </c>
      <c r="CQ332" s="9">
        <v>0</v>
      </c>
      <c r="CR332" s="9">
        <v>0</v>
      </c>
      <c r="CS332" s="9">
        <v>0</v>
      </c>
      <c r="CT332" s="24">
        <f>Table1[[#This Row],[Recapture Cancellation Reduction Amount Through FY12]]+Table1[[#This Row],[Recapture Cancellation Reduction Amount FY13 and After]]</f>
        <v>0</v>
      </c>
      <c r="CU332" s="9">
        <v>0</v>
      </c>
      <c r="CV332" s="9">
        <v>0</v>
      </c>
      <c r="CW332" s="9">
        <v>0</v>
      </c>
      <c r="CX332" s="24">
        <f>Table1[[#This Row],[Penalty Paid Through FY12]]+Table1[[#This Row],[Penalty Paid FY13 and After]]</f>
        <v>0</v>
      </c>
      <c r="CY332" s="9">
        <v>10.481999999999999</v>
      </c>
      <c r="CZ332" s="9">
        <v>279.45159999999998</v>
      </c>
      <c r="DA332" s="9">
        <v>36.063499999999998</v>
      </c>
      <c r="DB332" s="24">
        <f>Table1[[#This Row],[TOTAL Assistance Net of Recapture Penalties Through FY12]]+Table1[[#This Row],[TOTAL Assistance Net of Recapture Penalties FY13 and After]]</f>
        <v>315.51509999999996</v>
      </c>
      <c r="DC332" s="9">
        <v>112.4143</v>
      </c>
      <c r="DD332" s="9">
        <v>823.24040000000002</v>
      </c>
      <c r="DE332" s="9">
        <v>1053.2671</v>
      </c>
      <c r="DF332" s="24">
        <f>Table1[[#This Row],[Company Direct Tax Revenue Before Assistance Through FY12]]+Table1[[#This Row],[Company Direct Tax Revenue Before Assistance FY13 and After]]</f>
        <v>1876.5075000000002</v>
      </c>
      <c r="DG332" s="9">
        <v>257.69529999999997</v>
      </c>
      <c r="DH332" s="9">
        <v>1375.2914000000001</v>
      </c>
      <c r="DI332" s="9">
        <v>2414.4778999999999</v>
      </c>
      <c r="DJ332" s="24">
        <f>Table1[[#This Row],[Indirect and Induced Tax Revenues Through FY12]]+Table1[[#This Row],[Indirect and Induced Tax Revenues FY13 and After]]</f>
        <v>3789.7692999999999</v>
      </c>
      <c r="DK332" s="9">
        <v>370.1096</v>
      </c>
      <c r="DL332" s="9">
        <v>2198.5318000000002</v>
      </c>
      <c r="DM332" s="9">
        <v>3467.7449999999999</v>
      </c>
      <c r="DN332" s="24">
        <f>Table1[[#This Row],[TOTAL Tax Revenues Before Assistance Through FY12]]+Table1[[#This Row],[TOTAL Tax Revenues Before Assistance FY13 and After]]</f>
        <v>5666.2767999999996</v>
      </c>
      <c r="DO332" s="9">
        <v>359.62759999999997</v>
      </c>
      <c r="DP332" s="9">
        <v>1919.0802000000001</v>
      </c>
      <c r="DQ332" s="9">
        <v>3431.6815000000001</v>
      </c>
      <c r="DR332" s="24">
        <f>Table1[[#This Row],[TOTAL Tax Revenues Net of Assistance Recapture and Penalty Through FY12]]+Table1[[#This Row],[TOTAL Tax Revenues Net of Assistance Recapture and Penalty FY13 and After]]</f>
        <v>5350.7617</v>
      </c>
      <c r="DS332" s="9">
        <v>0</v>
      </c>
      <c r="DT332" s="9">
        <v>0</v>
      </c>
      <c r="DU332" s="9">
        <v>0</v>
      </c>
      <c r="DV332" s="9">
        <v>0</v>
      </c>
    </row>
    <row r="333" spans="1:126" x14ac:dyDescent="0.25">
      <c r="A333" s="10">
        <v>92995</v>
      </c>
      <c r="B333" s="10" t="s">
        <v>1384</v>
      </c>
      <c r="C333" s="10" t="s">
        <v>1385</v>
      </c>
      <c r="D333" s="10" t="s">
        <v>10</v>
      </c>
      <c r="E333" s="10">
        <v>11</v>
      </c>
      <c r="F333" s="10" t="s">
        <v>1386</v>
      </c>
      <c r="G333" s="10" t="s">
        <v>1387</v>
      </c>
      <c r="H333" s="13">
        <v>47680</v>
      </c>
      <c r="I333" s="13">
        <v>13334</v>
      </c>
      <c r="J333" s="10" t="s">
        <v>205</v>
      </c>
      <c r="K333" s="10" t="s">
        <v>50</v>
      </c>
      <c r="L333" s="8">
        <v>38519</v>
      </c>
      <c r="M333" s="8">
        <v>49461</v>
      </c>
      <c r="N333" s="9">
        <v>66595</v>
      </c>
      <c r="O333" s="10" t="s">
        <v>108</v>
      </c>
      <c r="P333" s="7">
        <v>46</v>
      </c>
      <c r="Q333" s="7">
        <v>0</v>
      </c>
      <c r="R333" s="7">
        <v>135</v>
      </c>
      <c r="S333" s="7">
        <v>0</v>
      </c>
      <c r="T333" s="7">
        <v>0</v>
      </c>
      <c r="U333" s="7">
        <v>181</v>
      </c>
      <c r="V333" s="7">
        <v>158</v>
      </c>
      <c r="W333" s="7">
        <v>0</v>
      </c>
      <c r="X333" s="7">
        <v>0</v>
      </c>
      <c r="Y333" s="7">
        <v>149</v>
      </c>
      <c r="Z333" s="7">
        <v>0</v>
      </c>
      <c r="AA333" s="7">
        <v>0</v>
      </c>
      <c r="AB333" s="16">
        <v>0</v>
      </c>
      <c r="AC333" s="16">
        <v>0</v>
      </c>
      <c r="AD333" s="16">
        <v>0</v>
      </c>
      <c r="AE333" s="16">
        <v>0</v>
      </c>
      <c r="AF333" s="15">
        <v>59.668508287292823</v>
      </c>
      <c r="AG333" s="10" t="s">
        <v>28</v>
      </c>
      <c r="AH333" s="10" t="s">
        <v>1966</v>
      </c>
      <c r="AI333" s="9">
        <v>0</v>
      </c>
      <c r="AJ333" s="9">
        <v>0</v>
      </c>
      <c r="AK333" s="9">
        <v>0</v>
      </c>
      <c r="AL333" s="24">
        <f>Table1[[#This Row],[Company Direct Land Through FY12]]+Table1[[#This Row],[Company Direct Land FY13 and After]]</f>
        <v>0</v>
      </c>
      <c r="AM333" s="9">
        <v>0</v>
      </c>
      <c r="AN333" s="9">
        <v>0</v>
      </c>
      <c r="AO333" s="9">
        <v>0</v>
      </c>
      <c r="AP333" s="24">
        <f>Table1[[#This Row],[Company Direct Building Through FY12]]+Table1[[#This Row],[Company Direct Building FY13 and After]]</f>
        <v>0</v>
      </c>
      <c r="AQ333" s="9">
        <v>0</v>
      </c>
      <c r="AR333" s="9">
        <v>0</v>
      </c>
      <c r="AS333" s="9">
        <v>0</v>
      </c>
      <c r="AT333" s="24">
        <f>Table1[[#This Row],[Mortgage Recording Tax Through FY12]]+Table1[[#This Row],[Mortgage Recording Tax FY13 and After]]</f>
        <v>0</v>
      </c>
      <c r="AU333" s="9">
        <v>0</v>
      </c>
      <c r="AV333" s="9">
        <v>0</v>
      </c>
      <c r="AW333" s="9">
        <v>0</v>
      </c>
      <c r="AX333" s="24">
        <f>Table1[[#This Row],[Pilot Savings  Through FY12]]+Table1[[#This Row],[Pilot Savings FY13 and After]]</f>
        <v>0</v>
      </c>
      <c r="AY333" s="9">
        <v>0</v>
      </c>
      <c r="AZ333" s="9">
        <v>0</v>
      </c>
      <c r="BA333" s="9">
        <v>0</v>
      </c>
      <c r="BB333" s="24">
        <f>Table1[[#This Row],[Mortgage Recording Tax Exemption Through FY12]]+Table1[[#This Row],[Mortgage Recording Tax Exemption FY13 and After]]</f>
        <v>0</v>
      </c>
      <c r="BC333" s="9">
        <v>116.19970000000001</v>
      </c>
      <c r="BD333" s="9">
        <v>538.92790000000002</v>
      </c>
      <c r="BE333" s="9">
        <v>1013.1</v>
      </c>
      <c r="BF333" s="24">
        <f>Table1[[#This Row],[Indirect and Induced Land Through FY12]]+Table1[[#This Row],[Indirect and Induced Land FY13 and After]]</f>
        <v>1552.0279</v>
      </c>
      <c r="BG333" s="9">
        <v>215.79939999999999</v>
      </c>
      <c r="BH333" s="9">
        <v>1000.8658</v>
      </c>
      <c r="BI333" s="9">
        <v>1881.4706000000001</v>
      </c>
      <c r="BJ333" s="24">
        <f>Table1[[#This Row],[Indirect and Induced Building Through FY12]]+Table1[[#This Row],[Indirect and Induced Building FY13 and After]]</f>
        <v>2882.3364000000001</v>
      </c>
      <c r="BK333" s="9">
        <v>331.9991</v>
      </c>
      <c r="BL333" s="9">
        <v>1539.7936999999999</v>
      </c>
      <c r="BM333" s="9">
        <v>2894.5706</v>
      </c>
      <c r="BN333" s="24">
        <f>Table1[[#This Row],[TOTAL Real Property Related Taxes Through FY12]]+Table1[[#This Row],[TOTAL Real Property Related Taxes FY13 and After]]</f>
        <v>4434.3643000000002</v>
      </c>
      <c r="BO333" s="9">
        <v>327.44889999999998</v>
      </c>
      <c r="BP333" s="9">
        <v>1646.2750000000001</v>
      </c>
      <c r="BQ333" s="9">
        <v>2854.8993</v>
      </c>
      <c r="BR333" s="24">
        <f>Table1[[#This Row],[Company Direct Through FY12]]+Table1[[#This Row],[Company Direct FY13 and After]]</f>
        <v>4501.1743000000006</v>
      </c>
      <c r="BS333" s="9">
        <v>0</v>
      </c>
      <c r="BT333" s="9">
        <v>0</v>
      </c>
      <c r="BU333" s="9">
        <v>0</v>
      </c>
      <c r="BV333" s="24">
        <f>Table1[[#This Row],[Sales Tax Exemption Through FY12]]+Table1[[#This Row],[Sales Tax Exemption FY13 and After]]</f>
        <v>0</v>
      </c>
      <c r="BW333" s="9">
        <v>0</v>
      </c>
      <c r="BX333" s="9">
        <v>0</v>
      </c>
      <c r="BY333" s="9">
        <v>0</v>
      </c>
      <c r="BZ333" s="24">
        <f>Table1[[#This Row],[Energy Tax Savings Through FY12]]+Table1[[#This Row],[Energy Tax Savings FY13 and After]]</f>
        <v>0</v>
      </c>
      <c r="CA333" s="9">
        <v>26.519300000000001</v>
      </c>
      <c r="CB333" s="9">
        <v>229.00739999999999</v>
      </c>
      <c r="CC333" s="9">
        <v>91.240200000000002</v>
      </c>
      <c r="CD333" s="24">
        <f>Table1[[#This Row],[Tax Exempt Bond Savings Through FY12]]+Table1[[#This Row],[Tax Exempt Bond Savings FY13 and After]]</f>
        <v>320.24759999999998</v>
      </c>
      <c r="CE333" s="9">
        <v>389.50549999999998</v>
      </c>
      <c r="CF333" s="9">
        <v>2001.3246999999999</v>
      </c>
      <c r="CG333" s="9">
        <v>3395.9477999999999</v>
      </c>
      <c r="CH333" s="24">
        <f>Table1[[#This Row],[Indirect and Induced Through FY12]]+Table1[[#This Row],[Indirect and Induced FY13 and After]]</f>
        <v>5397.2725</v>
      </c>
      <c r="CI333" s="9">
        <v>690.43510000000003</v>
      </c>
      <c r="CJ333" s="9">
        <v>3418.5922999999998</v>
      </c>
      <c r="CK333" s="9">
        <v>6159.6068999999998</v>
      </c>
      <c r="CL333" s="24">
        <f>Table1[[#This Row],[TOTAL Income Consumption Use Taxes Through FY12]]+Table1[[#This Row],[TOTAL Income Consumption Use Taxes FY13 and After]]</f>
        <v>9578.1991999999991</v>
      </c>
      <c r="CM333" s="9">
        <v>26.519300000000001</v>
      </c>
      <c r="CN333" s="9">
        <v>229.00739999999999</v>
      </c>
      <c r="CO333" s="9">
        <v>91.240200000000002</v>
      </c>
      <c r="CP333" s="24">
        <f>Table1[[#This Row],[Assistance Provided Through FY12]]+Table1[[#This Row],[Assistance Provided FY13 and After]]</f>
        <v>320.24759999999998</v>
      </c>
      <c r="CQ333" s="9">
        <v>0</v>
      </c>
      <c r="CR333" s="9">
        <v>0</v>
      </c>
      <c r="CS333" s="9">
        <v>0</v>
      </c>
      <c r="CT333" s="24">
        <f>Table1[[#This Row],[Recapture Cancellation Reduction Amount Through FY12]]+Table1[[#This Row],[Recapture Cancellation Reduction Amount FY13 and After]]</f>
        <v>0</v>
      </c>
      <c r="CU333" s="9">
        <v>0</v>
      </c>
      <c r="CV333" s="9">
        <v>0</v>
      </c>
      <c r="CW333" s="9">
        <v>0</v>
      </c>
      <c r="CX333" s="24">
        <f>Table1[[#This Row],[Penalty Paid Through FY12]]+Table1[[#This Row],[Penalty Paid FY13 and After]]</f>
        <v>0</v>
      </c>
      <c r="CY333" s="9">
        <v>26.519300000000001</v>
      </c>
      <c r="CZ333" s="9">
        <v>229.00739999999999</v>
      </c>
      <c r="DA333" s="9">
        <v>91.240200000000002</v>
      </c>
      <c r="DB333" s="24">
        <f>Table1[[#This Row],[TOTAL Assistance Net of Recapture Penalties Through FY12]]+Table1[[#This Row],[TOTAL Assistance Net of Recapture Penalties FY13 and After]]</f>
        <v>320.24759999999998</v>
      </c>
      <c r="DC333" s="9">
        <v>327.44889999999998</v>
      </c>
      <c r="DD333" s="9">
        <v>1646.2750000000001</v>
      </c>
      <c r="DE333" s="9">
        <v>2854.8993</v>
      </c>
      <c r="DF333" s="24">
        <f>Table1[[#This Row],[Company Direct Tax Revenue Before Assistance Through FY12]]+Table1[[#This Row],[Company Direct Tax Revenue Before Assistance FY13 and After]]</f>
        <v>4501.1743000000006</v>
      </c>
      <c r="DG333" s="9">
        <v>721.50459999999998</v>
      </c>
      <c r="DH333" s="9">
        <v>3541.1183999999998</v>
      </c>
      <c r="DI333" s="9">
        <v>6290.5183999999999</v>
      </c>
      <c r="DJ333" s="24">
        <f>Table1[[#This Row],[Indirect and Induced Tax Revenues Through FY12]]+Table1[[#This Row],[Indirect and Induced Tax Revenues FY13 and After]]</f>
        <v>9831.6368000000002</v>
      </c>
      <c r="DK333" s="9">
        <v>1048.9535000000001</v>
      </c>
      <c r="DL333" s="9">
        <v>5187.3933999999999</v>
      </c>
      <c r="DM333" s="9">
        <v>9145.4177</v>
      </c>
      <c r="DN333" s="24">
        <f>Table1[[#This Row],[TOTAL Tax Revenues Before Assistance Through FY12]]+Table1[[#This Row],[TOTAL Tax Revenues Before Assistance FY13 and After]]</f>
        <v>14332.811099999999</v>
      </c>
      <c r="DO333" s="9">
        <v>1022.4342</v>
      </c>
      <c r="DP333" s="9">
        <v>4958.3860000000004</v>
      </c>
      <c r="DQ333" s="9">
        <v>9054.1774999999998</v>
      </c>
      <c r="DR333" s="24">
        <f>Table1[[#This Row],[TOTAL Tax Revenues Net of Assistance Recapture and Penalty Through FY12]]+Table1[[#This Row],[TOTAL Tax Revenues Net of Assistance Recapture and Penalty FY13 and After]]</f>
        <v>14012.5635</v>
      </c>
      <c r="DS333" s="9">
        <v>0</v>
      </c>
      <c r="DT333" s="9">
        <v>0</v>
      </c>
      <c r="DU333" s="9">
        <v>0</v>
      </c>
      <c r="DV333" s="9">
        <v>0</v>
      </c>
    </row>
    <row r="334" spans="1:126" x14ac:dyDescent="0.25">
      <c r="A334" s="10">
        <v>93003</v>
      </c>
      <c r="B334" s="10" t="s">
        <v>1400</v>
      </c>
      <c r="C334" s="10" t="s">
        <v>1401</v>
      </c>
      <c r="D334" s="10" t="s">
        <v>302</v>
      </c>
      <c r="E334" s="10">
        <v>49</v>
      </c>
      <c r="F334" s="10" t="s">
        <v>1402</v>
      </c>
      <c r="G334" s="10" t="s">
        <v>1403</v>
      </c>
      <c r="H334" s="13">
        <v>14700</v>
      </c>
      <c r="I334" s="13">
        <v>10702</v>
      </c>
      <c r="J334" s="10" t="s">
        <v>511</v>
      </c>
      <c r="K334" s="10" t="s">
        <v>50</v>
      </c>
      <c r="L334" s="8">
        <v>38527</v>
      </c>
      <c r="M334" s="8">
        <v>44013</v>
      </c>
      <c r="N334" s="9">
        <v>2484</v>
      </c>
      <c r="O334" s="10" t="s">
        <v>74</v>
      </c>
      <c r="P334" s="7">
        <v>20</v>
      </c>
      <c r="Q334" s="7">
        <v>0</v>
      </c>
      <c r="R334" s="7">
        <v>28</v>
      </c>
      <c r="S334" s="7">
        <v>0</v>
      </c>
      <c r="T334" s="7">
        <v>0</v>
      </c>
      <c r="U334" s="7">
        <v>48</v>
      </c>
      <c r="V334" s="7">
        <v>38</v>
      </c>
      <c r="W334" s="7">
        <v>0</v>
      </c>
      <c r="X334" s="7">
        <v>0</v>
      </c>
      <c r="Y334" s="7">
        <v>34</v>
      </c>
      <c r="Z334" s="7">
        <v>9</v>
      </c>
      <c r="AA334" s="7">
        <v>0</v>
      </c>
      <c r="AB334" s="16">
        <v>0</v>
      </c>
      <c r="AC334" s="16">
        <v>0</v>
      </c>
      <c r="AD334" s="16">
        <v>0</v>
      </c>
      <c r="AE334" s="16">
        <v>0</v>
      </c>
      <c r="AF334" s="15">
        <v>85.416666666666657</v>
      </c>
      <c r="AG334" s="10" t="s">
        <v>28</v>
      </c>
      <c r="AH334" s="10" t="s">
        <v>1966</v>
      </c>
      <c r="AI334" s="9">
        <v>0</v>
      </c>
      <c r="AJ334" s="9">
        <v>0</v>
      </c>
      <c r="AK334" s="9">
        <v>0</v>
      </c>
      <c r="AL334" s="24">
        <f>Table1[[#This Row],[Company Direct Land Through FY12]]+Table1[[#This Row],[Company Direct Land FY13 and After]]</f>
        <v>0</v>
      </c>
      <c r="AM334" s="9">
        <v>0</v>
      </c>
      <c r="AN334" s="9">
        <v>0</v>
      </c>
      <c r="AO334" s="9">
        <v>0</v>
      </c>
      <c r="AP334" s="24">
        <f>Table1[[#This Row],[Company Direct Building Through FY12]]+Table1[[#This Row],[Company Direct Building FY13 and After]]</f>
        <v>0</v>
      </c>
      <c r="AQ334" s="9">
        <v>0</v>
      </c>
      <c r="AR334" s="9">
        <v>44.374200000000002</v>
      </c>
      <c r="AS334" s="9">
        <v>0</v>
      </c>
      <c r="AT334" s="24">
        <f>Table1[[#This Row],[Mortgage Recording Tax Through FY12]]+Table1[[#This Row],[Mortgage Recording Tax FY13 and After]]</f>
        <v>44.374200000000002</v>
      </c>
      <c r="AU334" s="9">
        <v>0</v>
      </c>
      <c r="AV334" s="9">
        <v>0</v>
      </c>
      <c r="AW334" s="9">
        <v>0</v>
      </c>
      <c r="AX334" s="24">
        <f>Table1[[#This Row],[Pilot Savings  Through FY12]]+Table1[[#This Row],[Pilot Savings FY13 and After]]</f>
        <v>0</v>
      </c>
      <c r="AY334" s="9">
        <v>0</v>
      </c>
      <c r="AZ334" s="9">
        <v>44.374200000000002</v>
      </c>
      <c r="BA334" s="9">
        <v>0</v>
      </c>
      <c r="BB334" s="24">
        <f>Table1[[#This Row],[Mortgage Recording Tax Exemption Through FY12]]+Table1[[#This Row],[Mortgage Recording Tax Exemption FY13 and After]]</f>
        <v>44.374200000000002</v>
      </c>
      <c r="BC334" s="9">
        <v>18.039400000000001</v>
      </c>
      <c r="BD334" s="9">
        <v>772.399</v>
      </c>
      <c r="BE334" s="9">
        <v>79.159300000000002</v>
      </c>
      <c r="BF334" s="24">
        <f>Table1[[#This Row],[Indirect and Induced Land Through FY12]]+Table1[[#This Row],[Indirect and Induced Land FY13 and After]]</f>
        <v>851.55830000000003</v>
      </c>
      <c r="BG334" s="9">
        <v>33.5017</v>
      </c>
      <c r="BH334" s="9">
        <v>1434.4554000000001</v>
      </c>
      <c r="BI334" s="9">
        <v>147.0095</v>
      </c>
      <c r="BJ334" s="24">
        <f>Table1[[#This Row],[Indirect and Induced Building Through FY12]]+Table1[[#This Row],[Indirect and Induced Building FY13 and After]]</f>
        <v>1581.4648999999999</v>
      </c>
      <c r="BK334" s="9">
        <v>51.5411</v>
      </c>
      <c r="BL334" s="9">
        <v>2206.8544000000002</v>
      </c>
      <c r="BM334" s="9">
        <v>226.1688</v>
      </c>
      <c r="BN334" s="24">
        <f>Table1[[#This Row],[TOTAL Real Property Related Taxes Through FY12]]+Table1[[#This Row],[TOTAL Real Property Related Taxes FY13 and After]]</f>
        <v>2433.0232000000001</v>
      </c>
      <c r="BO334" s="9">
        <v>57.293700000000001</v>
      </c>
      <c r="BP334" s="9">
        <v>2663.4892</v>
      </c>
      <c r="BQ334" s="9">
        <v>251.4117</v>
      </c>
      <c r="BR334" s="24">
        <f>Table1[[#This Row],[Company Direct Through FY12]]+Table1[[#This Row],[Company Direct FY13 and After]]</f>
        <v>2914.9009000000001</v>
      </c>
      <c r="BS334" s="9">
        <v>0</v>
      </c>
      <c r="BT334" s="9">
        <v>0</v>
      </c>
      <c r="BU334" s="9">
        <v>0</v>
      </c>
      <c r="BV334" s="24">
        <f>Table1[[#This Row],[Sales Tax Exemption Through FY12]]+Table1[[#This Row],[Sales Tax Exemption FY13 and After]]</f>
        <v>0</v>
      </c>
      <c r="BW334" s="9">
        <v>0</v>
      </c>
      <c r="BX334" s="9">
        <v>0</v>
      </c>
      <c r="BY334" s="9">
        <v>0</v>
      </c>
      <c r="BZ334" s="24">
        <f>Table1[[#This Row],[Energy Tax Savings Through FY12]]+Table1[[#This Row],[Energy Tax Savings FY13 and After]]</f>
        <v>0</v>
      </c>
      <c r="CA334" s="9">
        <v>1.7748999999999999</v>
      </c>
      <c r="CB334" s="9">
        <v>12.836</v>
      </c>
      <c r="CC334" s="9">
        <v>6.1066000000000003</v>
      </c>
      <c r="CD334" s="24">
        <f>Table1[[#This Row],[Tax Exempt Bond Savings Through FY12]]+Table1[[#This Row],[Tax Exempt Bond Savings FY13 and After]]</f>
        <v>18.942599999999999</v>
      </c>
      <c r="CE334" s="9">
        <v>66.095299999999995</v>
      </c>
      <c r="CF334" s="9">
        <v>3085.8791999999999</v>
      </c>
      <c r="CG334" s="9">
        <v>290.03390000000002</v>
      </c>
      <c r="CH334" s="24">
        <f>Table1[[#This Row],[Indirect and Induced Through FY12]]+Table1[[#This Row],[Indirect and Induced FY13 and After]]</f>
        <v>3375.9130999999998</v>
      </c>
      <c r="CI334" s="9">
        <v>121.61409999999999</v>
      </c>
      <c r="CJ334" s="9">
        <v>5736.5324000000001</v>
      </c>
      <c r="CK334" s="9">
        <v>535.33900000000006</v>
      </c>
      <c r="CL334" s="24">
        <f>Table1[[#This Row],[TOTAL Income Consumption Use Taxes Through FY12]]+Table1[[#This Row],[TOTAL Income Consumption Use Taxes FY13 and After]]</f>
        <v>6271.8714</v>
      </c>
      <c r="CM334" s="9">
        <v>1.7748999999999999</v>
      </c>
      <c r="CN334" s="9">
        <v>57.2102</v>
      </c>
      <c r="CO334" s="9">
        <v>6.1066000000000003</v>
      </c>
      <c r="CP334" s="24">
        <f>Table1[[#This Row],[Assistance Provided Through FY12]]+Table1[[#This Row],[Assistance Provided FY13 and After]]</f>
        <v>63.316800000000001</v>
      </c>
      <c r="CQ334" s="9">
        <v>0</v>
      </c>
      <c r="CR334" s="9">
        <v>0</v>
      </c>
      <c r="CS334" s="9">
        <v>0</v>
      </c>
      <c r="CT334" s="24">
        <f>Table1[[#This Row],[Recapture Cancellation Reduction Amount Through FY12]]+Table1[[#This Row],[Recapture Cancellation Reduction Amount FY13 and After]]</f>
        <v>0</v>
      </c>
      <c r="CU334" s="9">
        <v>0</v>
      </c>
      <c r="CV334" s="9">
        <v>0</v>
      </c>
      <c r="CW334" s="9">
        <v>0</v>
      </c>
      <c r="CX334" s="24">
        <f>Table1[[#This Row],[Penalty Paid Through FY12]]+Table1[[#This Row],[Penalty Paid FY13 and After]]</f>
        <v>0</v>
      </c>
      <c r="CY334" s="9">
        <v>1.7748999999999999</v>
      </c>
      <c r="CZ334" s="9">
        <v>57.2102</v>
      </c>
      <c r="DA334" s="9">
        <v>6.1066000000000003</v>
      </c>
      <c r="DB334" s="24">
        <f>Table1[[#This Row],[TOTAL Assistance Net of Recapture Penalties Through FY12]]+Table1[[#This Row],[TOTAL Assistance Net of Recapture Penalties FY13 and After]]</f>
        <v>63.316800000000001</v>
      </c>
      <c r="DC334" s="9">
        <v>57.293700000000001</v>
      </c>
      <c r="DD334" s="9">
        <v>2707.8634000000002</v>
      </c>
      <c r="DE334" s="9">
        <v>251.4117</v>
      </c>
      <c r="DF334" s="24">
        <f>Table1[[#This Row],[Company Direct Tax Revenue Before Assistance Through FY12]]+Table1[[#This Row],[Company Direct Tax Revenue Before Assistance FY13 and After]]</f>
        <v>2959.2751000000003</v>
      </c>
      <c r="DG334" s="9">
        <v>117.63639999999999</v>
      </c>
      <c r="DH334" s="9">
        <v>5292.7335999999996</v>
      </c>
      <c r="DI334" s="9">
        <v>516.20270000000005</v>
      </c>
      <c r="DJ334" s="24">
        <f>Table1[[#This Row],[Indirect and Induced Tax Revenues Through FY12]]+Table1[[#This Row],[Indirect and Induced Tax Revenues FY13 and After]]</f>
        <v>5808.9362999999994</v>
      </c>
      <c r="DK334" s="9">
        <v>174.93010000000001</v>
      </c>
      <c r="DL334" s="9">
        <v>8000.5969999999998</v>
      </c>
      <c r="DM334" s="9">
        <v>767.61440000000005</v>
      </c>
      <c r="DN334" s="24">
        <f>Table1[[#This Row],[TOTAL Tax Revenues Before Assistance Through FY12]]+Table1[[#This Row],[TOTAL Tax Revenues Before Assistance FY13 and After]]</f>
        <v>8768.2114000000001</v>
      </c>
      <c r="DO334" s="9">
        <v>173.15520000000001</v>
      </c>
      <c r="DP334" s="9">
        <v>7943.3868000000002</v>
      </c>
      <c r="DQ334" s="9">
        <v>761.50779999999997</v>
      </c>
      <c r="DR334" s="24">
        <f>Table1[[#This Row],[TOTAL Tax Revenues Net of Assistance Recapture and Penalty Through FY12]]+Table1[[#This Row],[TOTAL Tax Revenues Net of Assistance Recapture and Penalty FY13 and After]]</f>
        <v>8704.8945999999996</v>
      </c>
      <c r="DS334" s="9">
        <v>0</v>
      </c>
      <c r="DT334" s="9">
        <v>0</v>
      </c>
      <c r="DU334" s="9">
        <v>0</v>
      </c>
      <c r="DV334" s="9">
        <v>0</v>
      </c>
    </row>
    <row r="335" spans="1:126" x14ac:dyDescent="0.25">
      <c r="A335" s="10">
        <v>93004</v>
      </c>
      <c r="B335" s="10" t="s">
        <v>1404</v>
      </c>
      <c r="C335" s="10" t="s">
        <v>1405</v>
      </c>
      <c r="D335" s="10" t="s">
        <v>47</v>
      </c>
      <c r="E335" s="10">
        <v>3</v>
      </c>
      <c r="F335" s="10" t="s">
        <v>1406</v>
      </c>
      <c r="G335" s="10" t="s">
        <v>23</v>
      </c>
      <c r="H335" s="13">
        <v>1000000</v>
      </c>
      <c r="I335" s="13">
        <v>32000</v>
      </c>
      <c r="J335" s="10" t="s">
        <v>70</v>
      </c>
      <c r="K335" s="10" t="s">
        <v>50</v>
      </c>
      <c r="L335" s="8">
        <v>38527</v>
      </c>
      <c r="M335" s="8">
        <v>43891</v>
      </c>
      <c r="N335" s="9">
        <v>5685</v>
      </c>
      <c r="O335" s="10" t="s">
        <v>108</v>
      </c>
      <c r="P335" s="7">
        <v>17</v>
      </c>
      <c r="Q335" s="7">
        <v>182</v>
      </c>
      <c r="R335" s="7">
        <v>128</v>
      </c>
      <c r="S335" s="7">
        <v>0</v>
      </c>
      <c r="T335" s="7">
        <v>26</v>
      </c>
      <c r="U335" s="7">
        <v>353</v>
      </c>
      <c r="V335" s="7">
        <v>227</v>
      </c>
      <c r="W335" s="7">
        <v>0</v>
      </c>
      <c r="X335" s="7">
        <v>0</v>
      </c>
      <c r="Y335" s="7">
        <v>319</v>
      </c>
      <c r="Z335" s="7">
        <v>11</v>
      </c>
      <c r="AA335" s="7">
        <v>91.437308868501532</v>
      </c>
      <c r="AB335" s="16">
        <v>1.2232415902140672</v>
      </c>
      <c r="AC335" s="16">
        <v>0.91743119266055051</v>
      </c>
      <c r="AD335" s="16">
        <v>6.4220183486238538</v>
      </c>
      <c r="AE335" s="16">
        <v>0</v>
      </c>
      <c r="AF335" s="15">
        <v>72.477064220183479</v>
      </c>
      <c r="AG335" s="10" t="s">
        <v>28</v>
      </c>
      <c r="AH335" s="10" t="s">
        <v>1966</v>
      </c>
      <c r="AI335" s="9">
        <v>0</v>
      </c>
      <c r="AJ335" s="9">
        <v>0</v>
      </c>
      <c r="AK335" s="9">
        <v>0</v>
      </c>
      <c r="AL335" s="24">
        <f>Table1[[#This Row],[Company Direct Land Through FY12]]+Table1[[#This Row],[Company Direct Land FY13 and After]]</f>
        <v>0</v>
      </c>
      <c r="AM335" s="9">
        <v>0</v>
      </c>
      <c r="AN335" s="9">
        <v>0</v>
      </c>
      <c r="AO335" s="9">
        <v>0</v>
      </c>
      <c r="AP335" s="24">
        <f>Table1[[#This Row],[Company Direct Building Through FY12]]+Table1[[#This Row],[Company Direct Building FY13 and After]]</f>
        <v>0</v>
      </c>
      <c r="AQ335" s="9">
        <v>0</v>
      </c>
      <c r="AR335" s="9">
        <v>0</v>
      </c>
      <c r="AS335" s="9">
        <v>0</v>
      </c>
      <c r="AT335" s="24">
        <f>Table1[[#This Row],[Mortgage Recording Tax Through FY12]]+Table1[[#This Row],[Mortgage Recording Tax FY13 and After]]</f>
        <v>0</v>
      </c>
      <c r="AU335" s="9">
        <v>0</v>
      </c>
      <c r="AV335" s="9">
        <v>0</v>
      </c>
      <c r="AW335" s="9">
        <v>0</v>
      </c>
      <c r="AX335" s="24">
        <f>Table1[[#This Row],[Pilot Savings  Through FY12]]+Table1[[#This Row],[Pilot Savings FY13 and After]]</f>
        <v>0</v>
      </c>
      <c r="AY335" s="9">
        <v>0</v>
      </c>
      <c r="AZ335" s="9">
        <v>0</v>
      </c>
      <c r="BA335" s="9">
        <v>0</v>
      </c>
      <c r="BB335" s="24">
        <f>Table1[[#This Row],[Mortgage Recording Tax Exemption Through FY12]]+Table1[[#This Row],[Mortgage Recording Tax Exemption FY13 and After]]</f>
        <v>0</v>
      </c>
      <c r="BC335" s="9">
        <v>166.94560000000001</v>
      </c>
      <c r="BD335" s="9">
        <v>942.1825</v>
      </c>
      <c r="BE335" s="9">
        <v>663.65520000000004</v>
      </c>
      <c r="BF335" s="24">
        <f>Table1[[#This Row],[Indirect and Induced Land Through FY12]]+Table1[[#This Row],[Indirect and Induced Land FY13 and After]]</f>
        <v>1605.8377</v>
      </c>
      <c r="BG335" s="9">
        <v>310.04180000000002</v>
      </c>
      <c r="BH335" s="9">
        <v>1749.7677000000001</v>
      </c>
      <c r="BI335" s="9">
        <v>1232.5024000000001</v>
      </c>
      <c r="BJ335" s="24">
        <f>Table1[[#This Row],[Indirect and Induced Building Through FY12]]+Table1[[#This Row],[Indirect and Induced Building FY13 and After]]</f>
        <v>2982.2701000000002</v>
      </c>
      <c r="BK335" s="9">
        <v>476.98739999999998</v>
      </c>
      <c r="BL335" s="9">
        <v>2691.9502000000002</v>
      </c>
      <c r="BM335" s="9">
        <v>1896.1576</v>
      </c>
      <c r="BN335" s="24">
        <f>Table1[[#This Row],[TOTAL Real Property Related Taxes Through FY12]]+Table1[[#This Row],[TOTAL Real Property Related Taxes FY13 and After]]</f>
        <v>4588.1077999999998</v>
      </c>
      <c r="BO335" s="9">
        <v>432.50940000000003</v>
      </c>
      <c r="BP335" s="9">
        <v>2633.5052999999998</v>
      </c>
      <c r="BQ335" s="9">
        <v>1719.3448000000001</v>
      </c>
      <c r="BR335" s="24">
        <f>Table1[[#This Row],[Company Direct Through FY12]]+Table1[[#This Row],[Company Direct FY13 and After]]</f>
        <v>4352.8500999999997</v>
      </c>
      <c r="BS335" s="9">
        <v>0</v>
      </c>
      <c r="BT335" s="9">
        <v>0</v>
      </c>
      <c r="BU335" s="9">
        <v>0</v>
      </c>
      <c r="BV335" s="24">
        <f>Table1[[#This Row],[Sales Tax Exemption Through FY12]]+Table1[[#This Row],[Sales Tax Exemption FY13 and After]]</f>
        <v>0</v>
      </c>
      <c r="BW335" s="9">
        <v>0</v>
      </c>
      <c r="BX335" s="9">
        <v>0</v>
      </c>
      <c r="BY335" s="9">
        <v>0</v>
      </c>
      <c r="BZ335" s="24">
        <f>Table1[[#This Row],[Energy Tax Savings Through FY12]]+Table1[[#This Row],[Energy Tax Savings FY13 and After]]</f>
        <v>0</v>
      </c>
      <c r="CA335" s="9">
        <v>3.8561000000000001</v>
      </c>
      <c r="CB335" s="9">
        <v>27.050999999999998</v>
      </c>
      <c r="CC335" s="9">
        <v>13.2669</v>
      </c>
      <c r="CD335" s="24">
        <f>Table1[[#This Row],[Tax Exempt Bond Savings Through FY12]]+Table1[[#This Row],[Tax Exempt Bond Savings FY13 and After]]</f>
        <v>40.317899999999995</v>
      </c>
      <c r="CE335" s="9">
        <v>514.4778</v>
      </c>
      <c r="CF335" s="9">
        <v>3201.7215000000001</v>
      </c>
      <c r="CG335" s="9">
        <v>2045.192</v>
      </c>
      <c r="CH335" s="24">
        <f>Table1[[#This Row],[Indirect and Induced Through FY12]]+Table1[[#This Row],[Indirect and Induced FY13 and After]]</f>
        <v>5246.9135000000006</v>
      </c>
      <c r="CI335" s="9">
        <v>943.13109999999995</v>
      </c>
      <c r="CJ335" s="9">
        <v>5808.1758</v>
      </c>
      <c r="CK335" s="9">
        <v>3751.2698999999998</v>
      </c>
      <c r="CL335" s="24">
        <f>Table1[[#This Row],[TOTAL Income Consumption Use Taxes Through FY12]]+Table1[[#This Row],[TOTAL Income Consumption Use Taxes FY13 and After]]</f>
        <v>9559.4457000000002</v>
      </c>
      <c r="CM335" s="9">
        <v>3.8561000000000001</v>
      </c>
      <c r="CN335" s="9">
        <v>27.050999999999998</v>
      </c>
      <c r="CO335" s="9">
        <v>13.2669</v>
      </c>
      <c r="CP335" s="24">
        <f>Table1[[#This Row],[Assistance Provided Through FY12]]+Table1[[#This Row],[Assistance Provided FY13 and After]]</f>
        <v>40.317899999999995</v>
      </c>
      <c r="CQ335" s="9">
        <v>0</v>
      </c>
      <c r="CR335" s="9">
        <v>0</v>
      </c>
      <c r="CS335" s="9">
        <v>0</v>
      </c>
      <c r="CT335" s="24">
        <f>Table1[[#This Row],[Recapture Cancellation Reduction Amount Through FY12]]+Table1[[#This Row],[Recapture Cancellation Reduction Amount FY13 and After]]</f>
        <v>0</v>
      </c>
      <c r="CU335" s="9">
        <v>0</v>
      </c>
      <c r="CV335" s="9">
        <v>0</v>
      </c>
      <c r="CW335" s="9">
        <v>0</v>
      </c>
      <c r="CX335" s="24">
        <f>Table1[[#This Row],[Penalty Paid Through FY12]]+Table1[[#This Row],[Penalty Paid FY13 and After]]</f>
        <v>0</v>
      </c>
      <c r="CY335" s="9">
        <v>3.8561000000000001</v>
      </c>
      <c r="CZ335" s="9">
        <v>27.050999999999998</v>
      </c>
      <c r="DA335" s="9">
        <v>13.2669</v>
      </c>
      <c r="DB335" s="24">
        <f>Table1[[#This Row],[TOTAL Assistance Net of Recapture Penalties Through FY12]]+Table1[[#This Row],[TOTAL Assistance Net of Recapture Penalties FY13 and After]]</f>
        <v>40.317899999999995</v>
      </c>
      <c r="DC335" s="9">
        <v>432.50940000000003</v>
      </c>
      <c r="DD335" s="9">
        <v>2633.5052999999998</v>
      </c>
      <c r="DE335" s="9">
        <v>1719.3448000000001</v>
      </c>
      <c r="DF335" s="24">
        <f>Table1[[#This Row],[Company Direct Tax Revenue Before Assistance Through FY12]]+Table1[[#This Row],[Company Direct Tax Revenue Before Assistance FY13 and After]]</f>
        <v>4352.8500999999997</v>
      </c>
      <c r="DG335" s="9">
        <v>991.46519999999998</v>
      </c>
      <c r="DH335" s="9">
        <v>5893.6716999999999</v>
      </c>
      <c r="DI335" s="9">
        <v>3941.3496</v>
      </c>
      <c r="DJ335" s="24">
        <f>Table1[[#This Row],[Indirect and Induced Tax Revenues Through FY12]]+Table1[[#This Row],[Indirect and Induced Tax Revenues FY13 and After]]</f>
        <v>9835.0213000000003</v>
      </c>
      <c r="DK335" s="9">
        <v>1423.9746</v>
      </c>
      <c r="DL335" s="9">
        <v>8527.1769999999997</v>
      </c>
      <c r="DM335" s="9">
        <v>5660.6944000000003</v>
      </c>
      <c r="DN335" s="24">
        <f>Table1[[#This Row],[TOTAL Tax Revenues Before Assistance Through FY12]]+Table1[[#This Row],[TOTAL Tax Revenues Before Assistance FY13 and After]]</f>
        <v>14187.8714</v>
      </c>
      <c r="DO335" s="9">
        <v>1420.1185</v>
      </c>
      <c r="DP335" s="9">
        <v>8500.1260000000002</v>
      </c>
      <c r="DQ335" s="9">
        <v>5647.4274999999998</v>
      </c>
      <c r="DR335" s="24">
        <f>Table1[[#This Row],[TOTAL Tax Revenues Net of Assistance Recapture and Penalty Through FY12]]+Table1[[#This Row],[TOTAL Tax Revenues Net of Assistance Recapture and Penalty FY13 and After]]</f>
        <v>14147.5535</v>
      </c>
      <c r="DS335" s="9">
        <v>0</v>
      </c>
      <c r="DT335" s="9">
        <v>0</v>
      </c>
      <c r="DU335" s="9">
        <v>0</v>
      </c>
      <c r="DV335" s="9">
        <v>0</v>
      </c>
    </row>
    <row r="336" spans="1:126" x14ac:dyDescent="0.25">
      <c r="A336" s="10">
        <v>93014</v>
      </c>
      <c r="B336" s="10" t="s">
        <v>1185</v>
      </c>
      <c r="C336" s="10" t="s">
        <v>1186</v>
      </c>
      <c r="D336" s="10" t="s">
        <v>47</v>
      </c>
      <c r="E336" s="10">
        <v>3</v>
      </c>
      <c r="F336" s="10" t="s">
        <v>1187</v>
      </c>
      <c r="G336" s="10" t="s">
        <v>154</v>
      </c>
      <c r="H336" s="13">
        <v>31280</v>
      </c>
      <c r="I336" s="13">
        <v>181950</v>
      </c>
      <c r="J336" s="10" t="s">
        <v>348</v>
      </c>
      <c r="K336" s="10" t="s">
        <v>1063</v>
      </c>
      <c r="L336" s="8">
        <v>38595</v>
      </c>
      <c r="M336" s="8">
        <v>49553</v>
      </c>
      <c r="N336" s="9">
        <v>80000</v>
      </c>
      <c r="O336" s="10" t="s">
        <v>25</v>
      </c>
      <c r="P336" s="7">
        <v>17</v>
      </c>
      <c r="Q336" s="7">
        <v>7</v>
      </c>
      <c r="R336" s="7">
        <v>574</v>
      </c>
      <c r="S336" s="7">
        <v>20</v>
      </c>
      <c r="T336" s="7">
        <v>0</v>
      </c>
      <c r="U336" s="7">
        <v>618</v>
      </c>
      <c r="V336" s="7">
        <v>536</v>
      </c>
      <c r="W336" s="7">
        <v>0</v>
      </c>
      <c r="X336" s="7">
        <v>265</v>
      </c>
      <c r="Y336" s="7">
        <v>237</v>
      </c>
      <c r="Z336" s="7">
        <v>488</v>
      </c>
      <c r="AA336" s="7">
        <v>85.275080906148872</v>
      </c>
      <c r="AB336" s="16">
        <v>0.8090614886731391</v>
      </c>
      <c r="AC336" s="16">
        <v>3.3980582524271843</v>
      </c>
      <c r="AD336" s="16">
        <v>5.9870550161812295</v>
      </c>
      <c r="AE336" s="16">
        <v>4.5307443365695796</v>
      </c>
      <c r="AF336" s="15">
        <v>73.462783171521039</v>
      </c>
      <c r="AG336" s="10" t="s">
        <v>28</v>
      </c>
      <c r="AH336" s="10" t="s">
        <v>1966</v>
      </c>
      <c r="AI336" s="9">
        <v>876.1019</v>
      </c>
      <c r="AJ336" s="9">
        <v>2822.4079999999999</v>
      </c>
      <c r="AK336" s="9">
        <v>10704.5015</v>
      </c>
      <c r="AL336" s="24">
        <f>Table1[[#This Row],[Company Direct Land Through FY12]]+Table1[[#This Row],[Company Direct Land FY13 and After]]</f>
        <v>13526.9095</v>
      </c>
      <c r="AM336" s="9">
        <v>1627.0463999999999</v>
      </c>
      <c r="AN336" s="9">
        <v>5241.6153000000004</v>
      </c>
      <c r="AO336" s="9">
        <v>19879.785599999999</v>
      </c>
      <c r="AP336" s="24">
        <f>Table1[[#This Row],[Company Direct Building Through FY12]]+Table1[[#This Row],[Company Direct Building FY13 and After]]</f>
        <v>25121.400900000001</v>
      </c>
      <c r="AQ336" s="9">
        <v>0</v>
      </c>
      <c r="AR336" s="9">
        <v>0</v>
      </c>
      <c r="AS336" s="9">
        <v>0</v>
      </c>
      <c r="AT336" s="24">
        <f>Table1[[#This Row],[Mortgage Recording Tax Through FY12]]+Table1[[#This Row],[Mortgage Recording Tax FY13 and After]]</f>
        <v>0</v>
      </c>
      <c r="AU336" s="9">
        <v>0</v>
      </c>
      <c r="AV336" s="9">
        <v>0</v>
      </c>
      <c r="AW336" s="9">
        <v>0</v>
      </c>
      <c r="AX336" s="24">
        <f>Table1[[#This Row],[Pilot Savings  Through FY12]]+Table1[[#This Row],[Pilot Savings FY13 and After]]</f>
        <v>0</v>
      </c>
      <c r="AY336" s="9">
        <v>0</v>
      </c>
      <c r="AZ336" s="9">
        <v>0</v>
      </c>
      <c r="BA336" s="9">
        <v>0</v>
      </c>
      <c r="BB336" s="24">
        <f>Table1[[#This Row],[Mortgage Recording Tax Exemption Through FY12]]+Table1[[#This Row],[Mortgage Recording Tax Exemption FY13 and After]]</f>
        <v>0</v>
      </c>
      <c r="BC336" s="9">
        <v>412.02420000000001</v>
      </c>
      <c r="BD336" s="9">
        <v>1975.6407999999999</v>
      </c>
      <c r="BE336" s="9">
        <v>5034.2462999999998</v>
      </c>
      <c r="BF336" s="24">
        <f>Table1[[#This Row],[Indirect and Induced Land Through FY12]]+Table1[[#This Row],[Indirect and Induced Land FY13 and After]]</f>
        <v>7009.8870999999999</v>
      </c>
      <c r="BG336" s="9">
        <v>765.18780000000004</v>
      </c>
      <c r="BH336" s="9">
        <v>3669.0470999999998</v>
      </c>
      <c r="BI336" s="9">
        <v>9349.3155999999999</v>
      </c>
      <c r="BJ336" s="24">
        <f>Table1[[#This Row],[Indirect and Induced Building Through FY12]]+Table1[[#This Row],[Indirect and Induced Building FY13 and After]]</f>
        <v>13018.3627</v>
      </c>
      <c r="BK336" s="9">
        <v>3680.3602999999998</v>
      </c>
      <c r="BL336" s="9">
        <v>13708.7112</v>
      </c>
      <c r="BM336" s="9">
        <v>44967.849000000002</v>
      </c>
      <c r="BN336" s="24">
        <f>Table1[[#This Row],[TOTAL Real Property Related Taxes Through FY12]]+Table1[[#This Row],[TOTAL Real Property Related Taxes FY13 and After]]</f>
        <v>58676.5602</v>
      </c>
      <c r="BO336" s="9">
        <v>3311.5625</v>
      </c>
      <c r="BP336" s="9">
        <v>17566.413799999998</v>
      </c>
      <c r="BQ336" s="9">
        <v>40461.757299999997</v>
      </c>
      <c r="BR336" s="24">
        <f>Table1[[#This Row],[Company Direct Through FY12]]+Table1[[#This Row],[Company Direct FY13 and After]]</f>
        <v>58028.171099999992</v>
      </c>
      <c r="BS336" s="9">
        <v>0</v>
      </c>
      <c r="BT336" s="9">
        <v>265.01440000000002</v>
      </c>
      <c r="BU336" s="9">
        <v>2284.9856</v>
      </c>
      <c r="BV336" s="24">
        <f>Table1[[#This Row],[Sales Tax Exemption Through FY12]]+Table1[[#This Row],[Sales Tax Exemption FY13 and After]]</f>
        <v>2550</v>
      </c>
      <c r="BW336" s="9">
        <v>0</v>
      </c>
      <c r="BX336" s="9">
        <v>0</v>
      </c>
      <c r="BY336" s="9">
        <v>0</v>
      </c>
      <c r="BZ336" s="24">
        <f>Table1[[#This Row],[Energy Tax Savings Through FY12]]+Table1[[#This Row],[Energy Tax Savings FY13 and After]]</f>
        <v>0</v>
      </c>
      <c r="CA336" s="9">
        <v>67.356800000000007</v>
      </c>
      <c r="CB336" s="9">
        <v>381.36989999999997</v>
      </c>
      <c r="CC336" s="9">
        <v>287.87189999999998</v>
      </c>
      <c r="CD336" s="24">
        <f>Table1[[#This Row],[Tax Exempt Bond Savings Through FY12]]+Table1[[#This Row],[Tax Exempt Bond Savings FY13 and After]]</f>
        <v>669.24180000000001</v>
      </c>
      <c r="CE336" s="9">
        <v>1269.739</v>
      </c>
      <c r="CF336" s="9">
        <v>6723.2927</v>
      </c>
      <c r="CG336" s="9">
        <v>15514.0879</v>
      </c>
      <c r="CH336" s="24">
        <f>Table1[[#This Row],[Indirect and Induced Through FY12]]+Table1[[#This Row],[Indirect and Induced FY13 and After]]</f>
        <v>22237.3806</v>
      </c>
      <c r="CI336" s="9">
        <v>4513.9447</v>
      </c>
      <c r="CJ336" s="9">
        <v>23643.322199999999</v>
      </c>
      <c r="CK336" s="9">
        <v>53402.987699999998</v>
      </c>
      <c r="CL336" s="24">
        <f>Table1[[#This Row],[TOTAL Income Consumption Use Taxes Through FY12]]+Table1[[#This Row],[TOTAL Income Consumption Use Taxes FY13 and After]]</f>
        <v>77046.309899999993</v>
      </c>
      <c r="CM336" s="9">
        <v>67.356800000000007</v>
      </c>
      <c r="CN336" s="9">
        <v>646.38430000000005</v>
      </c>
      <c r="CO336" s="9">
        <v>2572.8575000000001</v>
      </c>
      <c r="CP336" s="24">
        <f>Table1[[#This Row],[Assistance Provided Through FY12]]+Table1[[#This Row],[Assistance Provided FY13 and After]]</f>
        <v>3219.2418000000002</v>
      </c>
      <c r="CQ336" s="9">
        <v>0</v>
      </c>
      <c r="CR336" s="9">
        <v>6.7557999999999998</v>
      </c>
      <c r="CS336" s="9">
        <v>0</v>
      </c>
      <c r="CT336" s="24">
        <f>Table1[[#This Row],[Recapture Cancellation Reduction Amount Through FY12]]+Table1[[#This Row],[Recapture Cancellation Reduction Amount FY13 and After]]</f>
        <v>6.7557999999999998</v>
      </c>
      <c r="CU336" s="9">
        <v>0</v>
      </c>
      <c r="CV336" s="9">
        <v>0</v>
      </c>
      <c r="CW336" s="9">
        <v>0</v>
      </c>
      <c r="CX336" s="24">
        <f>Table1[[#This Row],[Penalty Paid Through FY12]]+Table1[[#This Row],[Penalty Paid FY13 and After]]</f>
        <v>0</v>
      </c>
      <c r="CY336" s="9">
        <v>67.356800000000007</v>
      </c>
      <c r="CZ336" s="9">
        <v>639.62850000000003</v>
      </c>
      <c r="DA336" s="9">
        <v>2572.8575000000001</v>
      </c>
      <c r="DB336" s="24">
        <f>Table1[[#This Row],[TOTAL Assistance Net of Recapture Penalties Through FY12]]+Table1[[#This Row],[TOTAL Assistance Net of Recapture Penalties FY13 and After]]</f>
        <v>3212.4859999999999</v>
      </c>
      <c r="DC336" s="9">
        <v>5814.7107999999998</v>
      </c>
      <c r="DD336" s="9">
        <v>25630.437099999999</v>
      </c>
      <c r="DE336" s="9">
        <v>71046.044399999999</v>
      </c>
      <c r="DF336" s="24">
        <f>Table1[[#This Row],[Company Direct Tax Revenue Before Assistance Through FY12]]+Table1[[#This Row],[Company Direct Tax Revenue Before Assistance FY13 and After]]</f>
        <v>96676.481499999994</v>
      </c>
      <c r="DG336" s="9">
        <v>2446.951</v>
      </c>
      <c r="DH336" s="9">
        <v>12367.980600000001</v>
      </c>
      <c r="DI336" s="9">
        <v>29897.649799999999</v>
      </c>
      <c r="DJ336" s="24">
        <f>Table1[[#This Row],[Indirect and Induced Tax Revenues Through FY12]]+Table1[[#This Row],[Indirect and Induced Tax Revenues FY13 and After]]</f>
        <v>42265.630400000002</v>
      </c>
      <c r="DK336" s="9">
        <v>8261.6617999999999</v>
      </c>
      <c r="DL336" s="9">
        <v>37998.417699999998</v>
      </c>
      <c r="DM336" s="9">
        <v>100943.6942</v>
      </c>
      <c r="DN336" s="24">
        <f>Table1[[#This Row],[TOTAL Tax Revenues Before Assistance Through FY12]]+Table1[[#This Row],[TOTAL Tax Revenues Before Assistance FY13 and After]]</f>
        <v>138942.11189999999</v>
      </c>
      <c r="DO336" s="9">
        <v>8194.3050000000003</v>
      </c>
      <c r="DP336" s="9">
        <v>37358.789199999999</v>
      </c>
      <c r="DQ336" s="9">
        <v>98370.8367</v>
      </c>
      <c r="DR336" s="24">
        <f>Table1[[#This Row],[TOTAL Tax Revenues Net of Assistance Recapture and Penalty Through FY12]]+Table1[[#This Row],[TOTAL Tax Revenues Net of Assistance Recapture and Penalty FY13 and After]]</f>
        <v>135729.62589999998</v>
      </c>
      <c r="DS336" s="9">
        <v>0</v>
      </c>
      <c r="DT336" s="9">
        <v>0</v>
      </c>
      <c r="DU336" s="9">
        <v>0</v>
      </c>
      <c r="DV336" s="9">
        <v>0</v>
      </c>
    </row>
    <row r="337" spans="1:126" x14ac:dyDescent="0.25">
      <c r="A337" s="10">
        <v>93016</v>
      </c>
      <c r="B337" s="10" t="s">
        <v>1260</v>
      </c>
      <c r="C337" s="10" t="s">
        <v>1261</v>
      </c>
      <c r="D337" s="10" t="s">
        <v>24</v>
      </c>
      <c r="E337" s="10">
        <v>25</v>
      </c>
      <c r="F337" s="10" t="s">
        <v>1262</v>
      </c>
      <c r="G337" s="10" t="s">
        <v>409</v>
      </c>
      <c r="H337" s="13">
        <v>0</v>
      </c>
      <c r="I337" s="13">
        <v>15400</v>
      </c>
      <c r="J337" s="10" t="s">
        <v>794</v>
      </c>
      <c r="K337" s="10" t="s">
        <v>5</v>
      </c>
      <c r="L337" s="8">
        <v>38541</v>
      </c>
      <c r="M337" s="8">
        <v>48029</v>
      </c>
      <c r="N337" s="9">
        <v>1871</v>
      </c>
      <c r="O337" s="10" t="s">
        <v>11</v>
      </c>
      <c r="P337" s="7">
        <v>0</v>
      </c>
      <c r="Q337" s="7">
        <v>0</v>
      </c>
      <c r="R337" s="7">
        <v>0</v>
      </c>
      <c r="S337" s="7">
        <v>0</v>
      </c>
      <c r="T337" s="7">
        <v>0</v>
      </c>
      <c r="U337" s="7">
        <v>0</v>
      </c>
      <c r="V337" s="7">
        <v>22</v>
      </c>
      <c r="W337" s="7">
        <v>0</v>
      </c>
      <c r="X337" s="7">
        <v>0</v>
      </c>
      <c r="Y337" s="7">
        <v>20</v>
      </c>
      <c r="Z337" s="7">
        <v>10</v>
      </c>
      <c r="AA337" s="7">
        <v>0</v>
      </c>
      <c r="AB337" s="16">
        <v>0</v>
      </c>
      <c r="AC337" s="16">
        <v>0</v>
      </c>
      <c r="AD337" s="16">
        <v>0</v>
      </c>
      <c r="AE337" s="16">
        <v>0</v>
      </c>
      <c r="AF337" s="15">
        <v>0</v>
      </c>
      <c r="AG337" s="10" t="s">
        <v>58</v>
      </c>
      <c r="AH337" s="10" t="s">
        <v>58</v>
      </c>
      <c r="AI337" s="9">
        <v>7.4649999999999999</v>
      </c>
      <c r="AJ337" s="9">
        <v>50.377600000000001</v>
      </c>
      <c r="AK337" s="9">
        <v>76.6297</v>
      </c>
      <c r="AL337" s="24">
        <f>Table1[[#This Row],[Company Direct Land Through FY12]]+Table1[[#This Row],[Company Direct Land FY13 and After]]</f>
        <v>127.0073</v>
      </c>
      <c r="AM337" s="9">
        <v>13.8636</v>
      </c>
      <c r="AN337" s="9">
        <v>88.386399999999995</v>
      </c>
      <c r="AO337" s="9">
        <v>142.3115</v>
      </c>
      <c r="AP337" s="24">
        <f>Table1[[#This Row],[Company Direct Building Through FY12]]+Table1[[#This Row],[Company Direct Building FY13 and After]]</f>
        <v>230.6979</v>
      </c>
      <c r="AQ337" s="9">
        <v>0</v>
      </c>
      <c r="AR337" s="9">
        <v>28.610499999999998</v>
      </c>
      <c r="AS337" s="9">
        <v>0</v>
      </c>
      <c r="AT337" s="24">
        <f>Table1[[#This Row],[Mortgage Recording Tax Through FY12]]+Table1[[#This Row],[Mortgage Recording Tax FY13 and After]]</f>
        <v>28.610499999999998</v>
      </c>
      <c r="AU337" s="9">
        <v>0</v>
      </c>
      <c r="AV337" s="9">
        <v>33.868299999999998</v>
      </c>
      <c r="AW337" s="9">
        <v>0</v>
      </c>
      <c r="AX337" s="24">
        <f>Table1[[#This Row],[Pilot Savings  Through FY12]]+Table1[[#This Row],[Pilot Savings FY13 and After]]</f>
        <v>33.868299999999998</v>
      </c>
      <c r="AY337" s="9">
        <v>0</v>
      </c>
      <c r="AZ337" s="9">
        <v>28.610499999999998</v>
      </c>
      <c r="BA337" s="9">
        <v>0</v>
      </c>
      <c r="BB337" s="24">
        <f>Table1[[#This Row],[Mortgage Recording Tax Exemption Through FY12]]+Table1[[#This Row],[Mortgage Recording Tax Exemption FY13 and After]]</f>
        <v>28.610499999999998</v>
      </c>
      <c r="BC337" s="9">
        <v>17.814499999999999</v>
      </c>
      <c r="BD337" s="9">
        <v>80.250299999999996</v>
      </c>
      <c r="BE337" s="9">
        <v>182.86750000000001</v>
      </c>
      <c r="BF337" s="24">
        <f>Table1[[#This Row],[Indirect and Induced Land Through FY12]]+Table1[[#This Row],[Indirect and Induced Land FY13 and After]]</f>
        <v>263.11779999999999</v>
      </c>
      <c r="BG337" s="9">
        <v>33.084099999999999</v>
      </c>
      <c r="BH337" s="9">
        <v>149.03639999999999</v>
      </c>
      <c r="BI337" s="9">
        <v>339.61259999999999</v>
      </c>
      <c r="BJ337" s="24">
        <f>Table1[[#This Row],[Indirect and Induced Building Through FY12]]+Table1[[#This Row],[Indirect and Induced Building FY13 and After]]</f>
        <v>488.649</v>
      </c>
      <c r="BK337" s="9">
        <v>72.227199999999996</v>
      </c>
      <c r="BL337" s="9">
        <v>334.18239999999997</v>
      </c>
      <c r="BM337" s="9">
        <v>741.42129999999997</v>
      </c>
      <c r="BN337" s="24">
        <f>Table1[[#This Row],[TOTAL Real Property Related Taxes Through FY12]]+Table1[[#This Row],[TOTAL Real Property Related Taxes FY13 and After]]</f>
        <v>1075.6036999999999</v>
      </c>
      <c r="BO337" s="9">
        <v>89.075199999999995</v>
      </c>
      <c r="BP337" s="9">
        <v>441.82249999999999</v>
      </c>
      <c r="BQ337" s="9">
        <v>914.36850000000004</v>
      </c>
      <c r="BR337" s="24">
        <f>Table1[[#This Row],[Company Direct Through FY12]]+Table1[[#This Row],[Company Direct FY13 and After]]</f>
        <v>1356.191</v>
      </c>
      <c r="BS337" s="9">
        <v>0</v>
      </c>
      <c r="BT337" s="9">
        <v>0</v>
      </c>
      <c r="BU337" s="9">
        <v>0</v>
      </c>
      <c r="BV337" s="24">
        <f>Table1[[#This Row],[Sales Tax Exemption Through FY12]]+Table1[[#This Row],[Sales Tax Exemption FY13 and After]]</f>
        <v>0</v>
      </c>
      <c r="BW337" s="9">
        <v>0</v>
      </c>
      <c r="BX337" s="9">
        <v>0</v>
      </c>
      <c r="BY337" s="9">
        <v>0</v>
      </c>
      <c r="BZ337" s="24">
        <f>Table1[[#This Row],[Energy Tax Savings Through FY12]]+Table1[[#This Row],[Energy Tax Savings FY13 and After]]</f>
        <v>0</v>
      </c>
      <c r="CA337" s="9">
        <v>0</v>
      </c>
      <c r="CB337" s="9">
        <v>0</v>
      </c>
      <c r="CC337" s="9">
        <v>0</v>
      </c>
      <c r="CD337" s="24">
        <f>Table1[[#This Row],[Tax Exempt Bond Savings Through FY12]]+Table1[[#This Row],[Tax Exempt Bond Savings FY13 and After]]</f>
        <v>0</v>
      </c>
      <c r="CE337" s="9">
        <v>60.826300000000003</v>
      </c>
      <c r="CF337" s="9">
        <v>301.80279999999999</v>
      </c>
      <c r="CG337" s="9">
        <v>624.3904</v>
      </c>
      <c r="CH337" s="24">
        <f>Table1[[#This Row],[Indirect and Induced Through FY12]]+Table1[[#This Row],[Indirect and Induced FY13 and After]]</f>
        <v>926.19319999999993</v>
      </c>
      <c r="CI337" s="9">
        <v>149.9015</v>
      </c>
      <c r="CJ337" s="9">
        <v>743.62530000000004</v>
      </c>
      <c r="CK337" s="9">
        <v>1538.7589</v>
      </c>
      <c r="CL337" s="24">
        <f>Table1[[#This Row],[TOTAL Income Consumption Use Taxes Through FY12]]+Table1[[#This Row],[TOTAL Income Consumption Use Taxes FY13 and After]]</f>
        <v>2282.3842</v>
      </c>
      <c r="CM337" s="9">
        <v>0</v>
      </c>
      <c r="CN337" s="9">
        <v>62.4788</v>
      </c>
      <c r="CO337" s="9">
        <v>0</v>
      </c>
      <c r="CP337" s="24">
        <f>Table1[[#This Row],[Assistance Provided Through FY12]]+Table1[[#This Row],[Assistance Provided FY13 and After]]</f>
        <v>62.4788</v>
      </c>
      <c r="CQ337" s="9">
        <v>0</v>
      </c>
      <c r="CR337" s="9">
        <v>0</v>
      </c>
      <c r="CS337" s="9">
        <v>0</v>
      </c>
      <c r="CT337" s="24">
        <f>Table1[[#This Row],[Recapture Cancellation Reduction Amount Through FY12]]+Table1[[#This Row],[Recapture Cancellation Reduction Amount FY13 and After]]</f>
        <v>0</v>
      </c>
      <c r="CU337" s="9">
        <v>0</v>
      </c>
      <c r="CV337" s="9">
        <v>0</v>
      </c>
      <c r="CW337" s="9">
        <v>0</v>
      </c>
      <c r="CX337" s="24">
        <f>Table1[[#This Row],[Penalty Paid Through FY12]]+Table1[[#This Row],[Penalty Paid FY13 and After]]</f>
        <v>0</v>
      </c>
      <c r="CY337" s="9">
        <v>0</v>
      </c>
      <c r="CZ337" s="9">
        <v>62.4788</v>
      </c>
      <c r="DA337" s="9">
        <v>0</v>
      </c>
      <c r="DB337" s="24">
        <f>Table1[[#This Row],[TOTAL Assistance Net of Recapture Penalties Through FY12]]+Table1[[#This Row],[TOTAL Assistance Net of Recapture Penalties FY13 and After]]</f>
        <v>62.4788</v>
      </c>
      <c r="DC337" s="9">
        <v>110.4038</v>
      </c>
      <c r="DD337" s="9">
        <v>609.197</v>
      </c>
      <c r="DE337" s="9">
        <v>1133.3097</v>
      </c>
      <c r="DF337" s="24">
        <f>Table1[[#This Row],[Company Direct Tax Revenue Before Assistance Through FY12]]+Table1[[#This Row],[Company Direct Tax Revenue Before Assistance FY13 and After]]</f>
        <v>1742.5066999999999</v>
      </c>
      <c r="DG337" s="9">
        <v>111.72490000000001</v>
      </c>
      <c r="DH337" s="9">
        <v>531.08950000000004</v>
      </c>
      <c r="DI337" s="9">
        <v>1146.8705</v>
      </c>
      <c r="DJ337" s="24">
        <f>Table1[[#This Row],[Indirect and Induced Tax Revenues Through FY12]]+Table1[[#This Row],[Indirect and Induced Tax Revenues FY13 and After]]</f>
        <v>1677.96</v>
      </c>
      <c r="DK337" s="9">
        <v>222.12870000000001</v>
      </c>
      <c r="DL337" s="9">
        <v>1140.2864999999999</v>
      </c>
      <c r="DM337" s="9">
        <v>2280.1801999999998</v>
      </c>
      <c r="DN337" s="24">
        <f>Table1[[#This Row],[TOTAL Tax Revenues Before Assistance Through FY12]]+Table1[[#This Row],[TOTAL Tax Revenues Before Assistance FY13 and After]]</f>
        <v>3420.4666999999999</v>
      </c>
      <c r="DO337" s="9">
        <v>222.12870000000001</v>
      </c>
      <c r="DP337" s="9">
        <v>1077.8077000000001</v>
      </c>
      <c r="DQ337" s="9">
        <v>2280.1801999999998</v>
      </c>
      <c r="DR337" s="24">
        <f>Table1[[#This Row],[TOTAL Tax Revenues Net of Assistance Recapture and Penalty Through FY12]]+Table1[[#This Row],[TOTAL Tax Revenues Net of Assistance Recapture and Penalty FY13 and After]]</f>
        <v>3357.9879000000001</v>
      </c>
      <c r="DS337" s="9">
        <v>0</v>
      </c>
      <c r="DT337" s="9">
        <v>0</v>
      </c>
      <c r="DU337" s="9">
        <v>0</v>
      </c>
      <c r="DV337" s="9">
        <v>0</v>
      </c>
    </row>
    <row r="338" spans="1:126" x14ac:dyDescent="0.25">
      <c r="A338" s="10">
        <v>93017</v>
      </c>
      <c r="B338" s="10" t="s">
        <v>1270</v>
      </c>
      <c r="C338" s="10" t="s">
        <v>1272</v>
      </c>
      <c r="D338" s="10" t="s">
        <v>10</v>
      </c>
      <c r="E338" s="10">
        <v>13</v>
      </c>
      <c r="F338" s="10" t="s">
        <v>1273</v>
      </c>
      <c r="G338" s="10" t="s">
        <v>107</v>
      </c>
      <c r="H338" s="13">
        <v>609840</v>
      </c>
      <c r="I338" s="13">
        <v>365434</v>
      </c>
      <c r="J338" s="10" t="s">
        <v>1271</v>
      </c>
      <c r="K338" s="10" t="s">
        <v>81</v>
      </c>
      <c r="L338" s="8">
        <v>38714</v>
      </c>
      <c r="M338" s="8">
        <v>48029</v>
      </c>
      <c r="N338" s="9">
        <v>18050</v>
      </c>
      <c r="O338" s="10" t="s">
        <v>102</v>
      </c>
      <c r="P338" s="7">
        <v>0</v>
      </c>
      <c r="Q338" s="7">
        <v>0</v>
      </c>
      <c r="R338" s="7">
        <v>159</v>
      </c>
      <c r="S338" s="7">
        <v>0</v>
      </c>
      <c r="T338" s="7">
        <v>0</v>
      </c>
      <c r="U338" s="7">
        <v>159</v>
      </c>
      <c r="V338" s="7">
        <v>159</v>
      </c>
      <c r="W338" s="7">
        <v>0</v>
      </c>
      <c r="X338" s="7">
        <v>0</v>
      </c>
      <c r="Y338" s="7">
        <v>270</v>
      </c>
      <c r="Z338" s="7">
        <v>115</v>
      </c>
      <c r="AA338" s="7">
        <v>0</v>
      </c>
      <c r="AB338" s="16">
        <v>0</v>
      </c>
      <c r="AC338" s="16">
        <v>0</v>
      </c>
      <c r="AD338" s="16">
        <v>0</v>
      </c>
      <c r="AE338" s="16">
        <v>0</v>
      </c>
      <c r="AF338" s="15">
        <v>83.647798742138363</v>
      </c>
      <c r="AG338" s="10" t="s">
        <v>28</v>
      </c>
      <c r="AH338" s="10" t="s">
        <v>1966</v>
      </c>
      <c r="AI338" s="9">
        <v>228.054</v>
      </c>
      <c r="AJ338" s="9">
        <v>1117.5016000000001</v>
      </c>
      <c r="AK338" s="9">
        <v>2341.0047</v>
      </c>
      <c r="AL338" s="24">
        <f>Table1[[#This Row],[Company Direct Land Through FY12]]+Table1[[#This Row],[Company Direct Land FY13 and After]]</f>
        <v>3458.5063</v>
      </c>
      <c r="AM338" s="9">
        <v>260.69099999999997</v>
      </c>
      <c r="AN338" s="9">
        <v>1266.6455000000001</v>
      </c>
      <c r="AO338" s="9">
        <v>2676.0275000000001</v>
      </c>
      <c r="AP338" s="24">
        <f>Table1[[#This Row],[Company Direct Building Through FY12]]+Table1[[#This Row],[Company Direct Building FY13 and After]]</f>
        <v>3942.6730000000002</v>
      </c>
      <c r="AQ338" s="9">
        <v>0</v>
      </c>
      <c r="AR338" s="9">
        <v>126.75</v>
      </c>
      <c r="AS338" s="9">
        <v>0</v>
      </c>
      <c r="AT338" s="24">
        <f>Table1[[#This Row],[Mortgage Recording Tax Through FY12]]+Table1[[#This Row],[Mortgage Recording Tax FY13 and After]]</f>
        <v>126.75</v>
      </c>
      <c r="AU338" s="9">
        <v>204.291</v>
      </c>
      <c r="AV338" s="9">
        <v>755.32659999999998</v>
      </c>
      <c r="AW338" s="9">
        <v>2097.0738999999999</v>
      </c>
      <c r="AX338" s="24">
        <f>Table1[[#This Row],[Pilot Savings  Through FY12]]+Table1[[#This Row],[Pilot Savings FY13 and After]]</f>
        <v>2852.4004999999997</v>
      </c>
      <c r="AY338" s="9">
        <v>0</v>
      </c>
      <c r="AZ338" s="9">
        <v>0</v>
      </c>
      <c r="BA338" s="9">
        <v>0</v>
      </c>
      <c r="BB338" s="24">
        <f>Table1[[#This Row],[Mortgage Recording Tax Exemption Through FY12]]+Table1[[#This Row],[Mortgage Recording Tax Exemption FY13 and After]]</f>
        <v>0</v>
      </c>
      <c r="BC338" s="9">
        <v>92.517399999999995</v>
      </c>
      <c r="BD338" s="9">
        <v>570.40329999999994</v>
      </c>
      <c r="BE338" s="9">
        <v>949.7029</v>
      </c>
      <c r="BF338" s="24">
        <f>Table1[[#This Row],[Indirect and Induced Land Through FY12]]+Table1[[#This Row],[Indirect and Induced Land FY13 and After]]</f>
        <v>1520.1061999999999</v>
      </c>
      <c r="BG338" s="9">
        <v>171.81800000000001</v>
      </c>
      <c r="BH338" s="9">
        <v>1059.3205</v>
      </c>
      <c r="BI338" s="9">
        <v>1763.7336</v>
      </c>
      <c r="BJ338" s="24">
        <f>Table1[[#This Row],[Indirect and Induced Building Through FY12]]+Table1[[#This Row],[Indirect and Induced Building FY13 and After]]</f>
        <v>2823.0541000000003</v>
      </c>
      <c r="BK338" s="9">
        <v>548.7894</v>
      </c>
      <c r="BL338" s="9">
        <v>3385.2943</v>
      </c>
      <c r="BM338" s="9">
        <v>5633.3948</v>
      </c>
      <c r="BN338" s="24">
        <f>Table1[[#This Row],[TOTAL Real Property Related Taxes Through FY12]]+Table1[[#This Row],[TOTAL Real Property Related Taxes FY13 and After]]</f>
        <v>9018.6890999999996</v>
      </c>
      <c r="BO338" s="9">
        <v>502.09379999999999</v>
      </c>
      <c r="BP338" s="9">
        <v>3294.3588</v>
      </c>
      <c r="BQ338" s="9">
        <v>5154.0569999999998</v>
      </c>
      <c r="BR338" s="24">
        <f>Table1[[#This Row],[Company Direct Through FY12]]+Table1[[#This Row],[Company Direct FY13 and After]]</f>
        <v>8448.4157999999989</v>
      </c>
      <c r="BS338" s="9">
        <v>0</v>
      </c>
      <c r="BT338" s="9">
        <v>44.058599999999998</v>
      </c>
      <c r="BU338" s="9">
        <v>0</v>
      </c>
      <c r="BV338" s="24">
        <f>Table1[[#This Row],[Sales Tax Exemption Through FY12]]+Table1[[#This Row],[Sales Tax Exemption FY13 and After]]</f>
        <v>44.058599999999998</v>
      </c>
      <c r="BW338" s="9">
        <v>0</v>
      </c>
      <c r="BX338" s="9">
        <v>0</v>
      </c>
      <c r="BY338" s="9">
        <v>0</v>
      </c>
      <c r="BZ338" s="24">
        <f>Table1[[#This Row],[Energy Tax Savings Through FY12]]+Table1[[#This Row],[Energy Tax Savings FY13 and After]]</f>
        <v>0</v>
      </c>
      <c r="CA338" s="9">
        <v>0</v>
      </c>
      <c r="CB338" s="9">
        <v>0</v>
      </c>
      <c r="CC338" s="9">
        <v>0</v>
      </c>
      <c r="CD338" s="24">
        <f>Table1[[#This Row],[Tax Exempt Bond Savings Through FY12]]+Table1[[#This Row],[Tax Exempt Bond Savings FY13 and After]]</f>
        <v>0</v>
      </c>
      <c r="CE338" s="9">
        <v>310.1216</v>
      </c>
      <c r="CF338" s="9">
        <v>2130.6534999999999</v>
      </c>
      <c r="CG338" s="9">
        <v>3183.4404</v>
      </c>
      <c r="CH338" s="24">
        <f>Table1[[#This Row],[Indirect and Induced Through FY12]]+Table1[[#This Row],[Indirect and Induced FY13 and After]]</f>
        <v>5314.0938999999998</v>
      </c>
      <c r="CI338" s="9">
        <v>812.21540000000005</v>
      </c>
      <c r="CJ338" s="9">
        <v>5380.9537</v>
      </c>
      <c r="CK338" s="9">
        <v>8337.4974000000002</v>
      </c>
      <c r="CL338" s="24">
        <f>Table1[[#This Row],[TOTAL Income Consumption Use Taxes Through FY12]]+Table1[[#This Row],[TOTAL Income Consumption Use Taxes FY13 and After]]</f>
        <v>13718.4511</v>
      </c>
      <c r="CM338" s="9">
        <v>204.291</v>
      </c>
      <c r="CN338" s="9">
        <v>799.38520000000005</v>
      </c>
      <c r="CO338" s="9">
        <v>2097.0738999999999</v>
      </c>
      <c r="CP338" s="24">
        <f>Table1[[#This Row],[Assistance Provided Through FY12]]+Table1[[#This Row],[Assistance Provided FY13 and After]]</f>
        <v>2896.4591</v>
      </c>
      <c r="CQ338" s="9">
        <v>0</v>
      </c>
      <c r="CR338" s="9">
        <v>0</v>
      </c>
      <c r="CS338" s="9">
        <v>0</v>
      </c>
      <c r="CT338" s="24">
        <f>Table1[[#This Row],[Recapture Cancellation Reduction Amount Through FY12]]+Table1[[#This Row],[Recapture Cancellation Reduction Amount FY13 and After]]</f>
        <v>0</v>
      </c>
      <c r="CU338" s="9">
        <v>0</v>
      </c>
      <c r="CV338" s="9">
        <v>0</v>
      </c>
      <c r="CW338" s="9">
        <v>0</v>
      </c>
      <c r="CX338" s="24">
        <f>Table1[[#This Row],[Penalty Paid Through FY12]]+Table1[[#This Row],[Penalty Paid FY13 and After]]</f>
        <v>0</v>
      </c>
      <c r="CY338" s="9">
        <v>204.291</v>
      </c>
      <c r="CZ338" s="9">
        <v>799.38520000000005</v>
      </c>
      <c r="DA338" s="9">
        <v>2097.0738999999999</v>
      </c>
      <c r="DB338" s="24">
        <f>Table1[[#This Row],[TOTAL Assistance Net of Recapture Penalties Through FY12]]+Table1[[#This Row],[TOTAL Assistance Net of Recapture Penalties FY13 and After]]</f>
        <v>2896.4591</v>
      </c>
      <c r="DC338" s="9">
        <v>990.83879999999999</v>
      </c>
      <c r="DD338" s="9">
        <v>5805.2559000000001</v>
      </c>
      <c r="DE338" s="9">
        <v>10171.0892</v>
      </c>
      <c r="DF338" s="24">
        <f>Table1[[#This Row],[Company Direct Tax Revenue Before Assistance Through FY12]]+Table1[[#This Row],[Company Direct Tax Revenue Before Assistance FY13 and After]]</f>
        <v>15976.3451</v>
      </c>
      <c r="DG338" s="9">
        <v>574.45699999999999</v>
      </c>
      <c r="DH338" s="9">
        <v>3760.3773000000001</v>
      </c>
      <c r="DI338" s="9">
        <v>5896.8769000000002</v>
      </c>
      <c r="DJ338" s="24">
        <f>Table1[[#This Row],[Indirect and Induced Tax Revenues Through FY12]]+Table1[[#This Row],[Indirect and Induced Tax Revenues FY13 and After]]</f>
        <v>9657.2541999999994</v>
      </c>
      <c r="DK338" s="9">
        <v>1565.2958000000001</v>
      </c>
      <c r="DL338" s="9">
        <v>9565.6332000000002</v>
      </c>
      <c r="DM338" s="9">
        <v>16067.9661</v>
      </c>
      <c r="DN338" s="24">
        <f>Table1[[#This Row],[TOTAL Tax Revenues Before Assistance Through FY12]]+Table1[[#This Row],[TOTAL Tax Revenues Before Assistance FY13 and After]]</f>
        <v>25633.599300000002</v>
      </c>
      <c r="DO338" s="9">
        <v>1361.0047999999999</v>
      </c>
      <c r="DP338" s="9">
        <v>8766.2479999999996</v>
      </c>
      <c r="DQ338" s="9">
        <v>13970.8922</v>
      </c>
      <c r="DR338" s="24">
        <f>Table1[[#This Row],[TOTAL Tax Revenues Net of Assistance Recapture and Penalty Through FY12]]+Table1[[#This Row],[TOTAL Tax Revenues Net of Assistance Recapture and Penalty FY13 and After]]</f>
        <v>22737.140200000002</v>
      </c>
      <c r="DS338" s="9">
        <v>0</v>
      </c>
      <c r="DT338" s="9">
        <v>0</v>
      </c>
      <c r="DU338" s="9">
        <v>0</v>
      </c>
      <c r="DV338" s="9">
        <v>0</v>
      </c>
    </row>
    <row r="339" spans="1:126" x14ac:dyDescent="0.25">
      <c r="A339" s="10">
        <v>93018</v>
      </c>
      <c r="B339" s="10" t="s">
        <v>1407</v>
      </c>
      <c r="C339" s="10" t="s">
        <v>1408</v>
      </c>
      <c r="D339" s="10" t="s">
        <v>10</v>
      </c>
      <c r="E339" s="10">
        <v>16</v>
      </c>
      <c r="F339" s="10" t="s">
        <v>1409</v>
      </c>
      <c r="G339" s="10" t="s">
        <v>552</v>
      </c>
      <c r="H339" s="13">
        <v>50408</v>
      </c>
      <c r="I339" s="13">
        <v>74500</v>
      </c>
      <c r="J339" s="10" t="s">
        <v>104</v>
      </c>
      <c r="K339" s="10" t="s">
        <v>50</v>
      </c>
      <c r="L339" s="8">
        <v>38742</v>
      </c>
      <c r="M339" s="8">
        <v>45962</v>
      </c>
      <c r="N339" s="9">
        <v>11740</v>
      </c>
      <c r="O339" s="10" t="s">
        <v>74</v>
      </c>
      <c r="P339" s="7">
        <v>54</v>
      </c>
      <c r="Q339" s="7">
        <v>0</v>
      </c>
      <c r="R339" s="7">
        <v>232</v>
      </c>
      <c r="S339" s="7">
        <v>0</v>
      </c>
      <c r="T339" s="7">
        <v>0</v>
      </c>
      <c r="U339" s="7">
        <v>286</v>
      </c>
      <c r="V339" s="7">
        <v>259</v>
      </c>
      <c r="W339" s="7">
        <v>0</v>
      </c>
      <c r="X339" s="7">
        <v>0</v>
      </c>
      <c r="Y339" s="7">
        <v>160</v>
      </c>
      <c r="Z339" s="7">
        <v>42</v>
      </c>
      <c r="AA339" s="7">
        <v>56.993006993006986</v>
      </c>
      <c r="AB339" s="16">
        <v>1.3986013986013985</v>
      </c>
      <c r="AC339" s="16">
        <v>34.265734265734267</v>
      </c>
      <c r="AD339" s="16">
        <v>7.3426573426573425</v>
      </c>
      <c r="AE339" s="16">
        <v>0</v>
      </c>
      <c r="AF339" s="15">
        <v>94.055944055944053</v>
      </c>
      <c r="AG339" s="10" t="s">
        <v>28</v>
      </c>
      <c r="AH339" s="10" t="s">
        <v>1966</v>
      </c>
      <c r="AI339" s="9">
        <v>0</v>
      </c>
      <c r="AJ339" s="9">
        <v>0</v>
      </c>
      <c r="AK339" s="9">
        <v>0</v>
      </c>
      <c r="AL339" s="24">
        <f>Table1[[#This Row],[Company Direct Land Through FY12]]+Table1[[#This Row],[Company Direct Land FY13 and After]]</f>
        <v>0</v>
      </c>
      <c r="AM339" s="9">
        <v>0</v>
      </c>
      <c r="AN339" s="9">
        <v>0</v>
      </c>
      <c r="AO339" s="9">
        <v>0</v>
      </c>
      <c r="AP339" s="24">
        <f>Table1[[#This Row],[Company Direct Building Through FY12]]+Table1[[#This Row],[Company Direct Building FY13 and After]]</f>
        <v>0</v>
      </c>
      <c r="AQ339" s="9">
        <v>0</v>
      </c>
      <c r="AR339" s="9">
        <v>205.97829999999999</v>
      </c>
      <c r="AS339" s="9">
        <v>0</v>
      </c>
      <c r="AT339" s="24">
        <f>Table1[[#This Row],[Mortgage Recording Tax Through FY12]]+Table1[[#This Row],[Mortgage Recording Tax FY13 and After]]</f>
        <v>205.97829999999999</v>
      </c>
      <c r="AU339" s="9">
        <v>0</v>
      </c>
      <c r="AV339" s="9">
        <v>0</v>
      </c>
      <c r="AW339" s="9">
        <v>0</v>
      </c>
      <c r="AX339" s="24">
        <f>Table1[[#This Row],[Pilot Savings  Through FY12]]+Table1[[#This Row],[Pilot Savings FY13 and After]]</f>
        <v>0</v>
      </c>
      <c r="AY339" s="9">
        <v>0</v>
      </c>
      <c r="AZ339" s="9">
        <v>205.97829999999999</v>
      </c>
      <c r="BA339" s="9">
        <v>0</v>
      </c>
      <c r="BB339" s="24">
        <f>Table1[[#This Row],[Mortgage Recording Tax Exemption Through FY12]]+Table1[[#This Row],[Mortgage Recording Tax Exemption FY13 and After]]</f>
        <v>205.97829999999999</v>
      </c>
      <c r="BC339" s="9">
        <v>345.41550000000001</v>
      </c>
      <c r="BD339" s="9">
        <v>1462.9726000000001</v>
      </c>
      <c r="BE339" s="9">
        <v>2776.55</v>
      </c>
      <c r="BF339" s="24">
        <f>Table1[[#This Row],[Indirect and Induced Land Through FY12]]+Table1[[#This Row],[Indirect and Induced Land FY13 and After]]</f>
        <v>4239.5226000000002</v>
      </c>
      <c r="BG339" s="9">
        <v>641.48590000000002</v>
      </c>
      <c r="BH339" s="9">
        <v>2716.9493000000002</v>
      </c>
      <c r="BI339" s="9">
        <v>5156.4498000000003</v>
      </c>
      <c r="BJ339" s="24">
        <f>Table1[[#This Row],[Indirect and Induced Building Through FY12]]+Table1[[#This Row],[Indirect and Induced Building FY13 and After]]</f>
        <v>7873.3991000000005</v>
      </c>
      <c r="BK339" s="9">
        <v>986.90139999999997</v>
      </c>
      <c r="BL339" s="9">
        <v>4179.9219000000003</v>
      </c>
      <c r="BM339" s="9">
        <v>7932.9997999999996</v>
      </c>
      <c r="BN339" s="24">
        <f>Table1[[#This Row],[TOTAL Real Property Related Taxes Through FY12]]+Table1[[#This Row],[TOTAL Real Property Related Taxes FY13 and After]]</f>
        <v>12112.921699999999</v>
      </c>
      <c r="BO339" s="9">
        <v>922.76469999999995</v>
      </c>
      <c r="BP339" s="9">
        <v>4403.2755999999999</v>
      </c>
      <c r="BQ339" s="9">
        <v>7417.4524000000001</v>
      </c>
      <c r="BR339" s="24">
        <f>Table1[[#This Row],[Company Direct Through FY12]]+Table1[[#This Row],[Company Direct FY13 and After]]</f>
        <v>11820.727999999999</v>
      </c>
      <c r="BS339" s="9">
        <v>0</v>
      </c>
      <c r="BT339" s="9">
        <v>0</v>
      </c>
      <c r="BU339" s="9">
        <v>0</v>
      </c>
      <c r="BV339" s="24">
        <f>Table1[[#This Row],[Sales Tax Exemption Through FY12]]+Table1[[#This Row],[Sales Tax Exemption FY13 and After]]</f>
        <v>0</v>
      </c>
      <c r="BW339" s="9">
        <v>0</v>
      </c>
      <c r="BX339" s="9">
        <v>0</v>
      </c>
      <c r="BY339" s="9">
        <v>0</v>
      </c>
      <c r="BZ339" s="24">
        <f>Table1[[#This Row],[Energy Tax Savings Through FY12]]+Table1[[#This Row],[Energy Tax Savings FY13 and After]]</f>
        <v>0</v>
      </c>
      <c r="CA339" s="9">
        <v>6.7900000000000002E-2</v>
      </c>
      <c r="CB339" s="9">
        <v>25.71</v>
      </c>
      <c r="CC339" s="9">
        <v>0.29020000000000001</v>
      </c>
      <c r="CD339" s="24">
        <f>Table1[[#This Row],[Tax Exempt Bond Savings Through FY12]]+Table1[[#This Row],[Tax Exempt Bond Savings FY13 and After]]</f>
        <v>26.0002</v>
      </c>
      <c r="CE339" s="9">
        <v>1157.8449000000001</v>
      </c>
      <c r="CF339" s="9">
        <v>5470.1136999999999</v>
      </c>
      <c r="CG339" s="9">
        <v>9307.0943000000007</v>
      </c>
      <c r="CH339" s="24">
        <f>Table1[[#This Row],[Indirect and Induced Through FY12]]+Table1[[#This Row],[Indirect and Induced FY13 and After]]</f>
        <v>14777.208000000001</v>
      </c>
      <c r="CI339" s="9">
        <v>2080.5417000000002</v>
      </c>
      <c r="CJ339" s="9">
        <v>9847.6792999999998</v>
      </c>
      <c r="CK339" s="9">
        <v>16724.2565</v>
      </c>
      <c r="CL339" s="24">
        <f>Table1[[#This Row],[TOTAL Income Consumption Use Taxes Through FY12]]+Table1[[#This Row],[TOTAL Income Consumption Use Taxes FY13 and After]]</f>
        <v>26571.935799999999</v>
      </c>
      <c r="CM339" s="9">
        <v>6.7900000000000002E-2</v>
      </c>
      <c r="CN339" s="9">
        <v>231.6883</v>
      </c>
      <c r="CO339" s="9">
        <v>0.29020000000000001</v>
      </c>
      <c r="CP339" s="24">
        <f>Table1[[#This Row],[Assistance Provided Through FY12]]+Table1[[#This Row],[Assistance Provided FY13 and After]]</f>
        <v>231.9785</v>
      </c>
      <c r="CQ339" s="9">
        <v>0</v>
      </c>
      <c r="CR339" s="9">
        <v>0</v>
      </c>
      <c r="CS339" s="9">
        <v>0</v>
      </c>
      <c r="CT339" s="24">
        <f>Table1[[#This Row],[Recapture Cancellation Reduction Amount Through FY12]]+Table1[[#This Row],[Recapture Cancellation Reduction Amount FY13 and After]]</f>
        <v>0</v>
      </c>
      <c r="CU339" s="9">
        <v>0</v>
      </c>
      <c r="CV339" s="9">
        <v>0</v>
      </c>
      <c r="CW339" s="9">
        <v>0</v>
      </c>
      <c r="CX339" s="24">
        <f>Table1[[#This Row],[Penalty Paid Through FY12]]+Table1[[#This Row],[Penalty Paid FY13 and After]]</f>
        <v>0</v>
      </c>
      <c r="CY339" s="9">
        <v>6.7900000000000002E-2</v>
      </c>
      <c r="CZ339" s="9">
        <v>231.6883</v>
      </c>
      <c r="DA339" s="9">
        <v>0.29020000000000001</v>
      </c>
      <c r="DB339" s="24">
        <f>Table1[[#This Row],[TOTAL Assistance Net of Recapture Penalties Through FY12]]+Table1[[#This Row],[TOTAL Assistance Net of Recapture Penalties FY13 and After]]</f>
        <v>231.9785</v>
      </c>
      <c r="DC339" s="9">
        <v>922.76469999999995</v>
      </c>
      <c r="DD339" s="9">
        <v>4609.2538999999997</v>
      </c>
      <c r="DE339" s="9">
        <v>7417.4524000000001</v>
      </c>
      <c r="DF339" s="24">
        <f>Table1[[#This Row],[Company Direct Tax Revenue Before Assistance Through FY12]]+Table1[[#This Row],[Company Direct Tax Revenue Before Assistance FY13 and After]]</f>
        <v>12026.7063</v>
      </c>
      <c r="DG339" s="9">
        <v>2144.7462999999998</v>
      </c>
      <c r="DH339" s="9">
        <v>9650.0355999999992</v>
      </c>
      <c r="DI339" s="9">
        <v>17240.094099999998</v>
      </c>
      <c r="DJ339" s="24">
        <f>Table1[[#This Row],[Indirect and Induced Tax Revenues Through FY12]]+Table1[[#This Row],[Indirect and Induced Tax Revenues FY13 and After]]</f>
        <v>26890.129699999998</v>
      </c>
      <c r="DK339" s="9">
        <v>3067.511</v>
      </c>
      <c r="DL339" s="9">
        <v>14259.289500000001</v>
      </c>
      <c r="DM339" s="9">
        <v>24657.5465</v>
      </c>
      <c r="DN339" s="24">
        <f>Table1[[#This Row],[TOTAL Tax Revenues Before Assistance Through FY12]]+Table1[[#This Row],[TOTAL Tax Revenues Before Assistance FY13 and After]]</f>
        <v>38916.836000000003</v>
      </c>
      <c r="DO339" s="9">
        <v>3067.4431</v>
      </c>
      <c r="DP339" s="9">
        <v>14027.601199999999</v>
      </c>
      <c r="DQ339" s="9">
        <v>24657.256300000001</v>
      </c>
      <c r="DR339" s="24">
        <f>Table1[[#This Row],[TOTAL Tax Revenues Net of Assistance Recapture and Penalty Through FY12]]+Table1[[#This Row],[TOTAL Tax Revenues Net of Assistance Recapture and Penalty FY13 and After]]</f>
        <v>38684.857499999998</v>
      </c>
      <c r="DS339" s="9">
        <v>0</v>
      </c>
      <c r="DT339" s="9">
        <v>0</v>
      </c>
      <c r="DU339" s="9">
        <v>0</v>
      </c>
      <c r="DV339" s="9">
        <v>0</v>
      </c>
    </row>
    <row r="340" spans="1:126" x14ac:dyDescent="0.25">
      <c r="A340" s="10">
        <v>93019</v>
      </c>
      <c r="B340" s="10" t="s">
        <v>1410</v>
      </c>
      <c r="C340" s="10" t="s">
        <v>1411</v>
      </c>
      <c r="D340" s="10" t="s">
        <v>17</v>
      </c>
      <c r="E340" s="10">
        <v>38</v>
      </c>
      <c r="F340" s="10" t="s">
        <v>599</v>
      </c>
      <c r="G340" s="10" t="s">
        <v>1233</v>
      </c>
      <c r="H340" s="13">
        <v>22500</v>
      </c>
      <c r="I340" s="13">
        <v>22500</v>
      </c>
      <c r="J340" s="10" t="s">
        <v>181</v>
      </c>
      <c r="K340" s="10" t="s">
        <v>5</v>
      </c>
      <c r="L340" s="8">
        <v>38603</v>
      </c>
      <c r="M340" s="8">
        <v>48029</v>
      </c>
      <c r="N340" s="9">
        <v>4365</v>
      </c>
      <c r="O340" s="10" t="s">
        <v>11</v>
      </c>
      <c r="P340" s="7">
        <v>0</v>
      </c>
      <c r="Q340" s="7">
        <v>0</v>
      </c>
      <c r="R340" s="7">
        <v>58</v>
      </c>
      <c r="S340" s="7">
        <v>0</v>
      </c>
      <c r="T340" s="7">
        <v>0</v>
      </c>
      <c r="U340" s="7">
        <v>58</v>
      </c>
      <c r="V340" s="7">
        <v>58</v>
      </c>
      <c r="W340" s="7">
        <v>0</v>
      </c>
      <c r="X340" s="7">
        <v>0</v>
      </c>
      <c r="Y340" s="7">
        <v>0</v>
      </c>
      <c r="Z340" s="7">
        <v>2</v>
      </c>
      <c r="AA340" s="7">
        <v>0</v>
      </c>
      <c r="AB340" s="16">
        <v>0</v>
      </c>
      <c r="AC340" s="16">
        <v>0</v>
      </c>
      <c r="AD340" s="16">
        <v>0</v>
      </c>
      <c r="AE340" s="16">
        <v>0</v>
      </c>
      <c r="AF340" s="15">
        <v>100</v>
      </c>
      <c r="AG340" s="10" t="s">
        <v>1966</v>
      </c>
      <c r="AH340" s="10" t="s">
        <v>1966</v>
      </c>
      <c r="AI340" s="9">
        <v>25.72</v>
      </c>
      <c r="AJ340" s="9">
        <v>93.595299999999995</v>
      </c>
      <c r="AK340" s="9">
        <v>264.01990000000001</v>
      </c>
      <c r="AL340" s="24">
        <f>Table1[[#This Row],[Company Direct Land Through FY12]]+Table1[[#This Row],[Company Direct Land FY13 and After]]</f>
        <v>357.61520000000002</v>
      </c>
      <c r="AM340" s="9">
        <v>45.683999999999997</v>
      </c>
      <c r="AN340" s="9">
        <v>190.29509999999999</v>
      </c>
      <c r="AO340" s="9">
        <v>468.95170000000002</v>
      </c>
      <c r="AP340" s="24">
        <f>Table1[[#This Row],[Company Direct Building Through FY12]]+Table1[[#This Row],[Company Direct Building FY13 and After]]</f>
        <v>659.24680000000001</v>
      </c>
      <c r="AQ340" s="9">
        <v>0</v>
      </c>
      <c r="AR340" s="9">
        <v>62.282800000000002</v>
      </c>
      <c r="AS340" s="9">
        <v>0</v>
      </c>
      <c r="AT340" s="24">
        <f>Table1[[#This Row],[Mortgage Recording Tax Through FY12]]+Table1[[#This Row],[Mortgage Recording Tax FY13 and After]]</f>
        <v>62.282800000000002</v>
      </c>
      <c r="AU340" s="9">
        <v>50.28</v>
      </c>
      <c r="AV340" s="9">
        <v>186.97309999999999</v>
      </c>
      <c r="AW340" s="9">
        <v>516.13070000000005</v>
      </c>
      <c r="AX340" s="24">
        <f>Table1[[#This Row],[Pilot Savings  Through FY12]]+Table1[[#This Row],[Pilot Savings FY13 and After]]</f>
        <v>703.10380000000009</v>
      </c>
      <c r="AY340" s="9">
        <v>0</v>
      </c>
      <c r="AZ340" s="9">
        <v>62.282800000000002</v>
      </c>
      <c r="BA340" s="9">
        <v>0</v>
      </c>
      <c r="BB340" s="24">
        <f>Table1[[#This Row],[Mortgage Recording Tax Exemption Through FY12]]+Table1[[#This Row],[Mortgage Recording Tax Exemption FY13 and After]]</f>
        <v>62.282800000000002</v>
      </c>
      <c r="BC340" s="9">
        <v>33.749000000000002</v>
      </c>
      <c r="BD340" s="9">
        <v>164.18559999999999</v>
      </c>
      <c r="BE340" s="9">
        <v>346.43720000000002</v>
      </c>
      <c r="BF340" s="24">
        <f>Table1[[#This Row],[Indirect and Induced Land Through FY12]]+Table1[[#This Row],[Indirect and Induced Land FY13 and After]]</f>
        <v>510.62279999999998</v>
      </c>
      <c r="BG340" s="9">
        <v>62.676699999999997</v>
      </c>
      <c r="BH340" s="9">
        <v>304.9162</v>
      </c>
      <c r="BI340" s="9">
        <v>643.38469999999995</v>
      </c>
      <c r="BJ340" s="24">
        <f>Table1[[#This Row],[Indirect and Induced Building Through FY12]]+Table1[[#This Row],[Indirect and Induced Building FY13 and After]]</f>
        <v>948.30089999999996</v>
      </c>
      <c r="BK340" s="9">
        <v>117.5497</v>
      </c>
      <c r="BL340" s="9">
        <v>566.01909999999998</v>
      </c>
      <c r="BM340" s="9">
        <v>1206.6628000000001</v>
      </c>
      <c r="BN340" s="24">
        <f>Table1[[#This Row],[TOTAL Real Property Related Taxes Through FY12]]+Table1[[#This Row],[TOTAL Real Property Related Taxes FY13 and After]]</f>
        <v>1772.6819</v>
      </c>
      <c r="BO340" s="9">
        <v>202.6962</v>
      </c>
      <c r="BP340" s="9">
        <v>1068.7027</v>
      </c>
      <c r="BQ340" s="9">
        <v>2080.7042999999999</v>
      </c>
      <c r="BR340" s="24">
        <f>Table1[[#This Row],[Company Direct Through FY12]]+Table1[[#This Row],[Company Direct FY13 and After]]</f>
        <v>3149.4070000000002</v>
      </c>
      <c r="BS340" s="9">
        <v>0</v>
      </c>
      <c r="BT340" s="9">
        <v>6.7389000000000001</v>
      </c>
      <c r="BU340" s="9">
        <v>0</v>
      </c>
      <c r="BV340" s="24">
        <f>Table1[[#This Row],[Sales Tax Exemption Through FY12]]+Table1[[#This Row],[Sales Tax Exemption FY13 and After]]</f>
        <v>6.7389000000000001</v>
      </c>
      <c r="BW340" s="9">
        <v>0</v>
      </c>
      <c r="BX340" s="9">
        <v>0</v>
      </c>
      <c r="BY340" s="9">
        <v>0</v>
      </c>
      <c r="BZ340" s="24">
        <f>Table1[[#This Row],[Energy Tax Savings Through FY12]]+Table1[[#This Row],[Energy Tax Savings FY13 and After]]</f>
        <v>0</v>
      </c>
      <c r="CA340" s="9">
        <v>0</v>
      </c>
      <c r="CB340" s="9">
        <v>0</v>
      </c>
      <c r="CC340" s="9">
        <v>0</v>
      </c>
      <c r="CD340" s="24">
        <f>Table1[[#This Row],[Tax Exempt Bond Savings Through FY12]]+Table1[[#This Row],[Tax Exempt Bond Savings FY13 and After]]</f>
        <v>0</v>
      </c>
      <c r="CE340" s="9">
        <v>125.1985</v>
      </c>
      <c r="CF340" s="9">
        <v>685.21510000000001</v>
      </c>
      <c r="CG340" s="9">
        <v>1285.1780000000001</v>
      </c>
      <c r="CH340" s="24">
        <f>Table1[[#This Row],[Indirect and Induced Through FY12]]+Table1[[#This Row],[Indirect and Induced FY13 and After]]</f>
        <v>1970.3931000000002</v>
      </c>
      <c r="CI340" s="9">
        <v>327.8947</v>
      </c>
      <c r="CJ340" s="9">
        <v>1747.1789000000001</v>
      </c>
      <c r="CK340" s="9">
        <v>3365.8823000000002</v>
      </c>
      <c r="CL340" s="24">
        <f>Table1[[#This Row],[TOTAL Income Consumption Use Taxes Through FY12]]+Table1[[#This Row],[TOTAL Income Consumption Use Taxes FY13 and After]]</f>
        <v>5113.0612000000001</v>
      </c>
      <c r="CM340" s="9">
        <v>50.28</v>
      </c>
      <c r="CN340" s="9">
        <v>255.9948</v>
      </c>
      <c r="CO340" s="9">
        <v>516.13070000000005</v>
      </c>
      <c r="CP340" s="24">
        <f>Table1[[#This Row],[Assistance Provided Through FY12]]+Table1[[#This Row],[Assistance Provided FY13 and After]]</f>
        <v>772.1255000000001</v>
      </c>
      <c r="CQ340" s="9">
        <v>0</v>
      </c>
      <c r="CR340" s="9">
        <v>0</v>
      </c>
      <c r="CS340" s="9">
        <v>0</v>
      </c>
      <c r="CT340" s="24">
        <f>Table1[[#This Row],[Recapture Cancellation Reduction Amount Through FY12]]+Table1[[#This Row],[Recapture Cancellation Reduction Amount FY13 and After]]</f>
        <v>0</v>
      </c>
      <c r="CU340" s="9">
        <v>0</v>
      </c>
      <c r="CV340" s="9">
        <v>0</v>
      </c>
      <c r="CW340" s="9">
        <v>0</v>
      </c>
      <c r="CX340" s="24">
        <f>Table1[[#This Row],[Penalty Paid Through FY12]]+Table1[[#This Row],[Penalty Paid FY13 and After]]</f>
        <v>0</v>
      </c>
      <c r="CY340" s="9">
        <v>50.28</v>
      </c>
      <c r="CZ340" s="9">
        <v>255.9948</v>
      </c>
      <c r="DA340" s="9">
        <v>516.13070000000005</v>
      </c>
      <c r="DB340" s="24">
        <f>Table1[[#This Row],[TOTAL Assistance Net of Recapture Penalties Through FY12]]+Table1[[#This Row],[TOTAL Assistance Net of Recapture Penalties FY13 and After]]</f>
        <v>772.1255000000001</v>
      </c>
      <c r="DC340" s="9">
        <v>274.10019999999997</v>
      </c>
      <c r="DD340" s="9">
        <v>1414.8759</v>
      </c>
      <c r="DE340" s="9">
        <v>2813.6759000000002</v>
      </c>
      <c r="DF340" s="24">
        <f>Table1[[#This Row],[Company Direct Tax Revenue Before Assistance Through FY12]]+Table1[[#This Row],[Company Direct Tax Revenue Before Assistance FY13 and After]]</f>
        <v>4228.5518000000002</v>
      </c>
      <c r="DG340" s="9">
        <v>221.6242</v>
      </c>
      <c r="DH340" s="9">
        <v>1154.3169</v>
      </c>
      <c r="DI340" s="9">
        <v>2274.9998999999998</v>
      </c>
      <c r="DJ340" s="24">
        <f>Table1[[#This Row],[Indirect and Induced Tax Revenues Through FY12]]+Table1[[#This Row],[Indirect and Induced Tax Revenues FY13 and After]]</f>
        <v>3429.3167999999996</v>
      </c>
      <c r="DK340" s="9">
        <v>495.7244</v>
      </c>
      <c r="DL340" s="9">
        <v>2569.1927999999998</v>
      </c>
      <c r="DM340" s="9">
        <v>5088.6758</v>
      </c>
      <c r="DN340" s="24">
        <f>Table1[[#This Row],[TOTAL Tax Revenues Before Assistance Through FY12]]+Table1[[#This Row],[TOTAL Tax Revenues Before Assistance FY13 and After]]</f>
        <v>7657.8685999999998</v>
      </c>
      <c r="DO340" s="9">
        <v>445.44439999999997</v>
      </c>
      <c r="DP340" s="9">
        <v>2313.1979999999999</v>
      </c>
      <c r="DQ340" s="9">
        <v>4572.5451000000003</v>
      </c>
      <c r="DR340" s="24">
        <f>Table1[[#This Row],[TOTAL Tax Revenues Net of Assistance Recapture and Penalty Through FY12]]+Table1[[#This Row],[TOTAL Tax Revenues Net of Assistance Recapture and Penalty FY13 and After]]</f>
        <v>6885.7430999999997</v>
      </c>
      <c r="DS340" s="9">
        <v>0</v>
      </c>
      <c r="DT340" s="9">
        <v>0</v>
      </c>
      <c r="DU340" s="9">
        <v>0</v>
      </c>
      <c r="DV340" s="9">
        <v>0</v>
      </c>
    </row>
    <row r="341" spans="1:126" x14ac:dyDescent="0.25">
      <c r="A341" s="10">
        <v>93034</v>
      </c>
      <c r="B341" s="10" t="s">
        <v>1536</v>
      </c>
      <c r="C341" s="10" t="s">
        <v>1538</v>
      </c>
      <c r="D341" s="10" t="s">
        <v>47</v>
      </c>
      <c r="E341" s="10">
        <v>3</v>
      </c>
      <c r="F341" s="10" t="s">
        <v>1539</v>
      </c>
      <c r="G341" s="10" t="s">
        <v>1540</v>
      </c>
      <c r="H341" s="13">
        <v>8068</v>
      </c>
      <c r="I341" s="13">
        <v>7068</v>
      </c>
      <c r="J341" s="10" t="s">
        <v>1537</v>
      </c>
      <c r="K341" s="10" t="s">
        <v>491</v>
      </c>
      <c r="L341" s="8">
        <v>38884</v>
      </c>
      <c r="M341" s="8">
        <v>48030</v>
      </c>
      <c r="N341" s="9">
        <v>1710</v>
      </c>
      <c r="O341" s="10" t="s">
        <v>74</v>
      </c>
      <c r="P341" s="7">
        <v>8</v>
      </c>
      <c r="Q341" s="7">
        <v>0</v>
      </c>
      <c r="R341" s="7">
        <v>90</v>
      </c>
      <c r="S341" s="7">
        <v>2</v>
      </c>
      <c r="T341" s="7">
        <v>0</v>
      </c>
      <c r="U341" s="7">
        <v>100</v>
      </c>
      <c r="V341" s="7">
        <v>96</v>
      </c>
      <c r="W341" s="7">
        <v>0</v>
      </c>
      <c r="X341" s="7">
        <v>0</v>
      </c>
      <c r="Y341" s="7">
        <v>56</v>
      </c>
      <c r="Z341" s="7">
        <v>4</v>
      </c>
      <c r="AA341" s="7">
        <v>0</v>
      </c>
      <c r="AB341" s="16">
        <v>0</v>
      </c>
      <c r="AC341" s="16">
        <v>0</v>
      </c>
      <c r="AD341" s="16">
        <v>0</v>
      </c>
      <c r="AE341" s="16">
        <v>0</v>
      </c>
      <c r="AF341" s="15">
        <v>73</v>
      </c>
      <c r="AG341" s="10" t="s">
        <v>28</v>
      </c>
      <c r="AH341" s="10" t="s">
        <v>1966</v>
      </c>
      <c r="AI341" s="9">
        <v>0</v>
      </c>
      <c r="AJ341" s="9">
        <v>0</v>
      </c>
      <c r="AK341" s="9">
        <v>0</v>
      </c>
      <c r="AL341" s="24">
        <f>Table1[[#This Row],[Company Direct Land Through FY12]]+Table1[[#This Row],[Company Direct Land FY13 and After]]</f>
        <v>0</v>
      </c>
      <c r="AM341" s="9">
        <v>0</v>
      </c>
      <c r="AN341" s="9">
        <v>0</v>
      </c>
      <c r="AO341" s="9">
        <v>0</v>
      </c>
      <c r="AP341" s="24">
        <f>Table1[[#This Row],[Company Direct Building Through FY12]]+Table1[[#This Row],[Company Direct Building FY13 and After]]</f>
        <v>0</v>
      </c>
      <c r="AQ341" s="9">
        <v>0</v>
      </c>
      <c r="AR341" s="9">
        <v>30.5474</v>
      </c>
      <c r="AS341" s="9">
        <v>0</v>
      </c>
      <c r="AT341" s="24">
        <f>Table1[[#This Row],[Mortgage Recording Tax Through FY12]]+Table1[[#This Row],[Mortgage Recording Tax FY13 and After]]</f>
        <v>30.5474</v>
      </c>
      <c r="AU341" s="9">
        <v>0</v>
      </c>
      <c r="AV341" s="9">
        <v>0</v>
      </c>
      <c r="AW341" s="9">
        <v>0</v>
      </c>
      <c r="AX341" s="24">
        <f>Table1[[#This Row],[Pilot Savings  Through FY12]]+Table1[[#This Row],[Pilot Savings FY13 and After]]</f>
        <v>0</v>
      </c>
      <c r="AY341" s="9">
        <v>0</v>
      </c>
      <c r="AZ341" s="9">
        <v>30.5474</v>
      </c>
      <c r="BA341" s="9">
        <v>0</v>
      </c>
      <c r="BB341" s="24">
        <f>Table1[[#This Row],[Mortgage Recording Tax Exemption Through FY12]]+Table1[[#This Row],[Mortgage Recording Tax Exemption FY13 and After]]</f>
        <v>30.5474</v>
      </c>
      <c r="BC341" s="9">
        <v>45.980400000000003</v>
      </c>
      <c r="BD341" s="9">
        <v>160.38980000000001</v>
      </c>
      <c r="BE341" s="9">
        <v>490.91070000000002</v>
      </c>
      <c r="BF341" s="24">
        <f>Table1[[#This Row],[Indirect and Induced Land Through FY12]]+Table1[[#This Row],[Indirect and Induced Land FY13 and After]]</f>
        <v>651.30050000000006</v>
      </c>
      <c r="BG341" s="9">
        <v>85.392200000000003</v>
      </c>
      <c r="BH341" s="9">
        <v>297.86689999999999</v>
      </c>
      <c r="BI341" s="9">
        <v>911.69159999999999</v>
      </c>
      <c r="BJ341" s="24">
        <f>Table1[[#This Row],[Indirect and Induced Building Through FY12]]+Table1[[#This Row],[Indirect and Induced Building FY13 and After]]</f>
        <v>1209.5585000000001</v>
      </c>
      <c r="BK341" s="9">
        <v>131.37260000000001</v>
      </c>
      <c r="BL341" s="9">
        <v>458.25670000000002</v>
      </c>
      <c r="BM341" s="9">
        <v>1402.6023</v>
      </c>
      <c r="BN341" s="24">
        <f>Table1[[#This Row],[TOTAL Real Property Related Taxes Through FY12]]+Table1[[#This Row],[TOTAL Real Property Related Taxes FY13 and After]]</f>
        <v>1860.8589999999999</v>
      </c>
      <c r="BO341" s="9">
        <v>127.2967</v>
      </c>
      <c r="BP341" s="9">
        <v>493.78750000000002</v>
      </c>
      <c r="BQ341" s="9">
        <v>1359.0863999999999</v>
      </c>
      <c r="BR341" s="24">
        <f>Table1[[#This Row],[Company Direct Through FY12]]+Table1[[#This Row],[Company Direct FY13 and After]]</f>
        <v>1852.8739</v>
      </c>
      <c r="BS341" s="9">
        <v>0</v>
      </c>
      <c r="BT341" s="9">
        <v>0</v>
      </c>
      <c r="BU341" s="9">
        <v>0</v>
      </c>
      <c r="BV341" s="24">
        <f>Table1[[#This Row],[Sales Tax Exemption Through FY12]]+Table1[[#This Row],[Sales Tax Exemption FY13 and After]]</f>
        <v>0</v>
      </c>
      <c r="BW341" s="9">
        <v>0</v>
      </c>
      <c r="BX341" s="9">
        <v>0</v>
      </c>
      <c r="BY341" s="9">
        <v>0</v>
      </c>
      <c r="BZ341" s="24">
        <f>Table1[[#This Row],[Energy Tax Savings Through FY12]]+Table1[[#This Row],[Energy Tax Savings FY13 and After]]</f>
        <v>0</v>
      </c>
      <c r="CA341" s="9">
        <v>1.1577</v>
      </c>
      <c r="CB341" s="9">
        <v>7.2733999999999996</v>
      </c>
      <c r="CC341" s="9">
        <v>4.9478</v>
      </c>
      <c r="CD341" s="24">
        <f>Table1[[#This Row],[Tax Exempt Bond Savings Through FY12]]+Table1[[#This Row],[Tax Exempt Bond Savings FY13 and After]]</f>
        <v>12.2212</v>
      </c>
      <c r="CE341" s="9">
        <v>141.69829999999999</v>
      </c>
      <c r="CF341" s="9">
        <v>546.31820000000005</v>
      </c>
      <c r="CG341" s="9">
        <v>1512.8445999999999</v>
      </c>
      <c r="CH341" s="24">
        <f>Table1[[#This Row],[Indirect and Induced Through FY12]]+Table1[[#This Row],[Indirect and Induced FY13 and After]]</f>
        <v>2059.1628000000001</v>
      </c>
      <c r="CI341" s="9">
        <v>267.83730000000003</v>
      </c>
      <c r="CJ341" s="9">
        <v>1032.8323</v>
      </c>
      <c r="CK341" s="9">
        <v>2866.9832000000001</v>
      </c>
      <c r="CL341" s="24">
        <f>Table1[[#This Row],[TOTAL Income Consumption Use Taxes Through FY12]]+Table1[[#This Row],[TOTAL Income Consumption Use Taxes FY13 and After]]</f>
        <v>3899.8155000000002</v>
      </c>
      <c r="CM341" s="9">
        <v>1.1577</v>
      </c>
      <c r="CN341" s="9">
        <v>37.820799999999998</v>
      </c>
      <c r="CO341" s="9">
        <v>4.9478</v>
      </c>
      <c r="CP341" s="24">
        <f>Table1[[#This Row],[Assistance Provided Through FY12]]+Table1[[#This Row],[Assistance Provided FY13 and After]]</f>
        <v>42.768599999999999</v>
      </c>
      <c r="CQ341" s="9">
        <v>0</v>
      </c>
      <c r="CR341" s="9">
        <v>0</v>
      </c>
      <c r="CS341" s="9">
        <v>0</v>
      </c>
      <c r="CT341" s="24">
        <f>Table1[[#This Row],[Recapture Cancellation Reduction Amount Through FY12]]+Table1[[#This Row],[Recapture Cancellation Reduction Amount FY13 and After]]</f>
        <v>0</v>
      </c>
      <c r="CU341" s="9">
        <v>0</v>
      </c>
      <c r="CV341" s="9">
        <v>0</v>
      </c>
      <c r="CW341" s="9">
        <v>0</v>
      </c>
      <c r="CX341" s="24">
        <f>Table1[[#This Row],[Penalty Paid Through FY12]]+Table1[[#This Row],[Penalty Paid FY13 and After]]</f>
        <v>0</v>
      </c>
      <c r="CY341" s="9">
        <v>1.1577</v>
      </c>
      <c r="CZ341" s="9">
        <v>37.820799999999998</v>
      </c>
      <c r="DA341" s="9">
        <v>4.9478</v>
      </c>
      <c r="DB341" s="24">
        <f>Table1[[#This Row],[TOTAL Assistance Net of Recapture Penalties Through FY12]]+Table1[[#This Row],[TOTAL Assistance Net of Recapture Penalties FY13 and After]]</f>
        <v>42.768599999999999</v>
      </c>
      <c r="DC341" s="9">
        <v>127.2967</v>
      </c>
      <c r="DD341" s="9">
        <v>524.33489999999995</v>
      </c>
      <c r="DE341" s="9">
        <v>1359.0863999999999</v>
      </c>
      <c r="DF341" s="24">
        <f>Table1[[#This Row],[Company Direct Tax Revenue Before Assistance Through FY12]]+Table1[[#This Row],[Company Direct Tax Revenue Before Assistance FY13 and After]]</f>
        <v>1883.4213</v>
      </c>
      <c r="DG341" s="9">
        <v>273.07089999999999</v>
      </c>
      <c r="DH341" s="9">
        <v>1004.5749</v>
      </c>
      <c r="DI341" s="9">
        <v>2915.4468999999999</v>
      </c>
      <c r="DJ341" s="24">
        <f>Table1[[#This Row],[Indirect and Induced Tax Revenues Through FY12]]+Table1[[#This Row],[Indirect and Induced Tax Revenues FY13 and After]]</f>
        <v>3920.0218</v>
      </c>
      <c r="DK341" s="9">
        <v>400.36759999999998</v>
      </c>
      <c r="DL341" s="9">
        <v>1528.9097999999999</v>
      </c>
      <c r="DM341" s="9">
        <v>4274.5333000000001</v>
      </c>
      <c r="DN341" s="24">
        <f>Table1[[#This Row],[TOTAL Tax Revenues Before Assistance Through FY12]]+Table1[[#This Row],[TOTAL Tax Revenues Before Assistance FY13 and After]]</f>
        <v>5803.4431000000004</v>
      </c>
      <c r="DO341" s="9">
        <v>399.2099</v>
      </c>
      <c r="DP341" s="9">
        <v>1491.0889999999999</v>
      </c>
      <c r="DQ341" s="9">
        <v>4269.5855000000001</v>
      </c>
      <c r="DR341" s="24">
        <f>Table1[[#This Row],[TOTAL Tax Revenues Net of Assistance Recapture and Penalty Through FY12]]+Table1[[#This Row],[TOTAL Tax Revenues Net of Assistance Recapture and Penalty FY13 and After]]</f>
        <v>5760.6745000000001</v>
      </c>
      <c r="DS341" s="9">
        <v>0</v>
      </c>
      <c r="DT341" s="9">
        <v>0</v>
      </c>
      <c r="DU341" s="9">
        <v>0</v>
      </c>
      <c r="DV341" s="9">
        <v>0</v>
      </c>
    </row>
    <row r="342" spans="1:126" x14ac:dyDescent="0.25">
      <c r="A342" s="10">
        <v>93035</v>
      </c>
      <c r="B342" s="10" t="s">
        <v>1541</v>
      </c>
      <c r="C342" s="10" t="s">
        <v>1493</v>
      </c>
      <c r="D342" s="10" t="s">
        <v>47</v>
      </c>
      <c r="E342" s="10">
        <v>3</v>
      </c>
      <c r="F342" s="10" t="s">
        <v>1494</v>
      </c>
      <c r="G342" s="10" t="s">
        <v>23</v>
      </c>
      <c r="H342" s="13">
        <v>119614</v>
      </c>
      <c r="I342" s="13">
        <v>69811</v>
      </c>
      <c r="J342" s="10" t="s">
        <v>309</v>
      </c>
      <c r="K342" s="10" t="s">
        <v>491</v>
      </c>
      <c r="L342" s="8">
        <v>38884</v>
      </c>
      <c r="M342" s="8">
        <v>48030</v>
      </c>
      <c r="N342" s="9">
        <v>6635.33</v>
      </c>
      <c r="O342" s="10" t="s">
        <v>74</v>
      </c>
      <c r="P342" s="7">
        <v>0</v>
      </c>
      <c r="Q342" s="7">
        <v>0</v>
      </c>
      <c r="R342" s="7">
        <v>329</v>
      </c>
      <c r="S342" s="7">
        <v>0</v>
      </c>
      <c r="T342" s="7">
        <v>0</v>
      </c>
      <c r="U342" s="7">
        <v>329</v>
      </c>
      <c r="V342" s="7">
        <v>329</v>
      </c>
      <c r="W342" s="7">
        <v>0</v>
      </c>
      <c r="X342" s="7">
        <v>0</v>
      </c>
      <c r="Y342" s="7">
        <v>0</v>
      </c>
      <c r="Z342" s="7">
        <v>6</v>
      </c>
      <c r="AA342" s="7">
        <v>0</v>
      </c>
      <c r="AB342" s="16">
        <v>0</v>
      </c>
      <c r="AC342" s="16">
        <v>100</v>
      </c>
      <c r="AD342" s="16">
        <v>0</v>
      </c>
      <c r="AE342" s="16">
        <v>0</v>
      </c>
      <c r="AF342" s="15">
        <v>100</v>
      </c>
      <c r="AG342" s="10" t="s">
        <v>28</v>
      </c>
      <c r="AH342" s="10" t="s">
        <v>1966</v>
      </c>
      <c r="AI342" s="9">
        <v>0</v>
      </c>
      <c r="AJ342" s="9">
        <v>0</v>
      </c>
      <c r="AK342" s="9">
        <v>0</v>
      </c>
      <c r="AL342" s="24">
        <f>Table1[[#This Row],[Company Direct Land Through FY12]]+Table1[[#This Row],[Company Direct Land FY13 and After]]</f>
        <v>0</v>
      </c>
      <c r="AM342" s="9">
        <v>0</v>
      </c>
      <c r="AN342" s="9">
        <v>0</v>
      </c>
      <c r="AO342" s="9">
        <v>0</v>
      </c>
      <c r="AP342" s="24">
        <f>Table1[[#This Row],[Company Direct Building Through FY12]]+Table1[[#This Row],[Company Direct Building FY13 and After]]</f>
        <v>0</v>
      </c>
      <c r="AQ342" s="9">
        <v>0</v>
      </c>
      <c r="AR342" s="9">
        <v>82.2637</v>
      </c>
      <c r="AS342" s="9">
        <v>0</v>
      </c>
      <c r="AT342" s="24">
        <f>Table1[[#This Row],[Mortgage Recording Tax Through FY12]]+Table1[[#This Row],[Mortgage Recording Tax FY13 and After]]</f>
        <v>82.2637</v>
      </c>
      <c r="AU342" s="9">
        <v>0</v>
      </c>
      <c r="AV342" s="9">
        <v>0</v>
      </c>
      <c r="AW342" s="9">
        <v>0</v>
      </c>
      <c r="AX342" s="24">
        <f>Table1[[#This Row],[Pilot Savings  Through FY12]]+Table1[[#This Row],[Pilot Savings FY13 and After]]</f>
        <v>0</v>
      </c>
      <c r="AY342" s="9">
        <v>0</v>
      </c>
      <c r="AZ342" s="9">
        <v>82.2637</v>
      </c>
      <c r="BA342" s="9">
        <v>0</v>
      </c>
      <c r="BB342" s="24">
        <f>Table1[[#This Row],[Mortgage Recording Tax Exemption Through FY12]]+Table1[[#This Row],[Mortgage Recording Tax Exemption FY13 and After]]</f>
        <v>82.2637</v>
      </c>
      <c r="BC342" s="9">
        <v>151.46619999999999</v>
      </c>
      <c r="BD342" s="9">
        <v>868.60289999999998</v>
      </c>
      <c r="BE342" s="9">
        <v>1617.133</v>
      </c>
      <c r="BF342" s="24">
        <f>Table1[[#This Row],[Indirect and Induced Land Through FY12]]+Table1[[#This Row],[Indirect and Induced Land FY13 and After]]</f>
        <v>2485.7359000000001</v>
      </c>
      <c r="BG342" s="9">
        <v>281.29430000000002</v>
      </c>
      <c r="BH342" s="9">
        <v>1613.1197</v>
      </c>
      <c r="BI342" s="9">
        <v>3003.2447000000002</v>
      </c>
      <c r="BJ342" s="24">
        <f>Table1[[#This Row],[Indirect and Induced Building Through FY12]]+Table1[[#This Row],[Indirect and Induced Building FY13 and After]]</f>
        <v>4616.3644000000004</v>
      </c>
      <c r="BK342" s="9">
        <v>432.76049999999998</v>
      </c>
      <c r="BL342" s="9">
        <v>2481.7226000000001</v>
      </c>
      <c r="BM342" s="9">
        <v>4620.3777</v>
      </c>
      <c r="BN342" s="24">
        <f>Table1[[#This Row],[TOTAL Real Property Related Taxes Through FY12]]+Table1[[#This Row],[TOTAL Real Property Related Taxes FY13 and After]]</f>
        <v>7102.1003000000001</v>
      </c>
      <c r="BO342" s="9">
        <v>359.60359999999997</v>
      </c>
      <c r="BP342" s="9">
        <v>2288.1316999999999</v>
      </c>
      <c r="BQ342" s="9">
        <v>3839.3163</v>
      </c>
      <c r="BR342" s="24">
        <f>Table1[[#This Row],[Company Direct Through FY12]]+Table1[[#This Row],[Company Direct FY13 and After]]</f>
        <v>6127.4480000000003</v>
      </c>
      <c r="BS342" s="9">
        <v>0</v>
      </c>
      <c r="BT342" s="9">
        <v>0</v>
      </c>
      <c r="BU342" s="9">
        <v>0</v>
      </c>
      <c r="BV342" s="24">
        <f>Table1[[#This Row],[Sales Tax Exemption Through FY12]]+Table1[[#This Row],[Sales Tax Exemption FY13 and After]]</f>
        <v>0</v>
      </c>
      <c r="BW342" s="9">
        <v>0</v>
      </c>
      <c r="BX342" s="9">
        <v>0</v>
      </c>
      <c r="BY342" s="9">
        <v>0</v>
      </c>
      <c r="BZ342" s="24">
        <f>Table1[[#This Row],[Energy Tax Savings Through FY12]]+Table1[[#This Row],[Energy Tax Savings FY13 and After]]</f>
        <v>0</v>
      </c>
      <c r="CA342" s="9">
        <v>2.1728000000000001</v>
      </c>
      <c r="CB342" s="9">
        <v>22.0243</v>
      </c>
      <c r="CC342" s="9">
        <v>9.2861999999999991</v>
      </c>
      <c r="CD342" s="24">
        <f>Table1[[#This Row],[Tax Exempt Bond Savings Through FY12]]+Table1[[#This Row],[Tax Exempt Bond Savings FY13 and After]]</f>
        <v>31.310499999999998</v>
      </c>
      <c r="CE342" s="9">
        <v>466.77480000000003</v>
      </c>
      <c r="CF342" s="9">
        <v>2976.5347999999999</v>
      </c>
      <c r="CG342" s="9">
        <v>4983.5309999999999</v>
      </c>
      <c r="CH342" s="24">
        <f>Table1[[#This Row],[Indirect and Induced Through FY12]]+Table1[[#This Row],[Indirect and Induced FY13 and After]]</f>
        <v>7960.0658000000003</v>
      </c>
      <c r="CI342" s="9">
        <v>824.2056</v>
      </c>
      <c r="CJ342" s="9">
        <v>5242.6422000000002</v>
      </c>
      <c r="CK342" s="9">
        <v>8813.5611000000008</v>
      </c>
      <c r="CL342" s="24">
        <f>Table1[[#This Row],[TOTAL Income Consumption Use Taxes Through FY12]]+Table1[[#This Row],[TOTAL Income Consumption Use Taxes FY13 and After]]</f>
        <v>14056.203300000001</v>
      </c>
      <c r="CM342" s="9">
        <v>2.1728000000000001</v>
      </c>
      <c r="CN342" s="9">
        <v>104.288</v>
      </c>
      <c r="CO342" s="9">
        <v>9.2861999999999991</v>
      </c>
      <c r="CP342" s="24">
        <f>Table1[[#This Row],[Assistance Provided Through FY12]]+Table1[[#This Row],[Assistance Provided FY13 and After]]</f>
        <v>113.57419999999999</v>
      </c>
      <c r="CQ342" s="9">
        <v>0</v>
      </c>
      <c r="CR342" s="9">
        <v>0</v>
      </c>
      <c r="CS342" s="9">
        <v>0</v>
      </c>
      <c r="CT342" s="24">
        <f>Table1[[#This Row],[Recapture Cancellation Reduction Amount Through FY12]]+Table1[[#This Row],[Recapture Cancellation Reduction Amount FY13 and After]]</f>
        <v>0</v>
      </c>
      <c r="CU342" s="9">
        <v>0</v>
      </c>
      <c r="CV342" s="9">
        <v>0</v>
      </c>
      <c r="CW342" s="9">
        <v>0</v>
      </c>
      <c r="CX342" s="24">
        <f>Table1[[#This Row],[Penalty Paid Through FY12]]+Table1[[#This Row],[Penalty Paid FY13 and After]]</f>
        <v>0</v>
      </c>
      <c r="CY342" s="9">
        <v>2.1728000000000001</v>
      </c>
      <c r="CZ342" s="9">
        <v>104.288</v>
      </c>
      <c r="DA342" s="9">
        <v>9.2861999999999991</v>
      </c>
      <c r="DB342" s="24">
        <f>Table1[[#This Row],[TOTAL Assistance Net of Recapture Penalties Through FY12]]+Table1[[#This Row],[TOTAL Assistance Net of Recapture Penalties FY13 and After]]</f>
        <v>113.57419999999999</v>
      </c>
      <c r="DC342" s="9">
        <v>359.60359999999997</v>
      </c>
      <c r="DD342" s="9">
        <v>2370.3953999999999</v>
      </c>
      <c r="DE342" s="9">
        <v>3839.3163</v>
      </c>
      <c r="DF342" s="24">
        <f>Table1[[#This Row],[Company Direct Tax Revenue Before Assistance Through FY12]]+Table1[[#This Row],[Company Direct Tax Revenue Before Assistance FY13 and After]]</f>
        <v>6209.7116999999998</v>
      </c>
      <c r="DG342" s="9">
        <v>899.53530000000001</v>
      </c>
      <c r="DH342" s="9">
        <v>5458.2574000000004</v>
      </c>
      <c r="DI342" s="9">
        <v>9603.9087</v>
      </c>
      <c r="DJ342" s="24">
        <f>Table1[[#This Row],[Indirect and Induced Tax Revenues Through FY12]]+Table1[[#This Row],[Indirect and Induced Tax Revenues FY13 and After]]</f>
        <v>15062.1661</v>
      </c>
      <c r="DK342" s="9">
        <v>1259.1388999999999</v>
      </c>
      <c r="DL342" s="9">
        <v>7828.6527999999998</v>
      </c>
      <c r="DM342" s="9">
        <v>13443.225</v>
      </c>
      <c r="DN342" s="24">
        <f>Table1[[#This Row],[TOTAL Tax Revenues Before Assistance Through FY12]]+Table1[[#This Row],[TOTAL Tax Revenues Before Assistance FY13 and After]]</f>
        <v>21271.877800000002</v>
      </c>
      <c r="DO342" s="9">
        <v>1256.9661000000001</v>
      </c>
      <c r="DP342" s="9">
        <v>7724.3648000000003</v>
      </c>
      <c r="DQ342" s="9">
        <v>13433.9388</v>
      </c>
      <c r="DR342" s="24">
        <f>Table1[[#This Row],[TOTAL Tax Revenues Net of Assistance Recapture and Penalty Through FY12]]+Table1[[#This Row],[TOTAL Tax Revenues Net of Assistance Recapture and Penalty FY13 and After]]</f>
        <v>21158.303599999999</v>
      </c>
      <c r="DS342" s="9">
        <v>0</v>
      </c>
      <c r="DT342" s="9">
        <v>0</v>
      </c>
      <c r="DU342" s="9">
        <v>0</v>
      </c>
      <c r="DV342" s="9">
        <v>0</v>
      </c>
    </row>
    <row r="343" spans="1:126" x14ac:dyDescent="0.25">
      <c r="A343" s="10">
        <v>93038</v>
      </c>
      <c r="B343" s="10" t="s">
        <v>1551</v>
      </c>
      <c r="C343" s="10" t="s">
        <v>1552</v>
      </c>
      <c r="D343" s="10" t="s">
        <v>47</v>
      </c>
      <c r="E343" s="10">
        <v>5</v>
      </c>
      <c r="F343" s="10" t="s">
        <v>1504</v>
      </c>
      <c r="G343" s="10" t="s">
        <v>46</v>
      </c>
      <c r="H343" s="13">
        <v>0</v>
      </c>
      <c r="I343" s="13">
        <v>16370</v>
      </c>
      <c r="J343" s="10" t="s">
        <v>451</v>
      </c>
      <c r="K343" s="10" t="s">
        <v>50</v>
      </c>
      <c r="L343" s="8">
        <v>38890</v>
      </c>
      <c r="M343" s="8">
        <v>50010</v>
      </c>
      <c r="N343" s="9">
        <v>9875</v>
      </c>
      <c r="O343" s="10" t="s">
        <v>108</v>
      </c>
      <c r="P343" s="7">
        <v>0</v>
      </c>
      <c r="Q343" s="7">
        <v>2</v>
      </c>
      <c r="R343" s="7">
        <v>64</v>
      </c>
      <c r="S343" s="7">
        <v>0</v>
      </c>
      <c r="T343" s="7">
        <v>2</v>
      </c>
      <c r="U343" s="7">
        <v>68</v>
      </c>
      <c r="V343" s="7">
        <v>65</v>
      </c>
      <c r="W343" s="7">
        <v>0</v>
      </c>
      <c r="X343" s="7">
        <v>0</v>
      </c>
      <c r="Y343" s="7">
        <v>0</v>
      </c>
      <c r="Z343" s="7">
        <v>0</v>
      </c>
      <c r="AA343" s="7">
        <v>0</v>
      </c>
      <c r="AB343" s="16">
        <v>0</v>
      </c>
      <c r="AC343" s="16">
        <v>0</v>
      </c>
      <c r="AD343" s="16">
        <v>0</v>
      </c>
      <c r="AE343" s="16">
        <v>0</v>
      </c>
      <c r="AF343" s="15">
        <v>90.909090909090907</v>
      </c>
      <c r="AG343" s="10" t="s">
        <v>28</v>
      </c>
      <c r="AH343" s="10" t="s">
        <v>1966</v>
      </c>
      <c r="AI343" s="9">
        <v>0</v>
      </c>
      <c r="AJ343" s="9">
        <v>0</v>
      </c>
      <c r="AK343" s="9">
        <v>0</v>
      </c>
      <c r="AL343" s="24">
        <f>Table1[[#This Row],[Company Direct Land Through FY12]]+Table1[[#This Row],[Company Direct Land FY13 and After]]</f>
        <v>0</v>
      </c>
      <c r="AM343" s="9">
        <v>0</v>
      </c>
      <c r="AN343" s="9">
        <v>0</v>
      </c>
      <c r="AO343" s="9">
        <v>0</v>
      </c>
      <c r="AP343" s="24">
        <f>Table1[[#This Row],[Company Direct Building Through FY12]]+Table1[[#This Row],[Company Direct Building FY13 and After]]</f>
        <v>0</v>
      </c>
      <c r="AQ343" s="9">
        <v>0</v>
      </c>
      <c r="AR343" s="9">
        <v>160.46879999999999</v>
      </c>
      <c r="AS343" s="9">
        <v>0</v>
      </c>
      <c r="AT343" s="24">
        <f>Table1[[#This Row],[Mortgage Recording Tax Through FY12]]+Table1[[#This Row],[Mortgage Recording Tax FY13 and After]]</f>
        <v>160.46879999999999</v>
      </c>
      <c r="AU343" s="9">
        <v>0</v>
      </c>
      <c r="AV343" s="9">
        <v>0</v>
      </c>
      <c r="AW343" s="9">
        <v>0</v>
      </c>
      <c r="AX343" s="24">
        <f>Table1[[#This Row],[Pilot Savings  Through FY12]]+Table1[[#This Row],[Pilot Savings FY13 and After]]</f>
        <v>0</v>
      </c>
      <c r="AY343" s="9">
        <v>0</v>
      </c>
      <c r="AZ343" s="9">
        <v>0</v>
      </c>
      <c r="BA343" s="9">
        <v>0</v>
      </c>
      <c r="BB343" s="24">
        <f>Table1[[#This Row],[Mortgage Recording Tax Exemption Through FY12]]+Table1[[#This Row],[Mortgage Recording Tax Exemption FY13 and After]]</f>
        <v>0</v>
      </c>
      <c r="BC343" s="9">
        <v>29.924499999999998</v>
      </c>
      <c r="BD343" s="9">
        <v>176.69649999999999</v>
      </c>
      <c r="BE343" s="9">
        <v>376.42579999999998</v>
      </c>
      <c r="BF343" s="24">
        <f>Table1[[#This Row],[Indirect and Induced Land Through FY12]]+Table1[[#This Row],[Indirect and Induced Land FY13 and After]]</f>
        <v>553.1223</v>
      </c>
      <c r="BG343" s="9">
        <v>55.573999999999998</v>
      </c>
      <c r="BH343" s="9">
        <v>328.15069999999997</v>
      </c>
      <c r="BI343" s="9">
        <v>699.07510000000002</v>
      </c>
      <c r="BJ343" s="24">
        <f>Table1[[#This Row],[Indirect and Induced Building Through FY12]]+Table1[[#This Row],[Indirect and Induced Building FY13 and After]]</f>
        <v>1027.2257999999999</v>
      </c>
      <c r="BK343" s="9">
        <v>85.498500000000007</v>
      </c>
      <c r="BL343" s="9">
        <v>665.31600000000003</v>
      </c>
      <c r="BM343" s="9">
        <v>1075.5009</v>
      </c>
      <c r="BN343" s="24">
        <f>Table1[[#This Row],[TOTAL Real Property Related Taxes Through FY12]]+Table1[[#This Row],[TOTAL Real Property Related Taxes FY13 and After]]</f>
        <v>1740.8169</v>
      </c>
      <c r="BO343" s="9">
        <v>71.046300000000002</v>
      </c>
      <c r="BP343" s="9">
        <v>464.3956</v>
      </c>
      <c r="BQ343" s="9">
        <v>893.70410000000004</v>
      </c>
      <c r="BR343" s="24">
        <f>Table1[[#This Row],[Company Direct Through FY12]]+Table1[[#This Row],[Company Direct FY13 and After]]</f>
        <v>1358.0997</v>
      </c>
      <c r="BS343" s="9">
        <v>0</v>
      </c>
      <c r="BT343" s="9">
        <v>0</v>
      </c>
      <c r="BU343" s="9">
        <v>0</v>
      </c>
      <c r="BV343" s="24">
        <f>Table1[[#This Row],[Sales Tax Exemption Through FY12]]+Table1[[#This Row],[Sales Tax Exemption FY13 and After]]</f>
        <v>0</v>
      </c>
      <c r="BW343" s="9">
        <v>0</v>
      </c>
      <c r="BX343" s="9">
        <v>0</v>
      </c>
      <c r="BY343" s="9">
        <v>0</v>
      </c>
      <c r="BZ343" s="24">
        <f>Table1[[#This Row],[Energy Tax Savings Through FY12]]+Table1[[#This Row],[Energy Tax Savings FY13 and After]]</f>
        <v>0</v>
      </c>
      <c r="CA343" s="9">
        <v>2.86E-2</v>
      </c>
      <c r="CB343" s="9">
        <v>0.15659999999999999</v>
      </c>
      <c r="CC343" s="9">
        <v>0.1222</v>
      </c>
      <c r="CD343" s="24">
        <f>Table1[[#This Row],[Tax Exempt Bond Savings Through FY12]]+Table1[[#This Row],[Tax Exempt Bond Savings FY13 and After]]</f>
        <v>0.27879999999999999</v>
      </c>
      <c r="CE343" s="9">
        <v>92.218500000000006</v>
      </c>
      <c r="CF343" s="9">
        <v>604.92160000000001</v>
      </c>
      <c r="CG343" s="9">
        <v>1160.0306</v>
      </c>
      <c r="CH343" s="24">
        <f>Table1[[#This Row],[Indirect and Induced Through FY12]]+Table1[[#This Row],[Indirect and Induced FY13 and After]]</f>
        <v>1764.9522000000002</v>
      </c>
      <c r="CI343" s="9">
        <v>163.2362</v>
      </c>
      <c r="CJ343" s="9">
        <v>1069.1605999999999</v>
      </c>
      <c r="CK343" s="9">
        <v>2053.6125000000002</v>
      </c>
      <c r="CL343" s="24">
        <f>Table1[[#This Row],[TOTAL Income Consumption Use Taxes Through FY12]]+Table1[[#This Row],[TOTAL Income Consumption Use Taxes FY13 and After]]</f>
        <v>3122.7731000000003</v>
      </c>
      <c r="CM343" s="9">
        <v>2.86E-2</v>
      </c>
      <c r="CN343" s="9">
        <v>0.15659999999999999</v>
      </c>
      <c r="CO343" s="9">
        <v>0.1222</v>
      </c>
      <c r="CP343" s="24">
        <f>Table1[[#This Row],[Assistance Provided Through FY12]]+Table1[[#This Row],[Assistance Provided FY13 and After]]</f>
        <v>0.27879999999999999</v>
      </c>
      <c r="CQ343" s="9">
        <v>0</v>
      </c>
      <c r="CR343" s="9">
        <v>0</v>
      </c>
      <c r="CS343" s="9">
        <v>0</v>
      </c>
      <c r="CT343" s="24">
        <f>Table1[[#This Row],[Recapture Cancellation Reduction Amount Through FY12]]+Table1[[#This Row],[Recapture Cancellation Reduction Amount FY13 and After]]</f>
        <v>0</v>
      </c>
      <c r="CU343" s="9">
        <v>0</v>
      </c>
      <c r="CV343" s="9">
        <v>0</v>
      </c>
      <c r="CW343" s="9">
        <v>0</v>
      </c>
      <c r="CX343" s="24">
        <f>Table1[[#This Row],[Penalty Paid Through FY12]]+Table1[[#This Row],[Penalty Paid FY13 and After]]</f>
        <v>0</v>
      </c>
      <c r="CY343" s="9">
        <v>2.86E-2</v>
      </c>
      <c r="CZ343" s="9">
        <v>0.15659999999999999</v>
      </c>
      <c r="DA343" s="9">
        <v>0.1222</v>
      </c>
      <c r="DB343" s="24">
        <f>Table1[[#This Row],[TOTAL Assistance Net of Recapture Penalties Through FY12]]+Table1[[#This Row],[TOTAL Assistance Net of Recapture Penalties FY13 and After]]</f>
        <v>0.27879999999999999</v>
      </c>
      <c r="DC343" s="9">
        <v>71.046300000000002</v>
      </c>
      <c r="DD343" s="9">
        <v>624.86440000000005</v>
      </c>
      <c r="DE343" s="9">
        <v>893.70410000000004</v>
      </c>
      <c r="DF343" s="24">
        <f>Table1[[#This Row],[Company Direct Tax Revenue Before Assistance Through FY12]]+Table1[[#This Row],[Company Direct Tax Revenue Before Assistance FY13 and After]]</f>
        <v>1518.5685000000001</v>
      </c>
      <c r="DG343" s="9">
        <v>177.71700000000001</v>
      </c>
      <c r="DH343" s="9">
        <v>1109.7688000000001</v>
      </c>
      <c r="DI343" s="9">
        <v>2235.5315000000001</v>
      </c>
      <c r="DJ343" s="24">
        <f>Table1[[#This Row],[Indirect and Induced Tax Revenues Through FY12]]+Table1[[#This Row],[Indirect and Induced Tax Revenues FY13 and After]]</f>
        <v>3345.3002999999999</v>
      </c>
      <c r="DK343" s="9">
        <v>248.76329999999999</v>
      </c>
      <c r="DL343" s="9">
        <v>1734.6332</v>
      </c>
      <c r="DM343" s="9">
        <v>3129.2356</v>
      </c>
      <c r="DN343" s="24">
        <f>Table1[[#This Row],[TOTAL Tax Revenues Before Assistance Through FY12]]+Table1[[#This Row],[TOTAL Tax Revenues Before Assistance FY13 and After]]</f>
        <v>4863.8688000000002</v>
      </c>
      <c r="DO343" s="9">
        <v>248.7347</v>
      </c>
      <c r="DP343" s="9">
        <v>1734.4766</v>
      </c>
      <c r="DQ343" s="9">
        <v>3129.1134000000002</v>
      </c>
      <c r="DR343" s="24">
        <f>Table1[[#This Row],[TOTAL Tax Revenues Net of Assistance Recapture and Penalty Through FY12]]+Table1[[#This Row],[TOTAL Tax Revenues Net of Assistance Recapture and Penalty FY13 and After]]</f>
        <v>4863.59</v>
      </c>
      <c r="DS343" s="9">
        <v>0</v>
      </c>
      <c r="DT343" s="9">
        <v>0</v>
      </c>
      <c r="DU343" s="9">
        <v>0</v>
      </c>
      <c r="DV343" s="9">
        <v>0</v>
      </c>
    </row>
    <row r="344" spans="1:126" x14ac:dyDescent="0.25">
      <c r="A344" s="10">
        <v>93089</v>
      </c>
      <c r="B344" s="10" t="s">
        <v>1412</v>
      </c>
      <c r="C344" s="10" t="s">
        <v>1413</v>
      </c>
      <c r="D344" s="10" t="s">
        <v>24</v>
      </c>
      <c r="E344" s="10">
        <v>26</v>
      </c>
      <c r="F344" s="10" t="s">
        <v>1414</v>
      </c>
      <c r="G344" s="10" t="s">
        <v>672</v>
      </c>
      <c r="H344" s="13">
        <v>24000</v>
      </c>
      <c r="I344" s="13">
        <v>34000</v>
      </c>
      <c r="J344" s="10" t="s">
        <v>128</v>
      </c>
      <c r="K344" s="10" t="s">
        <v>81</v>
      </c>
      <c r="L344" s="8">
        <v>38698</v>
      </c>
      <c r="M344" s="8">
        <v>48029</v>
      </c>
      <c r="N344" s="9">
        <v>450</v>
      </c>
      <c r="O344" s="10" t="s">
        <v>102</v>
      </c>
      <c r="P344" s="7">
        <v>1</v>
      </c>
      <c r="Q344" s="7">
        <v>0</v>
      </c>
      <c r="R344" s="7">
        <v>35</v>
      </c>
      <c r="S344" s="7">
        <v>0</v>
      </c>
      <c r="T344" s="7">
        <v>0</v>
      </c>
      <c r="U344" s="7">
        <v>36</v>
      </c>
      <c r="V344" s="7">
        <v>35</v>
      </c>
      <c r="W344" s="7">
        <v>0</v>
      </c>
      <c r="X344" s="7">
        <v>0</v>
      </c>
      <c r="Y344" s="7">
        <v>38</v>
      </c>
      <c r="Z344" s="7">
        <v>2</v>
      </c>
      <c r="AA344" s="7">
        <v>0</v>
      </c>
      <c r="AB344" s="16">
        <v>0</v>
      </c>
      <c r="AC344" s="16">
        <v>0</v>
      </c>
      <c r="AD344" s="16">
        <v>0</v>
      </c>
      <c r="AE344" s="16">
        <v>0</v>
      </c>
      <c r="AF344" s="15">
        <v>80.555555555555557</v>
      </c>
      <c r="AG344" s="10" t="s">
        <v>28</v>
      </c>
      <c r="AH344" s="10" t="s">
        <v>1966</v>
      </c>
      <c r="AI344" s="9">
        <v>41.607999999999997</v>
      </c>
      <c r="AJ344" s="9">
        <v>230.6679</v>
      </c>
      <c r="AK344" s="9">
        <v>427.11200000000002</v>
      </c>
      <c r="AL344" s="24">
        <f>Table1[[#This Row],[Company Direct Land Through FY12]]+Table1[[#This Row],[Company Direct Land FY13 and After]]</f>
        <v>657.7799</v>
      </c>
      <c r="AM344" s="9">
        <v>67.620999999999995</v>
      </c>
      <c r="AN344" s="9">
        <v>343.08120000000002</v>
      </c>
      <c r="AO344" s="9">
        <v>694.13779999999997</v>
      </c>
      <c r="AP344" s="24">
        <f>Table1[[#This Row],[Company Direct Building Through FY12]]+Table1[[#This Row],[Company Direct Building FY13 and After]]</f>
        <v>1037.2190000000001</v>
      </c>
      <c r="AQ344" s="9">
        <v>0</v>
      </c>
      <c r="AR344" s="9">
        <v>6.1800000000000001E-2</v>
      </c>
      <c r="AS344" s="9">
        <v>0</v>
      </c>
      <c r="AT344" s="24">
        <f>Table1[[#This Row],[Mortgage Recording Tax Through FY12]]+Table1[[#This Row],[Mortgage Recording Tax FY13 and After]]</f>
        <v>6.1800000000000001E-2</v>
      </c>
      <c r="AU344" s="9">
        <v>33.582000000000001</v>
      </c>
      <c r="AV344" s="9">
        <v>135.56309999999999</v>
      </c>
      <c r="AW344" s="9">
        <v>344.72430000000003</v>
      </c>
      <c r="AX344" s="24">
        <f>Table1[[#This Row],[Pilot Savings  Through FY12]]+Table1[[#This Row],[Pilot Savings FY13 and After]]</f>
        <v>480.28740000000005</v>
      </c>
      <c r="AY344" s="9">
        <v>0</v>
      </c>
      <c r="AZ344" s="9">
        <v>0</v>
      </c>
      <c r="BA344" s="9">
        <v>0</v>
      </c>
      <c r="BB344" s="24">
        <f>Table1[[#This Row],[Mortgage Recording Tax Exemption Through FY12]]+Table1[[#This Row],[Mortgage Recording Tax Exemption FY13 and After]]</f>
        <v>0</v>
      </c>
      <c r="BC344" s="9">
        <v>43.768500000000003</v>
      </c>
      <c r="BD344" s="9">
        <v>212.28139999999999</v>
      </c>
      <c r="BE344" s="9">
        <v>449.28899999999999</v>
      </c>
      <c r="BF344" s="24">
        <f>Table1[[#This Row],[Indirect and Induced Land Through FY12]]+Table1[[#This Row],[Indirect and Induced Land FY13 and After]]</f>
        <v>661.57039999999995</v>
      </c>
      <c r="BG344" s="9">
        <v>81.284400000000005</v>
      </c>
      <c r="BH344" s="9">
        <v>394.2371</v>
      </c>
      <c r="BI344" s="9">
        <v>834.39620000000002</v>
      </c>
      <c r="BJ344" s="24">
        <f>Table1[[#This Row],[Indirect and Induced Building Through FY12]]+Table1[[#This Row],[Indirect and Induced Building FY13 and After]]</f>
        <v>1228.6333</v>
      </c>
      <c r="BK344" s="9">
        <v>200.69990000000001</v>
      </c>
      <c r="BL344" s="9">
        <v>1044.7663</v>
      </c>
      <c r="BM344" s="9">
        <v>2060.2107000000001</v>
      </c>
      <c r="BN344" s="24">
        <f>Table1[[#This Row],[TOTAL Real Property Related Taxes Through FY12]]+Table1[[#This Row],[TOTAL Real Property Related Taxes FY13 and After]]</f>
        <v>3104.9769999999999</v>
      </c>
      <c r="BO344" s="9">
        <v>290.5127</v>
      </c>
      <c r="BP344" s="9">
        <v>1609.4576</v>
      </c>
      <c r="BQ344" s="9">
        <v>2982.1514000000002</v>
      </c>
      <c r="BR344" s="24">
        <f>Table1[[#This Row],[Company Direct Through FY12]]+Table1[[#This Row],[Company Direct FY13 and After]]</f>
        <v>4591.6090000000004</v>
      </c>
      <c r="BS344" s="9">
        <v>0</v>
      </c>
      <c r="BT344" s="9">
        <v>0</v>
      </c>
      <c r="BU344" s="9">
        <v>0</v>
      </c>
      <c r="BV344" s="24">
        <f>Table1[[#This Row],[Sales Tax Exemption Through FY12]]+Table1[[#This Row],[Sales Tax Exemption FY13 and After]]</f>
        <v>0</v>
      </c>
      <c r="BW344" s="9">
        <v>0</v>
      </c>
      <c r="BX344" s="9">
        <v>0</v>
      </c>
      <c r="BY344" s="9">
        <v>0</v>
      </c>
      <c r="BZ344" s="24">
        <f>Table1[[#This Row],[Energy Tax Savings Through FY12]]+Table1[[#This Row],[Energy Tax Savings FY13 and After]]</f>
        <v>0</v>
      </c>
      <c r="CA344" s="9">
        <v>0</v>
      </c>
      <c r="CB344" s="9">
        <v>0</v>
      </c>
      <c r="CC344" s="9">
        <v>0</v>
      </c>
      <c r="CD344" s="24">
        <f>Table1[[#This Row],[Tax Exempt Bond Savings Through FY12]]+Table1[[#This Row],[Tax Exempt Bond Savings FY13 and After]]</f>
        <v>0</v>
      </c>
      <c r="CE344" s="9">
        <v>149.44409999999999</v>
      </c>
      <c r="CF344" s="9">
        <v>804.31050000000005</v>
      </c>
      <c r="CG344" s="9">
        <v>1534.0625</v>
      </c>
      <c r="CH344" s="24">
        <f>Table1[[#This Row],[Indirect and Induced Through FY12]]+Table1[[#This Row],[Indirect and Induced FY13 and After]]</f>
        <v>2338.373</v>
      </c>
      <c r="CI344" s="9">
        <v>439.95679999999999</v>
      </c>
      <c r="CJ344" s="9">
        <v>2413.7680999999998</v>
      </c>
      <c r="CK344" s="9">
        <v>4516.2138999999997</v>
      </c>
      <c r="CL344" s="24">
        <f>Table1[[#This Row],[TOTAL Income Consumption Use Taxes Through FY12]]+Table1[[#This Row],[TOTAL Income Consumption Use Taxes FY13 and After]]</f>
        <v>6929.982</v>
      </c>
      <c r="CM344" s="9">
        <v>33.582000000000001</v>
      </c>
      <c r="CN344" s="9">
        <v>135.56309999999999</v>
      </c>
      <c r="CO344" s="9">
        <v>344.72430000000003</v>
      </c>
      <c r="CP344" s="24">
        <f>Table1[[#This Row],[Assistance Provided Through FY12]]+Table1[[#This Row],[Assistance Provided FY13 and After]]</f>
        <v>480.28740000000005</v>
      </c>
      <c r="CQ344" s="9">
        <v>0</v>
      </c>
      <c r="CR344" s="9">
        <v>0</v>
      </c>
      <c r="CS344" s="9">
        <v>0</v>
      </c>
      <c r="CT344" s="24">
        <f>Table1[[#This Row],[Recapture Cancellation Reduction Amount Through FY12]]+Table1[[#This Row],[Recapture Cancellation Reduction Amount FY13 and After]]</f>
        <v>0</v>
      </c>
      <c r="CU344" s="9">
        <v>0</v>
      </c>
      <c r="CV344" s="9">
        <v>0</v>
      </c>
      <c r="CW344" s="9">
        <v>0</v>
      </c>
      <c r="CX344" s="24">
        <f>Table1[[#This Row],[Penalty Paid Through FY12]]+Table1[[#This Row],[Penalty Paid FY13 and After]]</f>
        <v>0</v>
      </c>
      <c r="CY344" s="9">
        <v>33.582000000000001</v>
      </c>
      <c r="CZ344" s="9">
        <v>135.56309999999999</v>
      </c>
      <c r="DA344" s="9">
        <v>344.72430000000003</v>
      </c>
      <c r="DB344" s="24">
        <f>Table1[[#This Row],[TOTAL Assistance Net of Recapture Penalties Through FY12]]+Table1[[#This Row],[TOTAL Assistance Net of Recapture Penalties FY13 and After]]</f>
        <v>480.28740000000005</v>
      </c>
      <c r="DC344" s="9">
        <v>399.74169999999998</v>
      </c>
      <c r="DD344" s="9">
        <v>2183.2685000000001</v>
      </c>
      <c r="DE344" s="9">
        <v>4103.4012000000002</v>
      </c>
      <c r="DF344" s="24">
        <f>Table1[[#This Row],[Company Direct Tax Revenue Before Assistance Through FY12]]+Table1[[#This Row],[Company Direct Tax Revenue Before Assistance FY13 and After]]</f>
        <v>6286.6697000000004</v>
      </c>
      <c r="DG344" s="9">
        <v>274.49700000000001</v>
      </c>
      <c r="DH344" s="9">
        <v>1410.829</v>
      </c>
      <c r="DI344" s="9">
        <v>2817.7476999999999</v>
      </c>
      <c r="DJ344" s="24">
        <f>Table1[[#This Row],[Indirect and Induced Tax Revenues Through FY12]]+Table1[[#This Row],[Indirect and Induced Tax Revenues FY13 and After]]</f>
        <v>4228.5766999999996</v>
      </c>
      <c r="DK344" s="9">
        <v>674.23869999999999</v>
      </c>
      <c r="DL344" s="9">
        <v>3594.0974999999999</v>
      </c>
      <c r="DM344" s="9">
        <v>6921.1489000000001</v>
      </c>
      <c r="DN344" s="24">
        <f>Table1[[#This Row],[TOTAL Tax Revenues Before Assistance Through FY12]]+Table1[[#This Row],[TOTAL Tax Revenues Before Assistance FY13 and After]]</f>
        <v>10515.2464</v>
      </c>
      <c r="DO344" s="9">
        <v>640.6567</v>
      </c>
      <c r="DP344" s="9">
        <v>3458.5344</v>
      </c>
      <c r="DQ344" s="9">
        <v>6576.4246000000003</v>
      </c>
      <c r="DR344" s="24">
        <f>Table1[[#This Row],[TOTAL Tax Revenues Net of Assistance Recapture and Penalty Through FY12]]+Table1[[#This Row],[TOTAL Tax Revenues Net of Assistance Recapture and Penalty FY13 and After]]</f>
        <v>10034.959000000001</v>
      </c>
      <c r="DS344" s="9">
        <v>0</v>
      </c>
      <c r="DT344" s="9">
        <v>0</v>
      </c>
      <c r="DU344" s="9">
        <v>0</v>
      </c>
      <c r="DV344" s="9">
        <v>0</v>
      </c>
    </row>
    <row r="345" spans="1:126" x14ac:dyDescent="0.25">
      <c r="A345" s="10">
        <v>93090</v>
      </c>
      <c r="B345" s="10" t="s">
        <v>1415</v>
      </c>
      <c r="C345" s="10" t="s">
        <v>1416</v>
      </c>
      <c r="D345" s="10" t="s">
        <v>47</v>
      </c>
      <c r="E345" s="10">
        <v>3</v>
      </c>
      <c r="F345" s="10" t="s">
        <v>1417</v>
      </c>
      <c r="G345" s="10" t="s">
        <v>672</v>
      </c>
      <c r="H345" s="13">
        <v>25000</v>
      </c>
      <c r="I345" s="13">
        <v>100000</v>
      </c>
      <c r="J345" s="10" t="s">
        <v>309</v>
      </c>
      <c r="K345" s="10" t="s">
        <v>50</v>
      </c>
      <c r="L345" s="8">
        <v>38776</v>
      </c>
      <c r="M345" s="8">
        <v>49706</v>
      </c>
      <c r="N345" s="9">
        <v>30000</v>
      </c>
      <c r="O345" s="10" t="s">
        <v>108</v>
      </c>
      <c r="P345" s="7">
        <v>15</v>
      </c>
      <c r="Q345" s="7">
        <v>0</v>
      </c>
      <c r="R345" s="7">
        <v>95</v>
      </c>
      <c r="S345" s="7">
        <v>0</v>
      </c>
      <c r="T345" s="7">
        <v>0</v>
      </c>
      <c r="U345" s="7">
        <v>110</v>
      </c>
      <c r="V345" s="7">
        <v>102</v>
      </c>
      <c r="W345" s="7">
        <v>0</v>
      </c>
      <c r="X345" s="7">
        <v>0</v>
      </c>
      <c r="Y345" s="7">
        <v>0</v>
      </c>
      <c r="Z345" s="7">
        <v>76</v>
      </c>
      <c r="AA345" s="7">
        <v>0</v>
      </c>
      <c r="AB345" s="16">
        <v>0</v>
      </c>
      <c r="AC345" s="16">
        <v>0</v>
      </c>
      <c r="AD345" s="16">
        <v>0</v>
      </c>
      <c r="AE345" s="16">
        <v>0</v>
      </c>
      <c r="AF345" s="15">
        <v>61.818181818181813</v>
      </c>
      <c r="AG345" s="10" t="s">
        <v>28</v>
      </c>
      <c r="AH345" s="10" t="s">
        <v>28</v>
      </c>
      <c r="AI345" s="9">
        <v>0</v>
      </c>
      <c r="AJ345" s="9">
        <v>0</v>
      </c>
      <c r="AK345" s="9">
        <v>0</v>
      </c>
      <c r="AL345" s="24">
        <f>Table1[[#This Row],[Company Direct Land Through FY12]]+Table1[[#This Row],[Company Direct Land FY13 and After]]</f>
        <v>0</v>
      </c>
      <c r="AM345" s="9">
        <v>0</v>
      </c>
      <c r="AN345" s="9">
        <v>0</v>
      </c>
      <c r="AO345" s="9">
        <v>0</v>
      </c>
      <c r="AP345" s="24">
        <f>Table1[[#This Row],[Company Direct Building Through FY12]]+Table1[[#This Row],[Company Direct Building FY13 and After]]</f>
        <v>0</v>
      </c>
      <c r="AQ345" s="9">
        <v>0</v>
      </c>
      <c r="AR345" s="9">
        <v>487.5</v>
      </c>
      <c r="AS345" s="9">
        <v>0</v>
      </c>
      <c r="AT345" s="24">
        <f>Table1[[#This Row],[Mortgage Recording Tax Through FY12]]+Table1[[#This Row],[Mortgage Recording Tax FY13 and After]]</f>
        <v>487.5</v>
      </c>
      <c r="AU345" s="9">
        <v>0</v>
      </c>
      <c r="AV345" s="9">
        <v>0</v>
      </c>
      <c r="AW345" s="9">
        <v>0</v>
      </c>
      <c r="AX345" s="24">
        <f>Table1[[#This Row],[Pilot Savings  Through FY12]]+Table1[[#This Row],[Pilot Savings FY13 and After]]</f>
        <v>0</v>
      </c>
      <c r="AY345" s="9">
        <v>0</v>
      </c>
      <c r="AZ345" s="9">
        <v>0</v>
      </c>
      <c r="BA345" s="9">
        <v>0</v>
      </c>
      <c r="BB345" s="24">
        <f>Table1[[#This Row],[Mortgage Recording Tax Exemption Through FY12]]+Table1[[#This Row],[Mortgage Recording Tax Exemption FY13 and After]]</f>
        <v>0</v>
      </c>
      <c r="BC345" s="9">
        <v>46.958500000000001</v>
      </c>
      <c r="BD345" s="9">
        <v>439.03429999999997</v>
      </c>
      <c r="BE345" s="9">
        <v>573.75300000000004</v>
      </c>
      <c r="BF345" s="24">
        <f>Table1[[#This Row],[Indirect and Induced Land Through FY12]]+Table1[[#This Row],[Indirect and Induced Land FY13 and After]]</f>
        <v>1012.7873</v>
      </c>
      <c r="BG345" s="9">
        <v>87.208699999999993</v>
      </c>
      <c r="BH345" s="9">
        <v>815.34929999999997</v>
      </c>
      <c r="BI345" s="9">
        <v>1065.5446999999999</v>
      </c>
      <c r="BJ345" s="24">
        <f>Table1[[#This Row],[Indirect and Induced Building Through FY12]]+Table1[[#This Row],[Indirect and Induced Building FY13 and After]]</f>
        <v>1880.8939999999998</v>
      </c>
      <c r="BK345" s="9">
        <v>134.16720000000001</v>
      </c>
      <c r="BL345" s="9">
        <v>1741.8835999999999</v>
      </c>
      <c r="BM345" s="9">
        <v>1639.2977000000001</v>
      </c>
      <c r="BN345" s="24">
        <f>Table1[[#This Row],[TOTAL Real Property Related Taxes Through FY12]]+Table1[[#This Row],[TOTAL Real Property Related Taxes FY13 and After]]</f>
        <v>3381.1813000000002</v>
      </c>
      <c r="BO345" s="9">
        <v>111.488</v>
      </c>
      <c r="BP345" s="9">
        <v>1166.5904</v>
      </c>
      <c r="BQ345" s="9">
        <v>1362.1971000000001</v>
      </c>
      <c r="BR345" s="24">
        <f>Table1[[#This Row],[Company Direct Through FY12]]+Table1[[#This Row],[Company Direct FY13 and After]]</f>
        <v>2528.7875000000004</v>
      </c>
      <c r="BS345" s="9">
        <v>0</v>
      </c>
      <c r="BT345" s="9">
        <v>0</v>
      </c>
      <c r="BU345" s="9">
        <v>0</v>
      </c>
      <c r="BV345" s="24">
        <f>Table1[[#This Row],[Sales Tax Exemption Through FY12]]+Table1[[#This Row],[Sales Tax Exemption FY13 and After]]</f>
        <v>0</v>
      </c>
      <c r="BW345" s="9">
        <v>0</v>
      </c>
      <c r="BX345" s="9">
        <v>0</v>
      </c>
      <c r="BY345" s="9">
        <v>0</v>
      </c>
      <c r="BZ345" s="24">
        <f>Table1[[#This Row],[Energy Tax Savings Through FY12]]+Table1[[#This Row],[Energy Tax Savings FY13 and After]]</f>
        <v>0</v>
      </c>
      <c r="CA345" s="9">
        <v>20.6326</v>
      </c>
      <c r="CB345" s="9">
        <v>113.6664</v>
      </c>
      <c r="CC345" s="9">
        <v>88.180400000000006</v>
      </c>
      <c r="CD345" s="24">
        <f>Table1[[#This Row],[Tax Exempt Bond Savings Through FY12]]+Table1[[#This Row],[Tax Exempt Bond Savings FY13 and After]]</f>
        <v>201.8468</v>
      </c>
      <c r="CE345" s="9">
        <v>144.71250000000001</v>
      </c>
      <c r="CF345" s="9">
        <v>1516.2805000000001</v>
      </c>
      <c r="CG345" s="9">
        <v>1768.1448</v>
      </c>
      <c r="CH345" s="24">
        <f>Table1[[#This Row],[Indirect and Induced Through FY12]]+Table1[[#This Row],[Indirect and Induced FY13 and After]]</f>
        <v>3284.4252999999999</v>
      </c>
      <c r="CI345" s="9">
        <v>235.56790000000001</v>
      </c>
      <c r="CJ345" s="9">
        <v>2569.2044999999998</v>
      </c>
      <c r="CK345" s="9">
        <v>3042.1615000000002</v>
      </c>
      <c r="CL345" s="24">
        <f>Table1[[#This Row],[TOTAL Income Consumption Use Taxes Through FY12]]+Table1[[#This Row],[TOTAL Income Consumption Use Taxes FY13 and After]]</f>
        <v>5611.366</v>
      </c>
      <c r="CM345" s="9">
        <v>20.6326</v>
      </c>
      <c r="CN345" s="9">
        <v>113.6664</v>
      </c>
      <c r="CO345" s="9">
        <v>88.180400000000006</v>
      </c>
      <c r="CP345" s="24">
        <f>Table1[[#This Row],[Assistance Provided Through FY12]]+Table1[[#This Row],[Assistance Provided FY13 and After]]</f>
        <v>201.8468</v>
      </c>
      <c r="CQ345" s="9">
        <v>0</v>
      </c>
      <c r="CR345" s="9">
        <v>0</v>
      </c>
      <c r="CS345" s="9">
        <v>0</v>
      </c>
      <c r="CT345" s="24">
        <f>Table1[[#This Row],[Recapture Cancellation Reduction Amount Through FY12]]+Table1[[#This Row],[Recapture Cancellation Reduction Amount FY13 and After]]</f>
        <v>0</v>
      </c>
      <c r="CU345" s="9">
        <v>0</v>
      </c>
      <c r="CV345" s="9">
        <v>0</v>
      </c>
      <c r="CW345" s="9">
        <v>0</v>
      </c>
      <c r="CX345" s="24">
        <f>Table1[[#This Row],[Penalty Paid Through FY12]]+Table1[[#This Row],[Penalty Paid FY13 and After]]</f>
        <v>0</v>
      </c>
      <c r="CY345" s="9">
        <v>20.6326</v>
      </c>
      <c r="CZ345" s="9">
        <v>113.6664</v>
      </c>
      <c r="DA345" s="9">
        <v>88.180400000000006</v>
      </c>
      <c r="DB345" s="24">
        <f>Table1[[#This Row],[TOTAL Assistance Net of Recapture Penalties Through FY12]]+Table1[[#This Row],[TOTAL Assistance Net of Recapture Penalties FY13 and After]]</f>
        <v>201.8468</v>
      </c>
      <c r="DC345" s="9">
        <v>111.488</v>
      </c>
      <c r="DD345" s="9">
        <v>1654.0904</v>
      </c>
      <c r="DE345" s="9">
        <v>1362.1971000000001</v>
      </c>
      <c r="DF345" s="24">
        <f>Table1[[#This Row],[Company Direct Tax Revenue Before Assistance Through FY12]]+Table1[[#This Row],[Company Direct Tax Revenue Before Assistance FY13 and After]]</f>
        <v>3016.2875000000004</v>
      </c>
      <c r="DG345" s="9">
        <v>278.87970000000001</v>
      </c>
      <c r="DH345" s="9">
        <v>2770.6641</v>
      </c>
      <c r="DI345" s="9">
        <v>3407.4425000000001</v>
      </c>
      <c r="DJ345" s="24">
        <f>Table1[[#This Row],[Indirect and Induced Tax Revenues Through FY12]]+Table1[[#This Row],[Indirect and Induced Tax Revenues FY13 and After]]</f>
        <v>6178.1066000000001</v>
      </c>
      <c r="DK345" s="9">
        <v>390.36770000000001</v>
      </c>
      <c r="DL345" s="9">
        <v>4424.7545</v>
      </c>
      <c r="DM345" s="9">
        <v>4769.6396000000004</v>
      </c>
      <c r="DN345" s="24">
        <f>Table1[[#This Row],[TOTAL Tax Revenues Before Assistance Through FY12]]+Table1[[#This Row],[TOTAL Tax Revenues Before Assistance FY13 and After]]</f>
        <v>9194.3941000000013</v>
      </c>
      <c r="DO345" s="9">
        <v>369.73509999999999</v>
      </c>
      <c r="DP345" s="9">
        <v>4311.0880999999999</v>
      </c>
      <c r="DQ345" s="9">
        <v>4681.4592000000002</v>
      </c>
      <c r="DR345" s="24">
        <f>Table1[[#This Row],[TOTAL Tax Revenues Net of Assistance Recapture and Penalty Through FY12]]+Table1[[#This Row],[TOTAL Tax Revenues Net of Assistance Recapture and Penalty FY13 and After]]</f>
        <v>8992.5473000000002</v>
      </c>
      <c r="DS345" s="9">
        <v>0</v>
      </c>
      <c r="DT345" s="9">
        <v>0</v>
      </c>
      <c r="DU345" s="9">
        <v>0</v>
      </c>
      <c r="DV345" s="9">
        <v>0</v>
      </c>
    </row>
    <row r="346" spans="1:126" x14ac:dyDescent="0.25">
      <c r="A346" s="10">
        <v>93091</v>
      </c>
      <c r="B346" s="10" t="s">
        <v>1418</v>
      </c>
      <c r="C346" s="10" t="s">
        <v>1419</v>
      </c>
      <c r="D346" s="10" t="s">
        <v>24</v>
      </c>
      <c r="E346" s="10">
        <v>30</v>
      </c>
      <c r="F346" s="10" t="s">
        <v>1420</v>
      </c>
      <c r="G346" s="10" t="s">
        <v>1421</v>
      </c>
      <c r="H346" s="13">
        <v>70000</v>
      </c>
      <c r="I346" s="13">
        <v>32250</v>
      </c>
      <c r="J346" s="10" t="s">
        <v>1204</v>
      </c>
      <c r="K346" s="10" t="s">
        <v>81</v>
      </c>
      <c r="L346" s="8">
        <v>38631</v>
      </c>
      <c r="M346" s="8">
        <v>48029</v>
      </c>
      <c r="N346" s="9">
        <v>5523.5</v>
      </c>
      <c r="O346" s="10" t="s">
        <v>11</v>
      </c>
      <c r="P346" s="7">
        <v>0</v>
      </c>
      <c r="Q346" s="7">
        <v>1</v>
      </c>
      <c r="R346" s="7">
        <v>117</v>
      </c>
      <c r="S346" s="7">
        <v>0</v>
      </c>
      <c r="T346" s="7">
        <v>1</v>
      </c>
      <c r="U346" s="7">
        <v>119</v>
      </c>
      <c r="V346" s="7">
        <v>117</v>
      </c>
      <c r="W346" s="7">
        <v>0</v>
      </c>
      <c r="X346" s="7">
        <v>0</v>
      </c>
      <c r="Y346" s="7">
        <v>0</v>
      </c>
      <c r="Z346" s="7">
        <v>9</v>
      </c>
      <c r="AA346" s="7">
        <v>0</v>
      </c>
      <c r="AB346" s="16">
        <v>0</v>
      </c>
      <c r="AC346" s="16">
        <v>0</v>
      </c>
      <c r="AD346" s="16">
        <v>0</v>
      </c>
      <c r="AE346" s="16">
        <v>0</v>
      </c>
      <c r="AF346" s="15">
        <v>54.237288135593218</v>
      </c>
      <c r="AG346" s="10" t="s">
        <v>28</v>
      </c>
      <c r="AH346" s="10" t="s">
        <v>1966</v>
      </c>
      <c r="AI346" s="9">
        <v>26.268000000000001</v>
      </c>
      <c r="AJ346" s="9">
        <v>151.27940000000001</v>
      </c>
      <c r="AK346" s="9">
        <v>269.64550000000003</v>
      </c>
      <c r="AL346" s="24">
        <f>Table1[[#This Row],[Company Direct Land Through FY12]]+Table1[[#This Row],[Company Direct Land FY13 and After]]</f>
        <v>420.92490000000004</v>
      </c>
      <c r="AM346" s="9">
        <v>21.699000000000002</v>
      </c>
      <c r="AN346" s="9">
        <v>120.8075</v>
      </c>
      <c r="AO346" s="9">
        <v>222.74359999999999</v>
      </c>
      <c r="AP346" s="24">
        <f>Table1[[#This Row],[Company Direct Building Through FY12]]+Table1[[#This Row],[Company Direct Building FY13 and After]]</f>
        <v>343.55110000000002</v>
      </c>
      <c r="AQ346" s="9">
        <v>0</v>
      </c>
      <c r="AR346" s="9">
        <v>54.905000000000001</v>
      </c>
      <c r="AS346" s="9">
        <v>0</v>
      </c>
      <c r="AT346" s="24">
        <f>Table1[[#This Row],[Mortgage Recording Tax Through FY12]]+Table1[[#This Row],[Mortgage Recording Tax FY13 and After]]</f>
        <v>54.905000000000001</v>
      </c>
      <c r="AU346" s="9">
        <v>38.802999999999997</v>
      </c>
      <c r="AV346" s="9">
        <v>185.10230000000001</v>
      </c>
      <c r="AW346" s="9">
        <v>398.3184</v>
      </c>
      <c r="AX346" s="24">
        <f>Table1[[#This Row],[Pilot Savings  Through FY12]]+Table1[[#This Row],[Pilot Savings FY13 and After]]</f>
        <v>583.42070000000001</v>
      </c>
      <c r="AY346" s="9">
        <v>0</v>
      </c>
      <c r="AZ346" s="9">
        <v>54.905000000000001</v>
      </c>
      <c r="BA346" s="9">
        <v>0</v>
      </c>
      <c r="BB346" s="24">
        <f>Table1[[#This Row],[Mortgage Recording Tax Exemption Through FY12]]+Table1[[#This Row],[Mortgage Recording Tax Exemption FY13 and After]]</f>
        <v>54.905000000000001</v>
      </c>
      <c r="BC346" s="9">
        <v>115.8806</v>
      </c>
      <c r="BD346" s="9">
        <v>537.74739999999997</v>
      </c>
      <c r="BE346" s="9">
        <v>1189.5284999999999</v>
      </c>
      <c r="BF346" s="24">
        <f>Table1[[#This Row],[Indirect and Induced Land Through FY12]]+Table1[[#This Row],[Indirect and Induced Land FY13 and After]]</f>
        <v>1727.2758999999999</v>
      </c>
      <c r="BG346" s="9">
        <v>215.20689999999999</v>
      </c>
      <c r="BH346" s="9">
        <v>998.67399999999998</v>
      </c>
      <c r="BI346" s="9">
        <v>2209.1257000000001</v>
      </c>
      <c r="BJ346" s="24">
        <f>Table1[[#This Row],[Indirect and Induced Building Through FY12]]+Table1[[#This Row],[Indirect and Induced Building FY13 and After]]</f>
        <v>3207.7997</v>
      </c>
      <c r="BK346" s="9">
        <v>340.25150000000002</v>
      </c>
      <c r="BL346" s="9">
        <v>1623.4059999999999</v>
      </c>
      <c r="BM346" s="9">
        <v>3492.7249000000002</v>
      </c>
      <c r="BN346" s="24">
        <f>Table1[[#This Row],[TOTAL Real Property Related Taxes Through FY12]]+Table1[[#This Row],[TOTAL Real Property Related Taxes FY13 and After]]</f>
        <v>5116.1309000000001</v>
      </c>
      <c r="BO346" s="9">
        <v>769.48310000000004</v>
      </c>
      <c r="BP346" s="9">
        <v>3878.8119999999999</v>
      </c>
      <c r="BQ346" s="9">
        <v>7898.8447999999999</v>
      </c>
      <c r="BR346" s="24">
        <f>Table1[[#This Row],[Company Direct Through FY12]]+Table1[[#This Row],[Company Direct FY13 and After]]</f>
        <v>11777.656800000001</v>
      </c>
      <c r="BS346" s="9">
        <v>0</v>
      </c>
      <c r="BT346" s="9">
        <v>90.2624</v>
      </c>
      <c r="BU346" s="9">
        <v>0</v>
      </c>
      <c r="BV346" s="24">
        <f>Table1[[#This Row],[Sales Tax Exemption Through FY12]]+Table1[[#This Row],[Sales Tax Exemption FY13 and After]]</f>
        <v>90.2624</v>
      </c>
      <c r="BW346" s="9">
        <v>0</v>
      </c>
      <c r="BX346" s="9">
        <v>0</v>
      </c>
      <c r="BY346" s="9">
        <v>0</v>
      </c>
      <c r="BZ346" s="24">
        <f>Table1[[#This Row],[Energy Tax Savings Through FY12]]+Table1[[#This Row],[Energy Tax Savings FY13 and After]]</f>
        <v>0</v>
      </c>
      <c r="CA346" s="9">
        <v>0</v>
      </c>
      <c r="CB346" s="9">
        <v>0</v>
      </c>
      <c r="CC346" s="9">
        <v>0</v>
      </c>
      <c r="CD346" s="24">
        <f>Table1[[#This Row],[Tax Exempt Bond Savings Through FY12]]+Table1[[#This Row],[Tax Exempt Bond Savings FY13 and After]]</f>
        <v>0</v>
      </c>
      <c r="CE346" s="9">
        <v>395.66489999999999</v>
      </c>
      <c r="CF346" s="9">
        <v>2035.1922999999999</v>
      </c>
      <c r="CG346" s="9">
        <v>4061.5527000000002</v>
      </c>
      <c r="CH346" s="24">
        <f>Table1[[#This Row],[Indirect and Induced Through FY12]]+Table1[[#This Row],[Indirect and Induced FY13 and After]]</f>
        <v>6096.7449999999999</v>
      </c>
      <c r="CI346" s="9">
        <v>1165.1479999999999</v>
      </c>
      <c r="CJ346" s="9">
        <v>5823.7419</v>
      </c>
      <c r="CK346" s="9">
        <v>11960.397499999999</v>
      </c>
      <c r="CL346" s="24">
        <f>Table1[[#This Row],[TOTAL Income Consumption Use Taxes Through FY12]]+Table1[[#This Row],[TOTAL Income Consumption Use Taxes FY13 and After]]</f>
        <v>17784.1394</v>
      </c>
      <c r="CM346" s="9">
        <v>38.802999999999997</v>
      </c>
      <c r="CN346" s="9">
        <v>330.2697</v>
      </c>
      <c r="CO346" s="9">
        <v>398.3184</v>
      </c>
      <c r="CP346" s="24">
        <f>Table1[[#This Row],[Assistance Provided Through FY12]]+Table1[[#This Row],[Assistance Provided FY13 and After]]</f>
        <v>728.58809999999994</v>
      </c>
      <c r="CQ346" s="9">
        <v>0</v>
      </c>
      <c r="CR346" s="9">
        <v>0</v>
      </c>
      <c r="CS346" s="9">
        <v>0</v>
      </c>
      <c r="CT346" s="24">
        <f>Table1[[#This Row],[Recapture Cancellation Reduction Amount Through FY12]]+Table1[[#This Row],[Recapture Cancellation Reduction Amount FY13 and After]]</f>
        <v>0</v>
      </c>
      <c r="CU346" s="9">
        <v>0</v>
      </c>
      <c r="CV346" s="9">
        <v>0</v>
      </c>
      <c r="CW346" s="9">
        <v>0</v>
      </c>
      <c r="CX346" s="24">
        <f>Table1[[#This Row],[Penalty Paid Through FY12]]+Table1[[#This Row],[Penalty Paid FY13 and After]]</f>
        <v>0</v>
      </c>
      <c r="CY346" s="9">
        <v>38.802999999999997</v>
      </c>
      <c r="CZ346" s="9">
        <v>330.2697</v>
      </c>
      <c r="DA346" s="9">
        <v>398.3184</v>
      </c>
      <c r="DB346" s="24">
        <f>Table1[[#This Row],[TOTAL Assistance Net of Recapture Penalties Through FY12]]+Table1[[#This Row],[TOTAL Assistance Net of Recapture Penalties FY13 and After]]</f>
        <v>728.58809999999994</v>
      </c>
      <c r="DC346" s="9">
        <v>817.45010000000002</v>
      </c>
      <c r="DD346" s="9">
        <v>4205.8038999999999</v>
      </c>
      <c r="DE346" s="9">
        <v>8391.2338999999993</v>
      </c>
      <c r="DF346" s="24">
        <f>Table1[[#This Row],[Company Direct Tax Revenue Before Assistance Through FY12]]+Table1[[#This Row],[Company Direct Tax Revenue Before Assistance FY13 and After]]</f>
        <v>12597.037799999998</v>
      </c>
      <c r="DG346" s="9">
        <v>726.75239999999997</v>
      </c>
      <c r="DH346" s="9">
        <v>3571.6136999999999</v>
      </c>
      <c r="DI346" s="9">
        <v>7460.2069000000001</v>
      </c>
      <c r="DJ346" s="24">
        <f>Table1[[#This Row],[Indirect and Induced Tax Revenues Through FY12]]+Table1[[#This Row],[Indirect and Induced Tax Revenues FY13 and After]]</f>
        <v>11031.820599999999</v>
      </c>
      <c r="DK346" s="9">
        <v>1544.2025000000001</v>
      </c>
      <c r="DL346" s="9">
        <v>7777.4175999999998</v>
      </c>
      <c r="DM346" s="9">
        <v>15851.4408</v>
      </c>
      <c r="DN346" s="24">
        <f>Table1[[#This Row],[TOTAL Tax Revenues Before Assistance Through FY12]]+Table1[[#This Row],[TOTAL Tax Revenues Before Assistance FY13 and After]]</f>
        <v>23628.858400000001</v>
      </c>
      <c r="DO346" s="9">
        <v>1505.3995</v>
      </c>
      <c r="DP346" s="9">
        <v>7447.1478999999999</v>
      </c>
      <c r="DQ346" s="9">
        <v>15453.1224</v>
      </c>
      <c r="DR346" s="24">
        <f>Table1[[#This Row],[TOTAL Tax Revenues Net of Assistance Recapture and Penalty Through FY12]]+Table1[[#This Row],[TOTAL Tax Revenues Net of Assistance Recapture and Penalty FY13 and After]]</f>
        <v>22900.2703</v>
      </c>
      <c r="DS346" s="9">
        <v>0</v>
      </c>
      <c r="DT346" s="9">
        <v>0</v>
      </c>
      <c r="DU346" s="9">
        <v>0</v>
      </c>
      <c r="DV346" s="9">
        <v>0</v>
      </c>
    </row>
    <row r="347" spans="1:126" x14ac:dyDescent="0.25">
      <c r="A347" s="10">
        <v>93092</v>
      </c>
      <c r="B347" s="10" t="s">
        <v>1422</v>
      </c>
      <c r="C347" s="10" t="s">
        <v>1424</v>
      </c>
      <c r="D347" s="10" t="s">
        <v>24</v>
      </c>
      <c r="E347" s="10">
        <v>26</v>
      </c>
      <c r="F347" s="10" t="s">
        <v>1425</v>
      </c>
      <c r="G347" s="10" t="s">
        <v>23</v>
      </c>
      <c r="H347" s="13">
        <v>228000</v>
      </c>
      <c r="I347" s="13">
        <v>120000</v>
      </c>
      <c r="J347" s="10" t="s">
        <v>1423</v>
      </c>
      <c r="K347" s="10" t="s">
        <v>81</v>
      </c>
      <c r="L347" s="8">
        <v>38897</v>
      </c>
      <c r="M347" s="8">
        <v>48395</v>
      </c>
      <c r="N347" s="9">
        <v>13250</v>
      </c>
      <c r="O347" s="10" t="s">
        <v>11</v>
      </c>
      <c r="P347" s="7">
        <v>0</v>
      </c>
      <c r="Q347" s="7">
        <v>0</v>
      </c>
      <c r="R347" s="7">
        <v>125</v>
      </c>
      <c r="S347" s="7">
        <v>2</v>
      </c>
      <c r="T347" s="7">
        <v>0</v>
      </c>
      <c r="U347" s="7">
        <v>127</v>
      </c>
      <c r="V347" s="7">
        <v>127</v>
      </c>
      <c r="W347" s="7">
        <v>0</v>
      </c>
      <c r="X347" s="7">
        <v>0</v>
      </c>
      <c r="Y347" s="7">
        <v>154</v>
      </c>
      <c r="Z347" s="7">
        <v>4</v>
      </c>
      <c r="AA347" s="7">
        <v>0</v>
      </c>
      <c r="AB347" s="16">
        <v>0</v>
      </c>
      <c r="AC347" s="16">
        <v>0</v>
      </c>
      <c r="AD347" s="16">
        <v>0</v>
      </c>
      <c r="AE347" s="16">
        <v>0</v>
      </c>
      <c r="AF347" s="15">
        <v>84.251968503937007</v>
      </c>
      <c r="AG347" s="10" t="s">
        <v>28</v>
      </c>
      <c r="AH347" s="10" t="s">
        <v>1966</v>
      </c>
      <c r="AI347" s="9">
        <v>140.24</v>
      </c>
      <c r="AJ347" s="9">
        <v>684.90549999999996</v>
      </c>
      <c r="AK347" s="9">
        <v>1497.2751000000001</v>
      </c>
      <c r="AL347" s="24">
        <f>Table1[[#This Row],[Company Direct Land Through FY12]]+Table1[[#This Row],[Company Direct Land FY13 and After]]</f>
        <v>2182.1806000000001</v>
      </c>
      <c r="AM347" s="9">
        <v>69.129000000000005</v>
      </c>
      <c r="AN347" s="9">
        <v>386.90100000000001</v>
      </c>
      <c r="AO347" s="9">
        <v>738.05610000000001</v>
      </c>
      <c r="AP347" s="24">
        <f>Table1[[#This Row],[Company Direct Building Through FY12]]+Table1[[#This Row],[Company Direct Building FY13 and After]]</f>
        <v>1124.9571000000001</v>
      </c>
      <c r="AQ347" s="9">
        <v>0</v>
      </c>
      <c r="AR347" s="9">
        <v>175.45</v>
      </c>
      <c r="AS347" s="9">
        <v>0</v>
      </c>
      <c r="AT347" s="24">
        <f>Table1[[#This Row],[Mortgage Recording Tax Through FY12]]+Table1[[#This Row],[Mortgage Recording Tax FY13 and After]]</f>
        <v>175.45</v>
      </c>
      <c r="AU347" s="9">
        <v>123.587</v>
      </c>
      <c r="AV347" s="9">
        <v>418.20100000000002</v>
      </c>
      <c r="AW347" s="9">
        <v>1319.4786999999999</v>
      </c>
      <c r="AX347" s="24">
        <f>Table1[[#This Row],[Pilot Savings  Through FY12]]+Table1[[#This Row],[Pilot Savings FY13 and After]]</f>
        <v>1737.6796999999999</v>
      </c>
      <c r="AY347" s="9">
        <v>0</v>
      </c>
      <c r="AZ347" s="9">
        <v>175.45</v>
      </c>
      <c r="BA347" s="9">
        <v>0</v>
      </c>
      <c r="BB347" s="24">
        <f>Table1[[#This Row],[Mortgage Recording Tax Exemption Through FY12]]+Table1[[#This Row],[Mortgage Recording Tax Exemption FY13 and After]]</f>
        <v>175.45</v>
      </c>
      <c r="BC347" s="9">
        <v>155.75479999999999</v>
      </c>
      <c r="BD347" s="9">
        <v>938.18140000000005</v>
      </c>
      <c r="BE347" s="9">
        <v>1662.9194</v>
      </c>
      <c r="BF347" s="24">
        <f>Table1[[#This Row],[Indirect and Induced Land Through FY12]]+Table1[[#This Row],[Indirect and Induced Land FY13 and After]]</f>
        <v>2601.1008000000002</v>
      </c>
      <c r="BG347" s="9">
        <v>289.25900000000001</v>
      </c>
      <c r="BH347" s="9">
        <v>1742.337</v>
      </c>
      <c r="BI347" s="9">
        <v>3088.2806</v>
      </c>
      <c r="BJ347" s="24">
        <f>Table1[[#This Row],[Indirect and Induced Building Through FY12]]+Table1[[#This Row],[Indirect and Induced Building FY13 and After]]</f>
        <v>4830.6175999999996</v>
      </c>
      <c r="BK347" s="9">
        <v>530.79579999999999</v>
      </c>
      <c r="BL347" s="9">
        <v>3334.1239</v>
      </c>
      <c r="BM347" s="9">
        <v>5667.0524999999998</v>
      </c>
      <c r="BN347" s="24">
        <f>Table1[[#This Row],[TOTAL Real Property Related Taxes Through FY12]]+Table1[[#This Row],[TOTAL Real Property Related Taxes FY13 and After]]</f>
        <v>9001.1764000000003</v>
      </c>
      <c r="BO347" s="9">
        <v>1731.3304000000001</v>
      </c>
      <c r="BP347" s="9">
        <v>10342.028399999999</v>
      </c>
      <c r="BQ347" s="9">
        <v>18484.588100000001</v>
      </c>
      <c r="BR347" s="24">
        <f>Table1[[#This Row],[Company Direct Through FY12]]+Table1[[#This Row],[Company Direct FY13 and After]]</f>
        <v>28826.6165</v>
      </c>
      <c r="BS347" s="9">
        <v>0</v>
      </c>
      <c r="BT347" s="9">
        <v>0</v>
      </c>
      <c r="BU347" s="9">
        <v>0</v>
      </c>
      <c r="BV347" s="24">
        <f>Table1[[#This Row],[Sales Tax Exemption Through FY12]]+Table1[[#This Row],[Sales Tax Exemption FY13 and After]]</f>
        <v>0</v>
      </c>
      <c r="BW347" s="9">
        <v>0</v>
      </c>
      <c r="BX347" s="9">
        <v>0</v>
      </c>
      <c r="BY347" s="9">
        <v>0</v>
      </c>
      <c r="BZ347" s="24">
        <f>Table1[[#This Row],[Energy Tax Savings Through FY12]]+Table1[[#This Row],[Energy Tax Savings FY13 and After]]</f>
        <v>0</v>
      </c>
      <c r="CA347" s="9">
        <v>0</v>
      </c>
      <c r="CB347" s="9">
        <v>0</v>
      </c>
      <c r="CC347" s="9">
        <v>0</v>
      </c>
      <c r="CD347" s="24">
        <f>Table1[[#This Row],[Tax Exempt Bond Savings Through FY12]]+Table1[[#This Row],[Tax Exempt Bond Savings FY13 and After]]</f>
        <v>0</v>
      </c>
      <c r="CE347" s="9">
        <v>531.81209999999999</v>
      </c>
      <c r="CF347" s="9">
        <v>3544.6622000000002</v>
      </c>
      <c r="CG347" s="9">
        <v>5677.9030000000002</v>
      </c>
      <c r="CH347" s="24">
        <f>Table1[[#This Row],[Indirect and Induced Through FY12]]+Table1[[#This Row],[Indirect and Induced FY13 and After]]</f>
        <v>9222.5652000000009</v>
      </c>
      <c r="CI347" s="9">
        <v>2263.1424999999999</v>
      </c>
      <c r="CJ347" s="9">
        <v>13886.6906</v>
      </c>
      <c r="CK347" s="9">
        <v>24162.491099999999</v>
      </c>
      <c r="CL347" s="24">
        <f>Table1[[#This Row],[TOTAL Income Consumption Use Taxes Through FY12]]+Table1[[#This Row],[TOTAL Income Consumption Use Taxes FY13 and After]]</f>
        <v>38049.181700000001</v>
      </c>
      <c r="CM347" s="9">
        <v>123.587</v>
      </c>
      <c r="CN347" s="9">
        <v>593.65099999999995</v>
      </c>
      <c r="CO347" s="9">
        <v>1319.4786999999999</v>
      </c>
      <c r="CP347" s="24">
        <f>Table1[[#This Row],[Assistance Provided Through FY12]]+Table1[[#This Row],[Assistance Provided FY13 and After]]</f>
        <v>1913.1297</v>
      </c>
      <c r="CQ347" s="9">
        <v>0</v>
      </c>
      <c r="CR347" s="9">
        <v>0</v>
      </c>
      <c r="CS347" s="9">
        <v>0</v>
      </c>
      <c r="CT347" s="24">
        <f>Table1[[#This Row],[Recapture Cancellation Reduction Amount Through FY12]]+Table1[[#This Row],[Recapture Cancellation Reduction Amount FY13 and After]]</f>
        <v>0</v>
      </c>
      <c r="CU347" s="9">
        <v>0</v>
      </c>
      <c r="CV347" s="9">
        <v>0</v>
      </c>
      <c r="CW347" s="9">
        <v>0</v>
      </c>
      <c r="CX347" s="24">
        <f>Table1[[#This Row],[Penalty Paid Through FY12]]+Table1[[#This Row],[Penalty Paid FY13 and After]]</f>
        <v>0</v>
      </c>
      <c r="CY347" s="9">
        <v>123.587</v>
      </c>
      <c r="CZ347" s="9">
        <v>593.65099999999995</v>
      </c>
      <c r="DA347" s="9">
        <v>1319.4786999999999</v>
      </c>
      <c r="DB347" s="24">
        <f>Table1[[#This Row],[TOTAL Assistance Net of Recapture Penalties Through FY12]]+Table1[[#This Row],[TOTAL Assistance Net of Recapture Penalties FY13 and After]]</f>
        <v>1913.1297</v>
      </c>
      <c r="DC347" s="9">
        <v>1940.6994</v>
      </c>
      <c r="DD347" s="9">
        <v>11589.284900000001</v>
      </c>
      <c r="DE347" s="9">
        <v>20719.919300000001</v>
      </c>
      <c r="DF347" s="24">
        <f>Table1[[#This Row],[Company Direct Tax Revenue Before Assistance Through FY12]]+Table1[[#This Row],[Company Direct Tax Revenue Before Assistance FY13 and After]]</f>
        <v>32309.2042</v>
      </c>
      <c r="DG347" s="9">
        <v>976.82590000000005</v>
      </c>
      <c r="DH347" s="9">
        <v>6225.1805999999997</v>
      </c>
      <c r="DI347" s="9">
        <v>10429.102999999999</v>
      </c>
      <c r="DJ347" s="24">
        <f>Table1[[#This Row],[Indirect and Induced Tax Revenues Through FY12]]+Table1[[#This Row],[Indirect and Induced Tax Revenues FY13 and After]]</f>
        <v>16654.283599999999</v>
      </c>
      <c r="DK347" s="9">
        <v>2917.5252999999998</v>
      </c>
      <c r="DL347" s="9">
        <v>17814.465499999998</v>
      </c>
      <c r="DM347" s="9">
        <v>31149.022300000001</v>
      </c>
      <c r="DN347" s="24">
        <f>Table1[[#This Row],[TOTAL Tax Revenues Before Assistance Through FY12]]+Table1[[#This Row],[TOTAL Tax Revenues Before Assistance FY13 and After]]</f>
        <v>48963.487800000003</v>
      </c>
      <c r="DO347" s="9">
        <v>2793.9382999999998</v>
      </c>
      <c r="DP347" s="9">
        <v>17220.8145</v>
      </c>
      <c r="DQ347" s="9">
        <v>29829.543600000001</v>
      </c>
      <c r="DR347" s="24">
        <f>Table1[[#This Row],[TOTAL Tax Revenues Net of Assistance Recapture and Penalty Through FY12]]+Table1[[#This Row],[TOTAL Tax Revenues Net of Assistance Recapture and Penalty FY13 and After]]</f>
        <v>47050.358099999998</v>
      </c>
      <c r="DS347" s="9">
        <v>0</v>
      </c>
      <c r="DT347" s="9">
        <v>0</v>
      </c>
      <c r="DU347" s="9">
        <v>0</v>
      </c>
      <c r="DV347" s="9">
        <v>0</v>
      </c>
    </row>
    <row r="348" spans="1:126" x14ac:dyDescent="0.25">
      <c r="A348" s="10">
        <v>93093</v>
      </c>
      <c r="B348" s="10" t="s">
        <v>1426</v>
      </c>
      <c r="C348" s="10" t="s">
        <v>1427</v>
      </c>
      <c r="D348" s="10" t="s">
        <v>17</v>
      </c>
      <c r="E348" s="10">
        <v>42</v>
      </c>
      <c r="F348" s="10" t="s">
        <v>1428</v>
      </c>
      <c r="G348" s="10" t="s">
        <v>1037</v>
      </c>
      <c r="H348" s="13">
        <v>42500</v>
      </c>
      <c r="I348" s="13">
        <v>42500</v>
      </c>
      <c r="J348" s="10" t="s">
        <v>344</v>
      </c>
      <c r="K348" s="10" t="s">
        <v>81</v>
      </c>
      <c r="L348" s="8">
        <v>38694</v>
      </c>
      <c r="M348" s="8">
        <v>48029</v>
      </c>
      <c r="N348" s="9">
        <v>1098</v>
      </c>
      <c r="O348" s="10" t="s">
        <v>102</v>
      </c>
      <c r="P348" s="7">
        <v>0</v>
      </c>
      <c r="Q348" s="7">
        <v>0</v>
      </c>
      <c r="R348" s="7">
        <v>18</v>
      </c>
      <c r="S348" s="7">
        <v>0</v>
      </c>
      <c r="T348" s="7">
        <v>0</v>
      </c>
      <c r="U348" s="7">
        <v>18</v>
      </c>
      <c r="V348" s="7">
        <v>18</v>
      </c>
      <c r="W348" s="7">
        <v>0</v>
      </c>
      <c r="X348" s="7">
        <v>0</v>
      </c>
      <c r="Y348" s="7">
        <v>25</v>
      </c>
      <c r="Z348" s="7">
        <v>3</v>
      </c>
      <c r="AA348" s="7">
        <v>0</v>
      </c>
      <c r="AB348" s="16">
        <v>0</v>
      </c>
      <c r="AC348" s="16">
        <v>0</v>
      </c>
      <c r="AD348" s="16">
        <v>0</v>
      </c>
      <c r="AE348" s="16">
        <v>0</v>
      </c>
      <c r="AF348" s="15">
        <v>77.777777777777786</v>
      </c>
      <c r="AG348" s="10" t="s">
        <v>28</v>
      </c>
      <c r="AH348" s="10" t="s">
        <v>1966</v>
      </c>
      <c r="AI348" s="9">
        <v>47.337000000000003</v>
      </c>
      <c r="AJ348" s="9">
        <v>184.50110000000001</v>
      </c>
      <c r="AK348" s="9">
        <v>485.92059999999998</v>
      </c>
      <c r="AL348" s="24">
        <f>Table1[[#This Row],[Company Direct Land Through FY12]]+Table1[[#This Row],[Company Direct Land FY13 and After]]</f>
        <v>670.42169999999999</v>
      </c>
      <c r="AM348" s="9">
        <v>33.926000000000002</v>
      </c>
      <c r="AN348" s="9">
        <v>164.97389999999999</v>
      </c>
      <c r="AO348" s="9">
        <v>348.2552</v>
      </c>
      <c r="AP348" s="24">
        <f>Table1[[#This Row],[Company Direct Building Through FY12]]+Table1[[#This Row],[Company Direct Building FY13 and After]]</f>
        <v>513.22910000000002</v>
      </c>
      <c r="AQ348" s="9">
        <v>0</v>
      </c>
      <c r="AR348" s="9">
        <v>0</v>
      </c>
      <c r="AS348" s="9">
        <v>0</v>
      </c>
      <c r="AT348" s="24">
        <f>Table1[[#This Row],[Mortgage Recording Tax Through FY12]]+Table1[[#This Row],[Mortgage Recording Tax FY13 and After]]</f>
        <v>0</v>
      </c>
      <c r="AU348" s="9">
        <v>63.893999999999998</v>
      </c>
      <c r="AV348" s="9">
        <v>231.45939999999999</v>
      </c>
      <c r="AW348" s="9">
        <v>655.88120000000004</v>
      </c>
      <c r="AX348" s="24">
        <f>Table1[[#This Row],[Pilot Savings  Through FY12]]+Table1[[#This Row],[Pilot Savings FY13 and After]]</f>
        <v>887.34059999999999</v>
      </c>
      <c r="AY348" s="9">
        <v>0</v>
      </c>
      <c r="AZ348" s="9">
        <v>0</v>
      </c>
      <c r="BA348" s="9">
        <v>0</v>
      </c>
      <c r="BB348" s="24">
        <f>Table1[[#This Row],[Mortgage Recording Tax Exemption Through FY12]]+Table1[[#This Row],[Mortgage Recording Tax Exemption FY13 and After]]</f>
        <v>0</v>
      </c>
      <c r="BC348" s="9">
        <v>31.363099999999999</v>
      </c>
      <c r="BD348" s="9">
        <v>166.3409</v>
      </c>
      <c r="BE348" s="9">
        <v>321.94580000000002</v>
      </c>
      <c r="BF348" s="24">
        <f>Table1[[#This Row],[Indirect and Induced Land Through FY12]]+Table1[[#This Row],[Indirect and Induced Land FY13 and After]]</f>
        <v>488.2867</v>
      </c>
      <c r="BG348" s="9">
        <v>58.245699999999999</v>
      </c>
      <c r="BH348" s="9">
        <v>308.91899999999998</v>
      </c>
      <c r="BI348" s="9">
        <v>597.89970000000005</v>
      </c>
      <c r="BJ348" s="24">
        <f>Table1[[#This Row],[Indirect and Induced Building Through FY12]]+Table1[[#This Row],[Indirect and Induced Building FY13 and After]]</f>
        <v>906.81870000000004</v>
      </c>
      <c r="BK348" s="9">
        <v>106.9778</v>
      </c>
      <c r="BL348" s="9">
        <v>593.27549999999997</v>
      </c>
      <c r="BM348" s="9">
        <v>1098.1401000000001</v>
      </c>
      <c r="BN348" s="24">
        <f>Table1[[#This Row],[TOTAL Real Property Related Taxes Through FY12]]+Table1[[#This Row],[TOTAL Real Property Related Taxes FY13 and After]]</f>
        <v>1691.4156</v>
      </c>
      <c r="BO348" s="9">
        <v>215.24459999999999</v>
      </c>
      <c r="BP348" s="9">
        <v>1253.1080999999999</v>
      </c>
      <c r="BQ348" s="9">
        <v>2209.5140000000001</v>
      </c>
      <c r="BR348" s="24">
        <f>Table1[[#This Row],[Company Direct Through FY12]]+Table1[[#This Row],[Company Direct FY13 and After]]</f>
        <v>3462.6221</v>
      </c>
      <c r="BS348" s="9">
        <v>0</v>
      </c>
      <c r="BT348" s="9">
        <v>14.7285</v>
      </c>
      <c r="BU348" s="9">
        <v>0</v>
      </c>
      <c r="BV348" s="24">
        <f>Table1[[#This Row],[Sales Tax Exemption Through FY12]]+Table1[[#This Row],[Sales Tax Exemption FY13 and After]]</f>
        <v>14.7285</v>
      </c>
      <c r="BW348" s="9">
        <v>0</v>
      </c>
      <c r="BX348" s="9">
        <v>0</v>
      </c>
      <c r="BY348" s="9">
        <v>0</v>
      </c>
      <c r="BZ348" s="24">
        <f>Table1[[#This Row],[Energy Tax Savings Through FY12]]+Table1[[#This Row],[Energy Tax Savings FY13 and After]]</f>
        <v>0</v>
      </c>
      <c r="CA348" s="9">
        <v>0</v>
      </c>
      <c r="CB348" s="9">
        <v>0</v>
      </c>
      <c r="CC348" s="9">
        <v>0</v>
      </c>
      <c r="CD348" s="24">
        <f>Table1[[#This Row],[Tax Exempt Bond Savings Through FY12]]+Table1[[#This Row],[Tax Exempt Bond Savings FY13 and After]]</f>
        <v>0</v>
      </c>
      <c r="CE348" s="9">
        <v>116.3475</v>
      </c>
      <c r="CF348" s="9">
        <v>694.28049999999996</v>
      </c>
      <c r="CG348" s="9">
        <v>1194.3230000000001</v>
      </c>
      <c r="CH348" s="24">
        <f>Table1[[#This Row],[Indirect and Induced Through FY12]]+Table1[[#This Row],[Indirect and Induced FY13 and After]]</f>
        <v>1888.6035000000002</v>
      </c>
      <c r="CI348" s="9">
        <v>331.59210000000002</v>
      </c>
      <c r="CJ348" s="9">
        <v>1932.6601000000001</v>
      </c>
      <c r="CK348" s="9">
        <v>3403.837</v>
      </c>
      <c r="CL348" s="24">
        <f>Table1[[#This Row],[TOTAL Income Consumption Use Taxes Through FY12]]+Table1[[#This Row],[TOTAL Income Consumption Use Taxes FY13 and After]]</f>
        <v>5336.4971000000005</v>
      </c>
      <c r="CM348" s="9">
        <v>63.893999999999998</v>
      </c>
      <c r="CN348" s="9">
        <v>246.18790000000001</v>
      </c>
      <c r="CO348" s="9">
        <v>655.88120000000004</v>
      </c>
      <c r="CP348" s="24">
        <f>Table1[[#This Row],[Assistance Provided Through FY12]]+Table1[[#This Row],[Assistance Provided FY13 and After]]</f>
        <v>902.06910000000005</v>
      </c>
      <c r="CQ348" s="9">
        <v>0</v>
      </c>
      <c r="CR348" s="9">
        <v>0</v>
      </c>
      <c r="CS348" s="9">
        <v>0</v>
      </c>
      <c r="CT348" s="24">
        <f>Table1[[#This Row],[Recapture Cancellation Reduction Amount Through FY12]]+Table1[[#This Row],[Recapture Cancellation Reduction Amount FY13 and After]]</f>
        <v>0</v>
      </c>
      <c r="CU348" s="9">
        <v>0</v>
      </c>
      <c r="CV348" s="9">
        <v>0</v>
      </c>
      <c r="CW348" s="9">
        <v>0</v>
      </c>
      <c r="CX348" s="24">
        <f>Table1[[#This Row],[Penalty Paid Through FY12]]+Table1[[#This Row],[Penalty Paid FY13 and After]]</f>
        <v>0</v>
      </c>
      <c r="CY348" s="9">
        <v>63.893999999999998</v>
      </c>
      <c r="CZ348" s="9">
        <v>246.18790000000001</v>
      </c>
      <c r="DA348" s="9">
        <v>655.88120000000004</v>
      </c>
      <c r="DB348" s="24">
        <f>Table1[[#This Row],[TOTAL Assistance Net of Recapture Penalties Through FY12]]+Table1[[#This Row],[TOTAL Assistance Net of Recapture Penalties FY13 and After]]</f>
        <v>902.06910000000005</v>
      </c>
      <c r="DC348" s="9">
        <v>296.50760000000002</v>
      </c>
      <c r="DD348" s="9">
        <v>1602.5831000000001</v>
      </c>
      <c r="DE348" s="9">
        <v>3043.6898000000001</v>
      </c>
      <c r="DF348" s="24">
        <f>Table1[[#This Row],[Company Direct Tax Revenue Before Assistance Through FY12]]+Table1[[#This Row],[Company Direct Tax Revenue Before Assistance FY13 and After]]</f>
        <v>4646.2728999999999</v>
      </c>
      <c r="DG348" s="9">
        <v>205.9563</v>
      </c>
      <c r="DH348" s="9">
        <v>1169.5404000000001</v>
      </c>
      <c r="DI348" s="9">
        <v>2114.1685000000002</v>
      </c>
      <c r="DJ348" s="24">
        <f>Table1[[#This Row],[Indirect and Induced Tax Revenues Through FY12]]+Table1[[#This Row],[Indirect and Induced Tax Revenues FY13 and After]]</f>
        <v>3283.7089000000005</v>
      </c>
      <c r="DK348" s="9">
        <v>502.46390000000002</v>
      </c>
      <c r="DL348" s="9">
        <v>2772.1235000000001</v>
      </c>
      <c r="DM348" s="9">
        <v>5157.8582999999999</v>
      </c>
      <c r="DN348" s="24">
        <f>Table1[[#This Row],[TOTAL Tax Revenues Before Assistance Through FY12]]+Table1[[#This Row],[TOTAL Tax Revenues Before Assistance FY13 and After]]</f>
        <v>7929.9817999999996</v>
      </c>
      <c r="DO348" s="9">
        <v>438.56990000000002</v>
      </c>
      <c r="DP348" s="9">
        <v>2525.9355999999998</v>
      </c>
      <c r="DQ348" s="9">
        <v>4501.9771000000001</v>
      </c>
      <c r="DR348" s="24">
        <f>Table1[[#This Row],[TOTAL Tax Revenues Net of Assistance Recapture and Penalty Through FY12]]+Table1[[#This Row],[TOTAL Tax Revenues Net of Assistance Recapture and Penalty FY13 and After]]</f>
        <v>7027.9126999999999</v>
      </c>
      <c r="DS348" s="9">
        <v>0</v>
      </c>
      <c r="DT348" s="9">
        <v>0</v>
      </c>
      <c r="DU348" s="9">
        <v>0</v>
      </c>
      <c r="DV348" s="9">
        <v>0</v>
      </c>
    </row>
    <row r="349" spans="1:126" x14ac:dyDescent="0.25">
      <c r="A349" s="10">
        <v>93094</v>
      </c>
      <c r="B349" s="10" t="s">
        <v>1429</v>
      </c>
      <c r="C349" s="10" t="s">
        <v>1430</v>
      </c>
      <c r="D349" s="10" t="s">
        <v>24</v>
      </c>
      <c r="E349" s="10">
        <v>26</v>
      </c>
      <c r="F349" s="10" t="s">
        <v>131</v>
      </c>
      <c r="G349" s="10" t="s">
        <v>1431</v>
      </c>
      <c r="H349" s="13">
        <v>56100</v>
      </c>
      <c r="I349" s="13">
        <v>52500</v>
      </c>
      <c r="J349" s="10" t="s">
        <v>1123</v>
      </c>
      <c r="K349" s="10" t="s">
        <v>81</v>
      </c>
      <c r="L349" s="8">
        <v>38650</v>
      </c>
      <c r="M349" s="8">
        <v>48029</v>
      </c>
      <c r="N349" s="9">
        <v>10120</v>
      </c>
      <c r="O349" s="10" t="s">
        <v>11</v>
      </c>
      <c r="P349" s="7">
        <v>2</v>
      </c>
      <c r="Q349" s="7">
        <v>2</v>
      </c>
      <c r="R349" s="7">
        <v>118</v>
      </c>
      <c r="S349" s="7">
        <v>3</v>
      </c>
      <c r="T349" s="7">
        <v>0</v>
      </c>
      <c r="U349" s="7">
        <v>125</v>
      </c>
      <c r="V349" s="7">
        <v>123</v>
      </c>
      <c r="W349" s="7">
        <v>2</v>
      </c>
      <c r="X349" s="7">
        <v>0</v>
      </c>
      <c r="Y349" s="7">
        <v>0</v>
      </c>
      <c r="Z349" s="7">
        <v>30</v>
      </c>
      <c r="AA349" s="7">
        <v>0</v>
      </c>
      <c r="AB349" s="16">
        <v>0</v>
      </c>
      <c r="AC349" s="16">
        <v>0</v>
      </c>
      <c r="AD349" s="16">
        <v>0</v>
      </c>
      <c r="AE349" s="16">
        <v>0</v>
      </c>
      <c r="AF349" s="15">
        <v>71.296296296296291</v>
      </c>
      <c r="AG349" s="10" t="s">
        <v>28</v>
      </c>
      <c r="AH349" s="10" t="s">
        <v>1966</v>
      </c>
      <c r="AI349" s="9">
        <v>54.363</v>
      </c>
      <c r="AJ349" s="9">
        <v>310.50740000000002</v>
      </c>
      <c r="AK349" s="9">
        <v>558.04330000000004</v>
      </c>
      <c r="AL349" s="24">
        <f>Table1[[#This Row],[Company Direct Land Through FY12]]+Table1[[#This Row],[Company Direct Land FY13 and After]]</f>
        <v>868.55070000000001</v>
      </c>
      <c r="AM349" s="9">
        <v>73.807000000000002</v>
      </c>
      <c r="AN349" s="9">
        <v>357.2013</v>
      </c>
      <c r="AO349" s="9">
        <v>757.63850000000002</v>
      </c>
      <c r="AP349" s="24">
        <f>Table1[[#This Row],[Company Direct Building Through FY12]]+Table1[[#This Row],[Company Direct Building FY13 and After]]</f>
        <v>1114.8398</v>
      </c>
      <c r="AQ349" s="9">
        <v>0</v>
      </c>
      <c r="AR349" s="9">
        <v>66.454099999999997</v>
      </c>
      <c r="AS349" s="9">
        <v>0</v>
      </c>
      <c r="AT349" s="24">
        <f>Table1[[#This Row],[Mortgage Recording Tax Through FY12]]+Table1[[#This Row],[Mortgage Recording Tax FY13 and After]]</f>
        <v>66.454099999999997</v>
      </c>
      <c r="AU349" s="9">
        <v>59.947000000000003</v>
      </c>
      <c r="AV349" s="9">
        <v>237.0291</v>
      </c>
      <c r="AW349" s="9">
        <v>615.36400000000003</v>
      </c>
      <c r="AX349" s="24">
        <f>Table1[[#This Row],[Pilot Savings  Through FY12]]+Table1[[#This Row],[Pilot Savings FY13 and After]]</f>
        <v>852.3931</v>
      </c>
      <c r="AY349" s="9">
        <v>0</v>
      </c>
      <c r="AZ349" s="9">
        <v>66.454099999999997</v>
      </c>
      <c r="BA349" s="9">
        <v>0</v>
      </c>
      <c r="BB349" s="24">
        <f>Table1[[#This Row],[Mortgage Recording Tax Exemption Through FY12]]+Table1[[#This Row],[Mortgage Recording Tax Exemption FY13 and After]]</f>
        <v>66.454099999999997</v>
      </c>
      <c r="BC349" s="9">
        <v>143.81620000000001</v>
      </c>
      <c r="BD349" s="9">
        <v>705.48230000000001</v>
      </c>
      <c r="BE349" s="9">
        <v>1455.9597000000001</v>
      </c>
      <c r="BF349" s="24">
        <f>Table1[[#This Row],[Indirect and Induced Land Through FY12]]+Table1[[#This Row],[Indirect and Induced Land FY13 and After]]</f>
        <v>2161.442</v>
      </c>
      <c r="BG349" s="9">
        <v>267.08730000000003</v>
      </c>
      <c r="BH349" s="9">
        <v>1310.1813999999999</v>
      </c>
      <c r="BI349" s="9">
        <v>2703.9261000000001</v>
      </c>
      <c r="BJ349" s="24">
        <f>Table1[[#This Row],[Indirect and Induced Building Through FY12]]+Table1[[#This Row],[Indirect and Induced Building FY13 and After]]</f>
        <v>4014.1075000000001</v>
      </c>
      <c r="BK349" s="9">
        <v>479.12650000000002</v>
      </c>
      <c r="BL349" s="9">
        <v>2446.3433</v>
      </c>
      <c r="BM349" s="9">
        <v>4860.2035999999998</v>
      </c>
      <c r="BN349" s="24">
        <f>Table1[[#This Row],[TOTAL Real Property Related Taxes Through FY12]]+Table1[[#This Row],[TOTAL Real Property Related Taxes FY13 and After]]</f>
        <v>7306.5468999999994</v>
      </c>
      <c r="BO349" s="9">
        <v>904.13229999999999</v>
      </c>
      <c r="BP349" s="9">
        <v>4844.8334999999997</v>
      </c>
      <c r="BQ349" s="9">
        <v>9146.0146000000004</v>
      </c>
      <c r="BR349" s="24">
        <f>Table1[[#This Row],[Company Direct Through FY12]]+Table1[[#This Row],[Company Direct FY13 and After]]</f>
        <v>13990.848099999999</v>
      </c>
      <c r="BS349" s="9">
        <v>0</v>
      </c>
      <c r="BT349" s="9">
        <v>32.478200000000001</v>
      </c>
      <c r="BU349" s="9">
        <v>0</v>
      </c>
      <c r="BV349" s="24">
        <f>Table1[[#This Row],[Sales Tax Exemption Through FY12]]+Table1[[#This Row],[Sales Tax Exemption FY13 and After]]</f>
        <v>32.478200000000001</v>
      </c>
      <c r="BW349" s="9">
        <v>0</v>
      </c>
      <c r="BX349" s="9">
        <v>0</v>
      </c>
      <c r="BY349" s="9">
        <v>0</v>
      </c>
      <c r="BZ349" s="24">
        <f>Table1[[#This Row],[Energy Tax Savings Through FY12]]+Table1[[#This Row],[Energy Tax Savings FY13 and After]]</f>
        <v>0</v>
      </c>
      <c r="CA349" s="9">
        <v>0</v>
      </c>
      <c r="CB349" s="9">
        <v>0</v>
      </c>
      <c r="CC349" s="9">
        <v>0</v>
      </c>
      <c r="CD349" s="24">
        <f>Table1[[#This Row],[Tax Exempt Bond Savings Through FY12]]+Table1[[#This Row],[Tax Exempt Bond Savings FY13 and After]]</f>
        <v>0</v>
      </c>
      <c r="CE349" s="9">
        <v>491.0487</v>
      </c>
      <c r="CF349" s="9">
        <v>2665.9202</v>
      </c>
      <c r="CG349" s="9">
        <v>5040.6778999999997</v>
      </c>
      <c r="CH349" s="24">
        <f>Table1[[#This Row],[Indirect and Induced Through FY12]]+Table1[[#This Row],[Indirect and Induced FY13 and After]]</f>
        <v>7706.5980999999992</v>
      </c>
      <c r="CI349" s="9">
        <v>1395.181</v>
      </c>
      <c r="CJ349" s="9">
        <v>7478.2754999999997</v>
      </c>
      <c r="CK349" s="9">
        <v>14186.692499999999</v>
      </c>
      <c r="CL349" s="24">
        <f>Table1[[#This Row],[TOTAL Income Consumption Use Taxes Through FY12]]+Table1[[#This Row],[TOTAL Income Consumption Use Taxes FY13 and After]]</f>
        <v>21664.968000000001</v>
      </c>
      <c r="CM349" s="9">
        <v>59.947000000000003</v>
      </c>
      <c r="CN349" s="9">
        <v>335.96140000000003</v>
      </c>
      <c r="CO349" s="9">
        <v>615.36400000000003</v>
      </c>
      <c r="CP349" s="24">
        <f>Table1[[#This Row],[Assistance Provided Through FY12]]+Table1[[#This Row],[Assistance Provided FY13 and After]]</f>
        <v>951.32540000000006</v>
      </c>
      <c r="CQ349" s="9">
        <v>0</v>
      </c>
      <c r="CR349" s="9">
        <v>0</v>
      </c>
      <c r="CS349" s="9">
        <v>0</v>
      </c>
      <c r="CT349" s="24">
        <f>Table1[[#This Row],[Recapture Cancellation Reduction Amount Through FY12]]+Table1[[#This Row],[Recapture Cancellation Reduction Amount FY13 and After]]</f>
        <v>0</v>
      </c>
      <c r="CU349" s="9">
        <v>0</v>
      </c>
      <c r="CV349" s="9">
        <v>0</v>
      </c>
      <c r="CW349" s="9">
        <v>0</v>
      </c>
      <c r="CX349" s="24">
        <f>Table1[[#This Row],[Penalty Paid Through FY12]]+Table1[[#This Row],[Penalty Paid FY13 and After]]</f>
        <v>0</v>
      </c>
      <c r="CY349" s="9">
        <v>59.947000000000003</v>
      </c>
      <c r="CZ349" s="9">
        <v>335.96140000000003</v>
      </c>
      <c r="DA349" s="9">
        <v>615.36400000000003</v>
      </c>
      <c r="DB349" s="24">
        <f>Table1[[#This Row],[TOTAL Assistance Net of Recapture Penalties Through FY12]]+Table1[[#This Row],[TOTAL Assistance Net of Recapture Penalties FY13 and After]]</f>
        <v>951.32540000000006</v>
      </c>
      <c r="DC349" s="9">
        <v>1032.3023000000001</v>
      </c>
      <c r="DD349" s="9">
        <v>5578.9962999999998</v>
      </c>
      <c r="DE349" s="9">
        <v>10461.696400000001</v>
      </c>
      <c r="DF349" s="24">
        <f>Table1[[#This Row],[Company Direct Tax Revenue Before Assistance Through FY12]]+Table1[[#This Row],[Company Direct Tax Revenue Before Assistance FY13 and After]]</f>
        <v>16040.6927</v>
      </c>
      <c r="DG349" s="9">
        <v>901.95219999999995</v>
      </c>
      <c r="DH349" s="9">
        <v>4681.5838999999996</v>
      </c>
      <c r="DI349" s="9">
        <v>9200.5637000000006</v>
      </c>
      <c r="DJ349" s="24">
        <f>Table1[[#This Row],[Indirect and Induced Tax Revenues Through FY12]]+Table1[[#This Row],[Indirect and Induced Tax Revenues FY13 and After]]</f>
        <v>13882.1476</v>
      </c>
      <c r="DK349" s="9">
        <v>1934.2545</v>
      </c>
      <c r="DL349" s="9">
        <v>10260.5802</v>
      </c>
      <c r="DM349" s="9">
        <v>19662.2601</v>
      </c>
      <c r="DN349" s="24">
        <f>Table1[[#This Row],[TOTAL Tax Revenues Before Assistance Through FY12]]+Table1[[#This Row],[TOTAL Tax Revenues Before Assistance FY13 and After]]</f>
        <v>29922.8403</v>
      </c>
      <c r="DO349" s="9">
        <v>1874.3074999999999</v>
      </c>
      <c r="DP349" s="9">
        <v>9924.6188000000002</v>
      </c>
      <c r="DQ349" s="9">
        <v>19046.896100000002</v>
      </c>
      <c r="DR349" s="24">
        <f>Table1[[#This Row],[TOTAL Tax Revenues Net of Assistance Recapture and Penalty Through FY12]]+Table1[[#This Row],[TOTAL Tax Revenues Net of Assistance Recapture and Penalty FY13 and After]]</f>
        <v>28971.514900000002</v>
      </c>
      <c r="DS349" s="9">
        <v>0</v>
      </c>
      <c r="DT349" s="9">
        <v>0</v>
      </c>
      <c r="DU349" s="9">
        <v>0</v>
      </c>
      <c r="DV349" s="9">
        <v>0</v>
      </c>
    </row>
    <row r="350" spans="1:126" x14ac:dyDescent="0.25">
      <c r="A350" s="10">
        <v>93095</v>
      </c>
      <c r="B350" s="10" t="s">
        <v>1434</v>
      </c>
      <c r="C350" s="10" t="s">
        <v>1436</v>
      </c>
      <c r="D350" s="10" t="s">
        <v>10</v>
      </c>
      <c r="E350" s="10">
        <v>17</v>
      </c>
      <c r="F350" s="10" t="s">
        <v>1437</v>
      </c>
      <c r="G350" s="10" t="s">
        <v>154</v>
      </c>
      <c r="H350" s="13">
        <v>9967</v>
      </c>
      <c r="I350" s="13">
        <v>34375</v>
      </c>
      <c r="J350" s="10" t="s">
        <v>1435</v>
      </c>
      <c r="K350" s="10" t="s">
        <v>5</v>
      </c>
      <c r="L350" s="8">
        <v>38665</v>
      </c>
      <c r="M350" s="8">
        <v>48029</v>
      </c>
      <c r="N350" s="9">
        <v>2210</v>
      </c>
      <c r="O350" s="10" t="s">
        <v>11</v>
      </c>
      <c r="P350" s="7">
        <v>0</v>
      </c>
      <c r="Q350" s="7">
        <v>0</v>
      </c>
      <c r="R350" s="7">
        <v>7</v>
      </c>
      <c r="S350" s="7">
        <v>0</v>
      </c>
      <c r="T350" s="7">
        <v>0</v>
      </c>
      <c r="U350" s="7">
        <v>7</v>
      </c>
      <c r="V350" s="7">
        <v>7</v>
      </c>
      <c r="W350" s="7">
        <v>0</v>
      </c>
      <c r="X350" s="7">
        <v>0</v>
      </c>
      <c r="Y350" s="7">
        <v>0</v>
      </c>
      <c r="Z350" s="7">
        <v>8</v>
      </c>
      <c r="AA350" s="7">
        <v>0</v>
      </c>
      <c r="AB350" s="16">
        <v>0</v>
      </c>
      <c r="AC350" s="16">
        <v>0</v>
      </c>
      <c r="AD350" s="16">
        <v>0</v>
      </c>
      <c r="AE350" s="16">
        <v>0</v>
      </c>
      <c r="AF350" s="15">
        <v>42.857142857142854</v>
      </c>
      <c r="AG350" s="10" t="s">
        <v>1966</v>
      </c>
      <c r="AH350" s="10" t="s">
        <v>1966</v>
      </c>
      <c r="AI350" s="9">
        <v>4.468</v>
      </c>
      <c r="AJ350" s="9">
        <v>26.588699999999999</v>
      </c>
      <c r="AK350" s="9">
        <v>45.865099999999998</v>
      </c>
      <c r="AL350" s="24">
        <f>Table1[[#This Row],[Company Direct Land Through FY12]]+Table1[[#This Row],[Company Direct Land FY13 and After]]</f>
        <v>72.453800000000001</v>
      </c>
      <c r="AM350" s="9">
        <v>59.094999999999999</v>
      </c>
      <c r="AN350" s="9">
        <v>222.07499999999999</v>
      </c>
      <c r="AO350" s="9">
        <v>606.61739999999998</v>
      </c>
      <c r="AP350" s="24">
        <f>Table1[[#This Row],[Company Direct Building Through FY12]]+Table1[[#This Row],[Company Direct Building FY13 and After]]</f>
        <v>828.69239999999991</v>
      </c>
      <c r="AQ350" s="9">
        <v>0</v>
      </c>
      <c r="AR350" s="9">
        <v>24.124099999999999</v>
      </c>
      <c r="AS350" s="9">
        <v>0</v>
      </c>
      <c r="AT350" s="24">
        <f>Table1[[#This Row],[Mortgage Recording Tax Through FY12]]+Table1[[#This Row],[Mortgage Recording Tax FY13 and After]]</f>
        <v>24.124099999999999</v>
      </c>
      <c r="AU350" s="9">
        <v>26.815999999999999</v>
      </c>
      <c r="AV350" s="9">
        <v>113.895</v>
      </c>
      <c r="AW350" s="9">
        <v>275.26949999999999</v>
      </c>
      <c r="AX350" s="24">
        <f>Table1[[#This Row],[Pilot Savings  Through FY12]]+Table1[[#This Row],[Pilot Savings FY13 and After]]</f>
        <v>389.16449999999998</v>
      </c>
      <c r="AY350" s="9">
        <v>0</v>
      </c>
      <c r="AZ350" s="9">
        <v>24.124099999999999</v>
      </c>
      <c r="BA350" s="9">
        <v>0</v>
      </c>
      <c r="BB350" s="24">
        <f>Table1[[#This Row],[Mortgage Recording Tax Exemption Through FY12]]+Table1[[#This Row],[Mortgage Recording Tax Exemption FY13 and After]]</f>
        <v>24.124099999999999</v>
      </c>
      <c r="BC350" s="9">
        <v>4.343</v>
      </c>
      <c r="BD350" s="9">
        <v>26.938199999999998</v>
      </c>
      <c r="BE350" s="9">
        <v>44.580199999999998</v>
      </c>
      <c r="BF350" s="24">
        <f>Table1[[#This Row],[Indirect and Induced Land Through FY12]]+Table1[[#This Row],[Indirect and Induced Land FY13 and After]]</f>
        <v>71.5184</v>
      </c>
      <c r="BG350" s="9">
        <v>8.0655999999999999</v>
      </c>
      <c r="BH350" s="9">
        <v>50.027999999999999</v>
      </c>
      <c r="BI350" s="9">
        <v>82.794300000000007</v>
      </c>
      <c r="BJ350" s="24">
        <f>Table1[[#This Row],[Indirect and Induced Building Through FY12]]+Table1[[#This Row],[Indirect and Induced Building FY13 and After]]</f>
        <v>132.82230000000001</v>
      </c>
      <c r="BK350" s="9">
        <v>49.1556</v>
      </c>
      <c r="BL350" s="9">
        <v>211.73490000000001</v>
      </c>
      <c r="BM350" s="9">
        <v>504.58749999999998</v>
      </c>
      <c r="BN350" s="24">
        <f>Table1[[#This Row],[TOTAL Real Property Related Taxes Through FY12]]+Table1[[#This Row],[TOTAL Real Property Related Taxes FY13 and After]]</f>
        <v>716.32240000000002</v>
      </c>
      <c r="BO350" s="9">
        <v>21.093299999999999</v>
      </c>
      <c r="BP350" s="9">
        <v>144.5102</v>
      </c>
      <c r="BQ350" s="9">
        <v>216.52529999999999</v>
      </c>
      <c r="BR350" s="24">
        <f>Table1[[#This Row],[Company Direct Through FY12]]+Table1[[#This Row],[Company Direct FY13 and After]]</f>
        <v>361.03549999999996</v>
      </c>
      <c r="BS350" s="9">
        <v>0</v>
      </c>
      <c r="BT350" s="9">
        <v>0</v>
      </c>
      <c r="BU350" s="9">
        <v>0</v>
      </c>
      <c r="BV350" s="24">
        <f>Table1[[#This Row],[Sales Tax Exemption Through FY12]]+Table1[[#This Row],[Sales Tax Exemption FY13 and After]]</f>
        <v>0</v>
      </c>
      <c r="BW350" s="9">
        <v>0</v>
      </c>
      <c r="BX350" s="9">
        <v>0</v>
      </c>
      <c r="BY350" s="9">
        <v>0</v>
      </c>
      <c r="BZ350" s="24">
        <f>Table1[[#This Row],[Energy Tax Savings Through FY12]]+Table1[[#This Row],[Energy Tax Savings FY13 and After]]</f>
        <v>0</v>
      </c>
      <c r="CA350" s="9">
        <v>0</v>
      </c>
      <c r="CB350" s="9">
        <v>0</v>
      </c>
      <c r="CC350" s="9">
        <v>0</v>
      </c>
      <c r="CD350" s="24">
        <f>Table1[[#This Row],[Tax Exempt Bond Savings Through FY12]]+Table1[[#This Row],[Tax Exempt Bond Savings FY13 and After]]</f>
        <v>0</v>
      </c>
      <c r="CE350" s="9">
        <v>14.558</v>
      </c>
      <c r="CF350" s="9">
        <v>100.959</v>
      </c>
      <c r="CG350" s="9">
        <v>149.43940000000001</v>
      </c>
      <c r="CH350" s="24">
        <f>Table1[[#This Row],[Indirect and Induced Through FY12]]+Table1[[#This Row],[Indirect and Induced FY13 and After]]</f>
        <v>250.39840000000001</v>
      </c>
      <c r="CI350" s="9">
        <v>35.651299999999999</v>
      </c>
      <c r="CJ350" s="9">
        <v>245.4692</v>
      </c>
      <c r="CK350" s="9">
        <v>365.96469999999999</v>
      </c>
      <c r="CL350" s="24">
        <f>Table1[[#This Row],[TOTAL Income Consumption Use Taxes Through FY12]]+Table1[[#This Row],[TOTAL Income Consumption Use Taxes FY13 and After]]</f>
        <v>611.43389999999999</v>
      </c>
      <c r="CM350" s="9">
        <v>26.815999999999999</v>
      </c>
      <c r="CN350" s="9">
        <v>138.01910000000001</v>
      </c>
      <c r="CO350" s="9">
        <v>275.26949999999999</v>
      </c>
      <c r="CP350" s="24">
        <f>Table1[[#This Row],[Assistance Provided Through FY12]]+Table1[[#This Row],[Assistance Provided FY13 and After]]</f>
        <v>413.28859999999997</v>
      </c>
      <c r="CQ350" s="9">
        <v>0</v>
      </c>
      <c r="CR350" s="9">
        <v>0</v>
      </c>
      <c r="CS350" s="9">
        <v>0</v>
      </c>
      <c r="CT350" s="24">
        <f>Table1[[#This Row],[Recapture Cancellation Reduction Amount Through FY12]]+Table1[[#This Row],[Recapture Cancellation Reduction Amount FY13 and After]]</f>
        <v>0</v>
      </c>
      <c r="CU350" s="9">
        <v>0</v>
      </c>
      <c r="CV350" s="9">
        <v>0</v>
      </c>
      <c r="CW350" s="9">
        <v>0</v>
      </c>
      <c r="CX350" s="24">
        <f>Table1[[#This Row],[Penalty Paid Through FY12]]+Table1[[#This Row],[Penalty Paid FY13 and After]]</f>
        <v>0</v>
      </c>
      <c r="CY350" s="9">
        <v>26.815999999999999</v>
      </c>
      <c r="CZ350" s="9">
        <v>138.01910000000001</v>
      </c>
      <c r="DA350" s="9">
        <v>275.26949999999999</v>
      </c>
      <c r="DB350" s="24">
        <f>Table1[[#This Row],[TOTAL Assistance Net of Recapture Penalties Through FY12]]+Table1[[#This Row],[TOTAL Assistance Net of Recapture Penalties FY13 and After]]</f>
        <v>413.28859999999997</v>
      </c>
      <c r="DC350" s="9">
        <v>84.656300000000002</v>
      </c>
      <c r="DD350" s="9">
        <v>417.298</v>
      </c>
      <c r="DE350" s="9">
        <v>869.00779999999997</v>
      </c>
      <c r="DF350" s="24">
        <f>Table1[[#This Row],[Company Direct Tax Revenue Before Assistance Through FY12]]+Table1[[#This Row],[Company Direct Tax Revenue Before Assistance FY13 and After]]</f>
        <v>1286.3058000000001</v>
      </c>
      <c r="DG350" s="9">
        <v>26.9666</v>
      </c>
      <c r="DH350" s="9">
        <v>177.92519999999999</v>
      </c>
      <c r="DI350" s="9">
        <v>276.81389999999999</v>
      </c>
      <c r="DJ350" s="24">
        <f>Table1[[#This Row],[Indirect and Induced Tax Revenues Through FY12]]+Table1[[#This Row],[Indirect and Induced Tax Revenues FY13 and After]]</f>
        <v>454.73910000000001</v>
      </c>
      <c r="DK350" s="9">
        <v>111.6229</v>
      </c>
      <c r="DL350" s="9">
        <v>595.22320000000002</v>
      </c>
      <c r="DM350" s="9">
        <v>1145.8217</v>
      </c>
      <c r="DN350" s="24">
        <f>Table1[[#This Row],[TOTAL Tax Revenues Before Assistance Through FY12]]+Table1[[#This Row],[TOTAL Tax Revenues Before Assistance FY13 and After]]</f>
        <v>1741.0448999999999</v>
      </c>
      <c r="DO350" s="9">
        <v>84.806899999999999</v>
      </c>
      <c r="DP350" s="9">
        <v>457.20409999999998</v>
      </c>
      <c r="DQ350" s="9">
        <v>870.55219999999997</v>
      </c>
      <c r="DR350" s="24">
        <f>Table1[[#This Row],[TOTAL Tax Revenues Net of Assistance Recapture and Penalty Through FY12]]+Table1[[#This Row],[TOTAL Tax Revenues Net of Assistance Recapture and Penalty FY13 and After]]</f>
        <v>1327.7563</v>
      </c>
      <c r="DS350" s="9">
        <v>0</v>
      </c>
      <c r="DT350" s="9">
        <v>0</v>
      </c>
      <c r="DU350" s="9">
        <v>0</v>
      </c>
      <c r="DV350" s="9">
        <v>0</v>
      </c>
    </row>
    <row r="351" spans="1:126" x14ac:dyDescent="0.25">
      <c r="A351" s="10">
        <v>93096</v>
      </c>
      <c r="B351" s="10" t="s">
        <v>1438</v>
      </c>
      <c r="C351" s="10" t="s">
        <v>1439</v>
      </c>
      <c r="D351" s="10" t="s">
        <v>302</v>
      </c>
      <c r="E351" s="10">
        <v>49</v>
      </c>
      <c r="F351" s="10" t="s">
        <v>1440</v>
      </c>
      <c r="G351" s="10" t="s">
        <v>1441</v>
      </c>
      <c r="H351" s="13">
        <v>17258</v>
      </c>
      <c r="I351" s="13">
        <v>9000</v>
      </c>
      <c r="J351" s="10" t="s">
        <v>477</v>
      </c>
      <c r="K351" s="10" t="s">
        <v>5</v>
      </c>
      <c r="L351" s="8">
        <v>38670</v>
      </c>
      <c r="M351" s="8">
        <v>48029</v>
      </c>
      <c r="N351" s="9">
        <v>1488.8</v>
      </c>
      <c r="O351" s="10" t="s">
        <v>11</v>
      </c>
      <c r="P351" s="7">
        <v>0</v>
      </c>
      <c r="Q351" s="7">
        <v>0</v>
      </c>
      <c r="R351" s="7">
        <v>17</v>
      </c>
      <c r="S351" s="7">
        <v>0</v>
      </c>
      <c r="T351" s="7">
        <v>0</v>
      </c>
      <c r="U351" s="7">
        <v>17</v>
      </c>
      <c r="V351" s="7">
        <v>17</v>
      </c>
      <c r="W351" s="7">
        <v>0</v>
      </c>
      <c r="X351" s="7">
        <v>0</v>
      </c>
      <c r="Y351" s="7">
        <v>0</v>
      </c>
      <c r="Z351" s="7">
        <v>7</v>
      </c>
      <c r="AA351" s="7">
        <v>0</v>
      </c>
      <c r="AB351" s="16">
        <v>0</v>
      </c>
      <c r="AC351" s="16">
        <v>0</v>
      </c>
      <c r="AD351" s="16">
        <v>0</v>
      </c>
      <c r="AE351" s="16">
        <v>0</v>
      </c>
      <c r="AF351" s="15">
        <v>100</v>
      </c>
      <c r="AG351" s="10" t="s">
        <v>28</v>
      </c>
      <c r="AH351" s="10" t="s">
        <v>1966</v>
      </c>
      <c r="AI351" s="9">
        <v>11.273</v>
      </c>
      <c r="AJ351" s="9">
        <v>40.817500000000003</v>
      </c>
      <c r="AK351" s="9">
        <v>115.7205</v>
      </c>
      <c r="AL351" s="24">
        <f>Table1[[#This Row],[Company Direct Land Through FY12]]+Table1[[#This Row],[Company Direct Land FY13 and After]]</f>
        <v>156.53800000000001</v>
      </c>
      <c r="AM351" s="9">
        <v>28.263000000000002</v>
      </c>
      <c r="AN351" s="9">
        <v>83.833200000000005</v>
      </c>
      <c r="AO351" s="9">
        <v>290.12389999999999</v>
      </c>
      <c r="AP351" s="24">
        <f>Table1[[#This Row],[Company Direct Building Through FY12]]+Table1[[#This Row],[Company Direct Building FY13 and After]]</f>
        <v>373.95709999999997</v>
      </c>
      <c r="AQ351" s="9">
        <v>0</v>
      </c>
      <c r="AR351" s="9">
        <v>17.417400000000001</v>
      </c>
      <c r="AS351" s="9">
        <v>0</v>
      </c>
      <c r="AT351" s="24">
        <f>Table1[[#This Row],[Mortgage Recording Tax Through FY12]]+Table1[[#This Row],[Mortgage Recording Tax FY13 and After]]</f>
        <v>17.417400000000001</v>
      </c>
      <c r="AU351" s="9">
        <v>31.385000000000002</v>
      </c>
      <c r="AV351" s="9">
        <v>77.948700000000002</v>
      </c>
      <c r="AW351" s="9">
        <v>322.17070000000001</v>
      </c>
      <c r="AX351" s="24">
        <f>Table1[[#This Row],[Pilot Savings  Through FY12]]+Table1[[#This Row],[Pilot Savings FY13 and After]]</f>
        <v>400.11940000000004</v>
      </c>
      <c r="AY351" s="9">
        <v>0</v>
      </c>
      <c r="AZ351" s="9">
        <v>17.417400000000001</v>
      </c>
      <c r="BA351" s="9">
        <v>0</v>
      </c>
      <c r="BB351" s="24">
        <f>Table1[[#This Row],[Mortgage Recording Tax Exemption Through FY12]]+Table1[[#This Row],[Mortgage Recording Tax Exemption FY13 and After]]</f>
        <v>17.417400000000001</v>
      </c>
      <c r="BC351" s="9">
        <v>9.8917000000000002</v>
      </c>
      <c r="BD351" s="9">
        <v>32.287500000000001</v>
      </c>
      <c r="BE351" s="9">
        <v>101.5397</v>
      </c>
      <c r="BF351" s="24">
        <f>Table1[[#This Row],[Indirect and Induced Land Through FY12]]+Table1[[#This Row],[Indirect and Induced Land FY13 and After]]</f>
        <v>133.8272</v>
      </c>
      <c r="BG351" s="9">
        <v>18.3704</v>
      </c>
      <c r="BH351" s="9">
        <v>59.962699999999998</v>
      </c>
      <c r="BI351" s="9">
        <v>188.57570000000001</v>
      </c>
      <c r="BJ351" s="24">
        <f>Table1[[#This Row],[Indirect and Induced Building Through FY12]]+Table1[[#This Row],[Indirect and Induced Building FY13 and After]]</f>
        <v>248.53840000000002</v>
      </c>
      <c r="BK351" s="9">
        <v>36.4131</v>
      </c>
      <c r="BL351" s="9">
        <v>138.9522</v>
      </c>
      <c r="BM351" s="9">
        <v>373.78910000000002</v>
      </c>
      <c r="BN351" s="24">
        <f>Table1[[#This Row],[TOTAL Real Property Related Taxes Through FY12]]+Table1[[#This Row],[TOTAL Real Property Related Taxes FY13 and After]]</f>
        <v>512.74130000000002</v>
      </c>
      <c r="BO351" s="9">
        <v>58.6783</v>
      </c>
      <c r="BP351" s="9">
        <v>210.36250000000001</v>
      </c>
      <c r="BQ351" s="9">
        <v>602.33969999999999</v>
      </c>
      <c r="BR351" s="24">
        <f>Table1[[#This Row],[Company Direct Through FY12]]+Table1[[#This Row],[Company Direct FY13 and After]]</f>
        <v>812.70219999999995</v>
      </c>
      <c r="BS351" s="9">
        <v>0</v>
      </c>
      <c r="BT351" s="9">
        <v>0</v>
      </c>
      <c r="BU351" s="9">
        <v>0</v>
      </c>
      <c r="BV351" s="24">
        <f>Table1[[#This Row],[Sales Tax Exemption Through FY12]]+Table1[[#This Row],[Sales Tax Exemption FY13 and After]]</f>
        <v>0</v>
      </c>
      <c r="BW351" s="9">
        <v>0</v>
      </c>
      <c r="BX351" s="9">
        <v>0</v>
      </c>
      <c r="BY351" s="9">
        <v>0</v>
      </c>
      <c r="BZ351" s="24">
        <f>Table1[[#This Row],[Energy Tax Savings Through FY12]]+Table1[[#This Row],[Energy Tax Savings FY13 and After]]</f>
        <v>0</v>
      </c>
      <c r="CA351" s="9">
        <v>0</v>
      </c>
      <c r="CB351" s="9">
        <v>0</v>
      </c>
      <c r="CC351" s="9">
        <v>0</v>
      </c>
      <c r="CD351" s="24">
        <f>Table1[[#This Row],[Tax Exempt Bond Savings Through FY12]]+Table1[[#This Row],[Tax Exempt Bond Savings FY13 and After]]</f>
        <v>0</v>
      </c>
      <c r="CE351" s="9">
        <v>36.242800000000003</v>
      </c>
      <c r="CF351" s="9">
        <v>132.08029999999999</v>
      </c>
      <c r="CG351" s="9">
        <v>372.03680000000003</v>
      </c>
      <c r="CH351" s="24">
        <f>Table1[[#This Row],[Indirect and Induced Through FY12]]+Table1[[#This Row],[Indirect and Induced FY13 and After]]</f>
        <v>504.11710000000005</v>
      </c>
      <c r="CI351" s="9">
        <v>94.921099999999996</v>
      </c>
      <c r="CJ351" s="9">
        <v>342.44279999999998</v>
      </c>
      <c r="CK351" s="9">
        <v>974.37649999999996</v>
      </c>
      <c r="CL351" s="24">
        <f>Table1[[#This Row],[TOTAL Income Consumption Use Taxes Through FY12]]+Table1[[#This Row],[TOTAL Income Consumption Use Taxes FY13 and After]]</f>
        <v>1316.8192999999999</v>
      </c>
      <c r="CM351" s="9">
        <v>31.385000000000002</v>
      </c>
      <c r="CN351" s="9">
        <v>95.366100000000003</v>
      </c>
      <c r="CO351" s="9">
        <v>322.17070000000001</v>
      </c>
      <c r="CP351" s="24">
        <f>Table1[[#This Row],[Assistance Provided Through FY12]]+Table1[[#This Row],[Assistance Provided FY13 and After]]</f>
        <v>417.53680000000003</v>
      </c>
      <c r="CQ351" s="9">
        <v>0</v>
      </c>
      <c r="CR351" s="9">
        <v>0</v>
      </c>
      <c r="CS351" s="9">
        <v>0</v>
      </c>
      <c r="CT351" s="24">
        <f>Table1[[#This Row],[Recapture Cancellation Reduction Amount Through FY12]]+Table1[[#This Row],[Recapture Cancellation Reduction Amount FY13 and After]]</f>
        <v>0</v>
      </c>
      <c r="CU351" s="9">
        <v>0</v>
      </c>
      <c r="CV351" s="9">
        <v>0</v>
      </c>
      <c r="CW351" s="9">
        <v>0</v>
      </c>
      <c r="CX351" s="24">
        <f>Table1[[#This Row],[Penalty Paid Through FY12]]+Table1[[#This Row],[Penalty Paid FY13 and After]]</f>
        <v>0</v>
      </c>
      <c r="CY351" s="9">
        <v>31.385000000000002</v>
      </c>
      <c r="CZ351" s="9">
        <v>95.366100000000003</v>
      </c>
      <c r="DA351" s="9">
        <v>322.17070000000001</v>
      </c>
      <c r="DB351" s="24">
        <f>Table1[[#This Row],[TOTAL Assistance Net of Recapture Penalties Through FY12]]+Table1[[#This Row],[TOTAL Assistance Net of Recapture Penalties FY13 and After]]</f>
        <v>417.53680000000003</v>
      </c>
      <c r="DC351" s="9">
        <v>98.214299999999994</v>
      </c>
      <c r="DD351" s="9">
        <v>352.43060000000003</v>
      </c>
      <c r="DE351" s="9">
        <v>1008.1840999999999</v>
      </c>
      <c r="DF351" s="24">
        <f>Table1[[#This Row],[Company Direct Tax Revenue Before Assistance Through FY12]]+Table1[[#This Row],[Company Direct Tax Revenue Before Assistance FY13 and After]]</f>
        <v>1360.6147000000001</v>
      </c>
      <c r="DG351" s="9">
        <v>64.504900000000006</v>
      </c>
      <c r="DH351" s="9">
        <v>224.3305</v>
      </c>
      <c r="DI351" s="9">
        <v>662.15219999999999</v>
      </c>
      <c r="DJ351" s="24">
        <f>Table1[[#This Row],[Indirect and Induced Tax Revenues Through FY12]]+Table1[[#This Row],[Indirect and Induced Tax Revenues FY13 and After]]</f>
        <v>886.48270000000002</v>
      </c>
      <c r="DK351" s="9">
        <v>162.7192</v>
      </c>
      <c r="DL351" s="9">
        <v>576.76110000000006</v>
      </c>
      <c r="DM351" s="9">
        <v>1670.3362999999999</v>
      </c>
      <c r="DN351" s="24">
        <f>Table1[[#This Row],[TOTAL Tax Revenues Before Assistance Through FY12]]+Table1[[#This Row],[TOTAL Tax Revenues Before Assistance FY13 and After]]</f>
        <v>2247.0974000000001</v>
      </c>
      <c r="DO351" s="9">
        <v>131.33420000000001</v>
      </c>
      <c r="DP351" s="9">
        <v>481.39499999999998</v>
      </c>
      <c r="DQ351" s="9">
        <v>1348.1656</v>
      </c>
      <c r="DR351" s="24">
        <f>Table1[[#This Row],[TOTAL Tax Revenues Net of Assistance Recapture and Penalty Through FY12]]+Table1[[#This Row],[TOTAL Tax Revenues Net of Assistance Recapture and Penalty FY13 and After]]</f>
        <v>1829.5606</v>
      </c>
      <c r="DS351" s="9">
        <v>0</v>
      </c>
      <c r="DT351" s="9">
        <v>0</v>
      </c>
      <c r="DU351" s="9">
        <v>0</v>
      </c>
      <c r="DV351" s="9">
        <v>0</v>
      </c>
    </row>
    <row r="352" spans="1:126" x14ac:dyDescent="0.25">
      <c r="A352" s="10">
        <v>93097</v>
      </c>
      <c r="B352" s="10" t="s">
        <v>1444</v>
      </c>
      <c r="C352" s="10" t="s">
        <v>1445</v>
      </c>
      <c r="D352" s="10" t="s">
        <v>47</v>
      </c>
      <c r="E352" s="10">
        <v>1</v>
      </c>
      <c r="F352" s="10" t="s">
        <v>1446</v>
      </c>
      <c r="G352" s="10" t="s">
        <v>383</v>
      </c>
      <c r="H352" s="13">
        <v>24102</v>
      </c>
      <c r="I352" s="13">
        <v>207192</v>
      </c>
      <c r="J352" s="10" t="s">
        <v>70</v>
      </c>
      <c r="K352" s="10" t="s">
        <v>50</v>
      </c>
      <c r="L352" s="8">
        <v>38898</v>
      </c>
      <c r="M352" s="8">
        <v>49857</v>
      </c>
      <c r="N352" s="9">
        <v>135000</v>
      </c>
      <c r="O352" s="10" t="s">
        <v>74</v>
      </c>
      <c r="P352" s="7">
        <v>12</v>
      </c>
      <c r="Q352" s="7">
        <v>19</v>
      </c>
      <c r="R352" s="7">
        <v>227</v>
      </c>
      <c r="S352" s="7">
        <v>4</v>
      </c>
      <c r="T352" s="7">
        <v>69</v>
      </c>
      <c r="U352" s="7">
        <v>331</v>
      </c>
      <c r="V352" s="7">
        <v>246</v>
      </c>
      <c r="W352" s="7">
        <v>0</v>
      </c>
      <c r="X352" s="7">
        <v>0</v>
      </c>
      <c r="Y352" s="7">
        <v>0</v>
      </c>
      <c r="Z352" s="7">
        <v>21</v>
      </c>
      <c r="AA352" s="7">
        <v>81.297709923664115</v>
      </c>
      <c r="AB352" s="16">
        <v>4.9618320610687023</v>
      </c>
      <c r="AC352" s="16">
        <v>4.1984732824427482</v>
      </c>
      <c r="AD352" s="16">
        <v>7.2519083969465647</v>
      </c>
      <c r="AE352" s="16">
        <v>2.2900763358778624</v>
      </c>
      <c r="AF352" s="15">
        <v>66.793893129770993</v>
      </c>
      <c r="AG352" s="10" t="s">
        <v>28</v>
      </c>
      <c r="AH352" s="10" t="s">
        <v>1966</v>
      </c>
      <c r="AI352" s="9">
        <v>0</v>
      </c>
      <c r="AJ352" s="9">
        <v>0</v>
      </c>
      <c r="AK352" s="9">
        <v>0</v>
      </c>
      <c r="AL352" s="24">
        <f>Table1[[#This Row],[Company Direct Land Through FY12]]+Table1[[#This Row],[Company Direct Land FY13 and After]]</f>
        <v>0</v>
      </c>
      <c r="AM352" s="9">
        <v>0</v>
      </c>
      <c r="AN352" s="9">
        <v>0</v>
      </c>
      <c r="AO352" s="9">
        <v>0</v>
      </c>
      <c r="AP352" s="24">
        <f>Table1[[#This Row],[Company Direct Building Through FY12]]+Table1[[#This Row],[Company Direct Building FY13 and After]]</f>
        <v>0</v>
      </c>
      <c r="AQ352" s="9">
        <v>0</v>
      </c>
      <c r="AR352" s="9">
        <v>2411.64</v>
      </c>
      <c r="AS352" s="9">
        <v>0</v>
      </c>
      <c r="AT352" s="24">
        <f>Table1[[#This Row],[Mortgage Recording Tax Through FY12]]+Table1[[#This Row],[Mortgage Recording Tax FY13 and After]]</f>
        <v>2411.64</v>
      </c>
      <c r="AU352" s="9">
        <v>0</v>
      </c>
      <c r="AV352" s="9">
        <v>0</v>
      </c>
      <c r="AW352" s="9">
        <v>0</v>
      </c>
      <c r="AX352" s="24">
        <f>Table1[[#This Row],[Pilot Savings  Through FY12]]+Table1[[#This Row],[Pilot Savings FY13 and After]]</f>
        <v>0</v>
      </c>
      <c r="AY352" s="9">
        <v>0</v>
      </c>
      <c r="AZ352" s="9">
        <v>2411.64</v>
      </c>
      <c r="BA352" s="9">
        <v>0</v>
      </c>
      <c r="BB352" s="24">
        <f>Table1[[#This Row],[Mortgage Recording Tax Exemption Through FY12]]+Table1[[#This Row],[Mortgage Recording Tax Exemption FY13 and After]]</f>
        <v>2411.64</v>
      </c>
      <c r="BC352" s="9">
        <v>180.91929999999999</v>
      </c>
      <c r="BD352" s="9">
        <v>1004.2154</v>
      </c>
      <c r="BE352" s="9">
        <v>2275.8146999999999</v>
      </c>
      <c r="BF352" s="24">
        <f>Table1[[#This Row],[Indirect and Induced Land Through FY12]]+Table1[[#This Row],[Indirect and Induced Land FY13 and After]]</f>
        <v>3280.0300999999999</v>
      </c>
      <c r="BG352" s="9">
        <v>335.99290000000002</v>
      </c>
      <c r="BH352" s="9">
        <v>1864.9715000000001</v>
      </c>
      <c r="BI352" s="9">
        <v>4226.5095000000001</v>
      </c>
      <c r="BJ352" s="24">
        <f>Table1[[#This Row],[Indirect and Induced Building Through FY12]]+Table1[[#This Row],[Indirect and Induced Building FY13 and After]]</f>
        <v>6091.4809999999998</v>
      </c>
      <c r="BK352" s="9">
        <v>516.91219999999998</v>
      </c>
      <c r="BL352" s="9">
        <v>2869.1869000000002</v>
      </c>
      <c r="BM352" s="9">
        <v>6502.3242</v>
      </c>
      <c r="BN352" s="24">
        <f>Table1[[#This Row],[TOTAL Real Property Related Taxes Through FY12]]+Table1[[#This Row],[TOTAL Real Property Related Taxes FY13 and After]]</f>
        <v>9371.5110999999997</v>
      </c>
      <c r="BO352" s="9">
        <v>468.7106</v>
      </c>
      <c r="BP352" s="9">
        <v>2839.6610999999998</v>
      </c>
      <c r="BQ352" s="9">
        <v>5895.9888000000001</v>
      </c>
      <c r="BR352" s="24">
        <f>Table1[[#This Row],[Company Direct Through FY12]]+Table1[[#This Row],[Company Direct FY13 and After]]</f>
        <v>8735.6499000000003</v>
      </c>
      <c r="BS352" s="9">
        <v>0</v>
      </c>
      <c r="BT352" s="9">
        <v>0</v>
      </c>
      <c r="BU352" s="9">
        <v>0</v>
      </c>
      <c r="BV352" s="24">
        <f>Table1[[#This Row],[Sales Tax Exemption Through FY12]]+Table1[[#This Row],[Sales Tax Exemption FY13 and After]]</f>
        <v>0</v>
      </c>
      <c r="BW352" s="9">
        <v>0</v>
      </c>
      <c r="BX352" s="9">
        <v>0</v>
      </c>
      <c r="BY352" s="9">
        <v>0</v>
      </c>
      <c r="BZ352" s="24">
        <f>Table1[[#This Row],[Energy Tax Savings Through FY12]]+Table1[[#This Row],[Energy Tax Savings FY13 and After]]</f>
        <v>0</v>
      </c>
      <c r="CA352" s="9">
        <v>0.14000000000000001</v>
      </c>
      <c r="CB352" s="9">
        <v>0.37169999999999997</v>
      </c>
      <c r="CC352" s="9">
        <v>0.59840000000000004</v>
      </c>
      <c r="CD352" s="24">
        <f>Table1[[#This Row],[Tax Exempt Bond Savings Through FY12]]+Table1[[#This Row],[Tax Exempt Bond Savings FY13 and After]]</f>
        <v>0.97009999999999996</v>
      </c>
      <c r="CE352" s="9">
        <v>557.54070000000002</v>
      </c>
      <c r="CF352" s="9">
        <v>3434.1201999999998</v>
      </c>
      <c r="CG352" s="9">
        <v>7013.3960999999999</v>
      </c>
      <c r="CH352" s="24">
        <f>Table1[[#This Row],[Indirect and Induced Through FY12]]+Table1[[#This Row],[Indirect and Induced FY13 and After]]</f>
        <v>10447.516299999999</v>
      </c>
      <c r="CI352" s="9">
        <v>1026.1113</v>
      </c>
      <c r="CJ352" s="9">
        <v>6273.4096</v>
      </c>
      <c r="CK352" s="9">
        <v>12908.7865</v>
      </c>
      <c r="CL352" s="24">
        <f>Table1[[#This Row],[TOTAL Income Consumption Use Taxes Through FY12]]+Table1[[#This Row],[TOTAL Income Consumption Use Taxes FY13 and After]]</f>
        <v>19182.196100000001</v>
      </c>
      <c r="CM352" s="9">
        <v>0.14000000000000001</v>
      </c>
      <c r="CN352" s="9">
        <v>2412.0117</v>
      </c>
      <c r="CO352" s="9">
        <v>0.59840000000000004</v>
      </c>
      <c r="CP352" s="24">
        <f>Table1[[#This Row],[Assistance Provided Through FY12]]+Table1[[#This Row],[Assistance Provided FY13 and After]]</f>
        <v>2412.6100999999999</v>
      </c>
      <c r="CQ352" s="9">
        <v>0</v>
      </c>
      <c r="CR352" s="9">
        <v>0</v>
      </c>
      <c r="CS352" s="9">
        <v>0</v>
      </c>
      <c r="CT352" s="24">
        <f>Table1[[#This Row],[Recapture Cancellation Reduction Amount Through FY12]]+Table1[[#This Row],[Recapture Cancellation Reduction Amount FY13 and After]]</f>
        <v>0</v>
      </c>
      <c r="CU352" s="9">
        <v>0</v>
      </c>
      <c r="CV352" s="9">
        <v>0</v>
      </c>
      <c r="CW352" s="9">
        <v>0</v>
      </c>
      <c r="CX352" s="24">
        <f>Table1[[#This Row],[Penalty Paid Through FY12]]+Table1[[#This Row],[Penalty Paid FY13 and After]]</f>
        <v>0</v>
      </c>
      <c r="CY352" s="9">
        <v>0.14000000000000001</v>
      </c>
      <c r="CZ352" s="9">
        <v>2412.0117</v>
      </c>
      <c r="DA352" s="9">
        <v>0.59840000000000004</v>
      </c>
      <c r="DB352" s="24">
        <f>Table1[[#This Row],[TOTAL Assistance Net of Recapture Penalties Through FY12]]+Table1[[#This Row],[TOTAL Assistance Net of Recapture Penalties FY13 and After]]</f>
        <v>2412.6100999999999</v>
      </c>
      <c r="DC352" s="9">
        <v>468.7106</v>
      </c>
      <c r="DD352" s="9">
        <v>5251.3010999999997</v>
      </c>
      <c r="DE352" s="9">
        <v>5895.9888000000001</v>
      </c>
      <c r="DF352" s="24">
        <f>Table1[[#This Row],[Company Direct Tax Revenue Before Assistance Through FY12]]+Table1[[#This Row],[Company Direct Tax Revenue Before Assistance FY13 and After]]</f>
        <v>11147.2899</v>
      </c>
      <c r="DG352" s="9">
        <v>1074.4529</v>
      </c>
      <c r="DH352" s="9">
        <v>6303.3071</v>
      </c>
      <c r="DI352" s="9">
        <v>13515.720300000001</v>
      </c>
      <c r="DJ352" s="24">
        <f>Table1[[#This Row],[Indirect and Induced Tax Revenues Through FY12]]+Table1[[#This Row],[Indirect and Induced Tax Revenues FY13 and After]]</f>
        <v>19819.027399999999</v>
      </c>
      <c r="DK352" s="9">
        <v>1543.1635000000001</v>
      </c>
      <c r="DL352" s="9">
        <v>11554.608200000001</v>
      </c>
      <c r="DM352" s="9">
        <v>19411.7091</v>
      </c>
      <c r="DN352" s="24">
        <f>Table1[[#This Row],[TOTAL Tax Revenues Before Assistance Through FY12]]+Table1[[#This Row],[TOTAL Tax Revenues Before Assistance FY13 and After]]</f>
        <v>30966.317300000002</v>
      </c>
      <c r="DO352" s="9">
        <v>1543.0235</v>
      </c>
      <c r="DP352" s="9">
        <v>9142.5964999999997</v>
      </c>
      <c r="DQ352" s="9">
        <v>19411.110700000001</v>
      </c>
      <c r="DR352" s="24">
        <f>Table1[[#This Row],[TOTAL Tax Revenues Net of Assistance Recapture and Penalty Through FY12]]+Table1[[#This Row],[TOTAL Tax Revenues Net of Assistance Recapture and Penalty FY13 and After]]</f>
        <v>28553.707200000001</v>
      </c>
      <c r="DS352" s="9">
        <v>0</v>
      </c>
      <c r="DT352" s="9">
        <v>0</v>
      </c>
      <c r="DU352" s="9">
        <v>0</v>
      </c>
      <c r="DV352" s="9">
        <v>0</v>
      </c>
    </row>
    <row r="353" spans="1:126" x14ac:dyDescent="0.25">
      <c r="A353" s="10">
        <v>93098</v>
      </c>
      <c r="B353" s="10" t="s">
        <v>1447</v>
      </c>
      <c r="C353" s="10" t="s">
        <v>1448</v>
      </c>
      <c r="D353" s="10" t="s">
        <v>302</v>
      </c>
      <c r="E353" s="10">
        <v>50</v>
      </c>
      <c r="F353" s="10" t="s">
        <v>1449</v>
      </c>
      <c r="G353" s="10" t="s">
        <v>23</v>
      </c>
      <c r="H353" s="13">
        <v>635400</v>
      </c>
      <c r="I353" s="13">
        <v>112912</v>
      </c>
      <c r="J353" s="10" t="s">
        <v>451</v>
      </c>
      <c r="K353" s="10" t="s">
        <v>50</v>
      </c>
      <c r="L353" s="8">
        <v>38687</v>
      </c>
      <c r="M353" s="8">
        <v>49644</v>
      </c>
      <c r="N353" s="9">
        <v>15000</v>
      </c>
      <c r="O353" s="10" t="s">
        <v>74</v>
      </c>
      <c r="P353" s="7">
        <v>33</v>
      </c>
      <c r="Q353" s="7">
        <v>401</v>
      </c>
      <c r="R353" s="7">
        <v>146</v>
      </c>
      <c r="S353" s="7">
        <v>0</v>
      </c>
      <c r="T353" s="7">
        <v>0</v>
      </c>
      <c r="U353" s="7">
        <v>580</v>
      </c>
      <c r="V353" s="7">
        <v>362</v>
      </c>
      <c r="W353" s="7">
        <v>0</v>
      </c>
      <c r="X353" s="7">
        <v>0</v>
      </c>
      <c r="Y353" s="7">
        <v>0</v>
      </c>
      <c r="Z353" s="7">
        <v>10</v>
      </c>
      <c r="AA353" s="7">
        <v>7.4626865671641784</v>
      </c>
      <c r="AB353" s="16">
        <v>79.767827529021559</v>
      </c>
      <c r="AC353" s="16">
        <v>9.1210613598673298</v>
      </c>
      <c r="AD353" s="16">
        <v>3.6484245439469323</v>
      </c>
      <c r="AE353" s="16">
        <v>0</v>
      </c>
      <c r="AF353" s="15">
        <v>96.896551724137936</v>
      </c>
      <c r="AG353" s="10" t="s">
        <v>28</v>
      </c>
      <c r="AH353" s="10" t="s">
        <v>1966</v>
      </c>
      <c r="AI353" s="9">
        <v>0</v>
      </c>
      <c r="AJ353" s="9">
        <v>0</v>
      </c>
      <c r="AK353" s="9">
        <v>0</v>
      </c>
      <c r="AL353" s="24">
        <f>Table1[[#This Row],[Company Direct Land Through FY12]]+Table1[[#This Row],[Company Direct Land FY13 and After]]</f>
        <v>0</v>
      </c>
      <c r="AM353" s="9">
        <v>0</v>
      </c>
      <c r="AN353" s="9">
        <v>0</v>
      </c>
      <c r="AO353" s="9">
        <v>0</v>
      </c>
      <c r="AP353" s="24">
        <f>Table1[[#This Row],[Company Direct Building Through FY12]]+Table1[[#This Row],[Company Direct Building FY13 and After]]</f>
        <v>0</v>
      </c>
      <c r="AQ353" s="9">
        <v>0</v>
      </c>
      <c r="AR353" s="9">
        <v>267.95999999999998</v>
      </c>
      <c r="AS353" s="9">
        <v>0</v>
      </c>
      <c r="AT353" s="24">
        <f>Table1[[#This Row],[Mortgage Recording Tax Through FY12]]+Table1[[#This Row],[Mortgage Recording Tax FY13 and After]]</f>
        <v>267.95999999999998</v>
      </c>
      <c r="AU353" s="9">
        <v>0</v>
      </c>
      <c r="AV353" s="9">
        <v>0</v>
      </c>
      <c r="AW353" s="9">
        <v>0</v>
      </c>
      <c r="AX353" s="24">
        <f>Table1[[#This Row],[Pilot Savings  Through FY12]]+Table1[[#This Row],[Pilot Savings FY13 and After]]</f>
        <v>0</v>
      </c>
      <c r="AY353" s="9">
        <v>0</v>
      </c>
      <c r="AZ353" s="9">
        <v>267.95999999999998</v>
      </c>
      <c r="BA353" s="9">
        <v>0</v>
      </c>
      <c r="BB353" s="24">
        <f>Table1[[#This Row],[Mortgage Recording Tax Exemption Through FY12]]+Table1[[#This Row],[Mortgage Recording Tax Exemption FY13 and After]]</f>
        <v>267.95999999999998</v>
      </c>
      <c r="BC353" s="9">
        <v>166.6591</v>
      </c>
      <c r="BD353" s="9">
        <v>720.38819999999998</v>
      </c>
      <c r="BE353" s="9">
        <v>2036.2956999999999</v>
      </c>
      <c r="BF353" s="24">
        <f>Table1[[#This Row],[Indirect and Induced Land Through FY12]]+Table1[[#This Row],[Indirect and Induced Land FY13 and After]]</f>
        <v>2756.6839</v>
      </c>
      <c r="BG353" s="9">
        <v>309.50979999999998</v>
      </c>
      <c r="BH353" s="9">
        <v>1337.8635999999999</v>
      </c>
      <c r="BI353" s="9">
        <v>3781.6922</v>
      </c>
      <c r="BJ353" s="24">
        <f>Table1[[#This Row],[Indirect and Induced Building Through FY12]]+Table1[[#This Row],[Indirect and Induced Building FY13 and After]]</f>
        <v>5119.5558000000001</v>
      </c>
      <c r="BK353" s="9">
        <v>476.16890000000001</v>
      </c>
      <c r="BL353" s="9">
        <v>2058.2518</v>
      </c>
      <c r="BM353" s="9">
        <v>5817.9879000000001</v>
      </c>
      <c r="BN353" s="24">
        <f>Table1[[#This Row],[TOTAL Real Property Related Taxes Through FY12]]+Table1[[#This Row],[TOTAL Real Property Related Taxes FY13 and After]]</f>
        <v>7876.2397000000001</v>
      </c>
      <c r="BO353" s="9">
        <v>470.42930000000001</v>
      </c>
      <c r="BP353" s="9">
        <v>2250.6525999999999</v>
      </c>
      <c r="BQ353" s="9">
        <v>5747.8588</v>
      </c>
      <c r="BR353" s="24">
        <f>Table1[[#This Row],[Company Direct Through FY12]]+Table1[[#This Row],[Company Direct FY13 and After]]</f>
        <v>7998.5113999999994</v>
      </c>
      <c r="BS353" s="9">
        <v>0</v>
      </c>
      <c r="BT353" s="9">
        <v>0</v>
      </c>
      <c r="BU353" s="9">
        <v>0</v>
      </c>
      <c r="BV353" s="24">
        <f>Table1[[#This Row],[Sales Tax Exemption Through FY12]]+Table1[[#This Row],[Sales Tax Exemption FY13 and After]]</f>
        <v>0</v>
      </c>
      <c r="BW353" s="9">
        <v>0</v>
      </c>
      <c r="BX353" s="9">
        <v>0</v>
      </c>
      <c r="BY353" s="9">
        <v>0</v>
      </c>
      <c r="BZ353" s="24">
        <f>Table1[[#This Row],[Energy Tax Savings Through FY12]]+Table1[[#This Row],[Energy Tax Savings FY13 and After]]</f>
        <v>0</v>
      </c>
      <c r="CA353" s="9">
        <v>10.5526</v>
      </c>
      <c r="CB353" s="9">
        <v>57.414299999999997</v>
      </c>
      <c r="CC353" s="9">
        <v>45.1</v>
      </c>
      <c r="CD353" s="24">
        <f>Table1[[#This Row],[Tax Exempt Bond Savings Through FY12]]+Table1[[#This Row],[Tax Exempt Bond Savings FY13 and After]]</f>
        <v>102.51429999999999</v>
      </c>
      <c r="CE353" s="9">
        <v>610.63059999999996</v>
      </c>
      <c r="CF353" s="9">
        <v>2960.2035999999998</v>
      </c>
      <c r="CG353" s="9">
        <v>7460.8846000000003</v>
      </c>
      <c r="CH353" s="24">
        <f>Table1[[#This Row],[Indirect and Induced Through FY12]]+Table1[[#This Row],[Indirect and Induced FY13 and After]]</f>
        <v>10421.0882</v>
      </c>
      <c r="CI353" s="9">
        <v>1070.5073</v>
      </c>
      <c r="CJ353" s="9">
        <v>5153.4418999999998</v>
      </c>
      <c r="CK353" s="9">
        <v>13163.643400000001</v>
      </c>
      <c r="CL353" s="24">
        <f>Table1[[#This Row],[TOTAL Income Consumption Use Taxes Through FY12]]+Table1[[#This Row],[TOTAL Income Consumption Use Taxes FY13 and After]]</f>
        <v>18317.085299999999</v>
      </c>
      <c r="CM353" s="9">
        <v>10.5526</v>
      </c>
      <c r="CN353" s="9">
        <v>325.37430000000001</v>
      </c>
      <c r="CO353" s="9">
        <v>45.1</v>
      </c>
      <c r="CP353" s="24">
        <f>Table1[[#This Row],[Assistance Provided Through FY12]]+Table1[[#This Row],[Assistance Provided FY13 and After]]</f>
        <v>370.47430000000003</v>
      </c>
      <c r="CQ353" s="9">
        <v>0</v>
      </c>
      <c r="CR353" s="9">
        <v>0</v>
      </c>
      <c r="CS353" s="9">
        <v>0</v>
      </c>
      <c r="CT353" s="24">
        <f>Table1[[#This Row],[Recapture Cancellation Reduction Amount Through FY12]]+Table1[[#This Row],[Recapture Cancellation Reduction Amount FY13 and After]]</f>
        <v>0</v>
      </c>
      <c r="CU353" s="9">
        <v>0</v>
      </c>
      <c r="CV353" s="9">
        <v>0</v>
      </c>
      <c r="CW353" s="9">
        <v>0</v>
      </c>
      <c r="CX353" s="24">
        <f>Table1[[#This Row],[Penalty Paid Through FY12]]+Table1[[#This Row],[Penalty Paid FY13 and After]]</f>
        <v>0</v>
      </c>
      <c r="CY353" s="9">
        <v>10.5526</v>
      </c>
      <c r="CZ353" s="9">
        <v>325.37430000000001</v>
      </c>
      <c r="DA353" s="9">
        <v>45.1</v>
      </c>
      <c r="DB353" s="24">
        <f>Table1[[#This Row],[TOTAL Assistance Net of Recapture Penalties Through FY12]]+Table1[[#This Row],[TOTAL Assistance Net of Recapture Penalties FY13 and After]]</f>
        <v>370.47430000000003</v>
      </c>
      <c r="DC353" s="9">
        <v>470.42930000000001</v>
      </c>
      <c r="DD353" s="9">
        <v>2518.6125999999999</v>
      </c>
      <c r="DE353" s="9">
        <v>5747.8588</v>
      </c>
      <c r="DF353" s="24">
        <f>Table1[[#This Row],[Company Direct Tax Revenue Before Assistance Through FY12]]+Table1[[#This Row],[Company Direct Tax Revenue Before Assistance FY13 and After]]</f>
        <v>8266.4714000000004</v>
      </c>
      <c r="DG353" s="9">
        <v>1086.7995000000001</v>
      </c>
      <c r="DH353" s="9">
        <v>5018.4553999999998</v>
      </c>
      <c r="DI353" s="9">
        <v>13278.872499999999</v>
      </c>
      <c r="DJ353" s="24">
        <f>Table1[[#This Row],[Indirect and Induced Tax Revenues Through FY12]]+Table1[[#This Row],[Indirect and Induced Tax Revenues FY13 and After]]</f>
        <v>18297.3279</v>
      </c>
      <c r="DK353" s="9">
        <v>1557.2288000000001</v>
      </c>
      <c r="DL353" s="9">
        <v>7537.0680000000002</v>
      </c>
      <c r="DM353" s="9">
        <v>19026.731299999999</v>
      </c>
      <c r="DN353" s="24">
        <f>Table1[[#This Row],[TOTAL Tax Revenues Before Assistance Through FY12]]+Table1[[#This Row],[TOTAL Tax Revenues Before Assistance FY13 and After]]</f>
        <v>26563.799299999999</v>
      </c>
      <c r="DO353" s="9">
        <v>1546.6762000000001</v>
      </c>
      <c r="DP353" s="9">
        <v>7211.6936999999998</v>
      </c>
      <c r="DQ353" s="9">
        <v>18981.631300000001</v>
      </c>
      <c r="DR353" s="24">
        <f>Table1[[#This Row],[TOTAL Tax Revenues Net of Assistance Recapture and Penalty Through FY12]]+Table1[[#This Row],[TOTAL Tax Revenues Net of Assistance Recapture and Penalty FY13 and After]]</f>
        <v>26193.325000000001</v>
      </c>
      <c r="DS353" s="9">
        <v>0</v>
      </c>
      <c r="DT353" s="9">
        <v>0</v>
      </c>
      <c r="DU353" s="9">
        <v>0</v>
      </c>
      <c r="DV353" s="9">
        <v>0</v>
      </c>
    </row>
    <row r="354" spans="1:126" x14ac:dyDescent="0.25">
      <c r="A354" s="10">
        <v>93101</v>
      </c>
      <c r="B354" s="10" t="s">
        <v>1450</v>
      </c>
      <c r="C354" s="10" t="s">
        <v>1451</v>
      </c>
      <c r="D354" s="10" t="s">
        <v>17</v>
      </c>
      <c r="E354" s="10">
        <v>44</v>
      </c>
      <c r="F354" s="10" t="s">
        <v>1452</v>
      </c>
      <c r="G354" s="10" t="s">
        <v>23</v>
      </c>
      <c r="H354" s="13">
        <v>30000</v>
      </c>
      <c r="I354" s="13">
        <v>60000</v>
      </c>
      <c r="J354" s="10" t="s">
        <v>205</v>
      </c>
      <c r="K354" s="10" t="s">
        <v>50</v>
      </c>
      <c r="L354" s="8">
        <v>38863</v>
      </c>
      <c r="M354" s="8">
        <v>49796</v>
      </c>
      <c r="N354" s="9">
        <v>9000</v>
      </c>
      <c r="O354" s="10" t="s">
        <v>74</v>
      </c>
      <c r="P354" s="7">
        <v>71</v>
      </c>
      <c r="Q354" s="7">
        <v>18</v>
      </c>
      <c r="R354" s="7">
        <v>44</v>
      </c>
      <c r="S354" s="7">
        <v>0</v>
      </c>
      <c r="T354" s="7">
        <v>14</v>
      </c>
      <c r="U354" s="7">
        <v>147</v>
      </c>
      <c r="V354" s="7">
        <v>88</v>
      </c>
      <c r="W354" s="7">
        <v>0</v>
      </c>
      <c r="X354" s="7">
        <v>0</v>
      </c>
      <c r="Y354" s="7">
        <v>65</v>
      </c>
      <c r="Z354" s="7">
        <v>45</v>
      </c>
      <c r="AA354" s="7">
        <v>0</v>
      </c>
      <c r="AB354" s="16">
        <v>0</v>
      </c>
      <c r="AC354" s="16">
        <v>0</v>
      </c>
      <c r="AD354" s="16">
        <v>0</v>
      </c>
      <c r="AE354" s="16">
        <v>0</v>
      </c>
      <c r="AF354" s="15">
        <v>100</v>
      </c>
      <c r="AG354" s="10" t="s">
        <v>1966</v>
      </c>
      <c r="AH354" s="10" t="s">
        <v>1966</v>
      </c>
      <c r="AI354" s="9">
        <v>0</v>
      </c>
      <c r="AJ354" s="9">
        <v>0</v>
      </c>
      <c r="AK354" s="9">
        <v>0</v>
      </c>
      <c r="AL354" s="24">
        <f>Table1[[#This Row],[Company Direct Land Through FY12]]+Table1[[#This Row],[Company Direct Land FY13 and After]]</f>
        <v>0</v>
      </c>
      <c r="AM354" s="9">
        <v>0</v>
      </c>
      <c r="AN354" s="9">
        <v>0</v>
      </c>
      <c r="AO354" s="9">
        <v>0</v>
      </c>
      <c r="AP354" s="24">
        <f>Table1[[#This Row],[Company Direct Building Through FY12]]+Table1[[#This Row],[Company Direct Building FY13 and After]]</f>
        <v>0</v>
      </c>
      <c r="AQ354" s="9">
        <v>0</v>
      </c>
      <c r="AR354" s="9">
        <v>17.225999999999999</v>
      </c>
      <c r="AS354" s="9">
        <v>0</v>
      </c>
      <c r="AT354" s="24">
        <f>Table1[[#This Row],[Mortgage Recording Tax Through FY12]]+Table1[[#This Row],[Mortgage Recording Tax FY13 and After]]</f>
        <v>17.225999999999999</v>
      </c>
      <c r="AU354" s="9">
        <v>0</v>
      </c>
      <c r="AV354" s="9">
        <v>0</v>
      </c>
      <c r="AW354" s="9">
        <v>0</v>
      </c>
      <c r="AX354" s="24">
        <f>Table1[[#This Row],[Pilot Savings  Through FY12]]+Table1[[#This Row],[Pilot Savings FY13 and After]]</f>
        <v>0</v>
      </c>
      <c r="AY354" s="9">
        <v>0</v>
      </c>
      <c r="AZ354" s="9">
        <v>17.225999999999999</v>
      </c>
      <c r="BA354" s="9">
        <v>0</v>
      </c>
      <c r="BB354" s="24">
        <f>Table1[[#This Row],[Mortgage Recording Tax Exemption Through FY12]]+Table1[[#This Row],[Mortgage Recording Tax Exemption FY13 and After]]</f>
        <v>17.225999999999999</v>
      </c>
      <c r="BC354" s="9">
        <v>64.718699999999998</v>
      </c>
      <c r="BD354" s="9">
        <v>349.38839999999999</v>
      </c>
      <c r="BE354" s="9">
        <v>790.75459999999998</v>
      </c>
      <c r="BF354" s="24">
        <f>Table1[[#This Row],[Indirect and Induced Land Through FY12]]+Table1[[#This Row],[Indirect and Induced Land FY13 and After]]</f>
        <v>1140.143</v>
      </c>
      <c r="BG354" s="9">
        <v>120.1918</v>
      </c>
      <c r="BH354" s="9">
        <v>648.86419999999998</v>
      </c>
      <c r="BI354" s="9">
        <v>1468.5423000000001</v>
      </c>
      <c r="BJ354" s="24">
        <f>Table1[[#This Row],[Indirect and Induced Building Through FY12]]+Table1[[#This Row],[Indirect and Induced Building FY13 and After]]</f>
        <v>2117.4065000000001</v>
      </c>
      <c r="BK354" s="9">
        <v>184.91050000000001</v>
      </c>
      <c r="BL354" s="9">
        <v>998.25260000000003</v>
      </c>
      <c r="BM354" s="9">
        <v>2259.2968999999998</v>
      </c>
      <c r="BN354" s="24">
        <f>Table1[[#This Row],[TOTAL Real Property Related Taxes Through FY12]]+Table1[[#This Row],[TOTAL Real Property Related Taxes FY13 and After]]</f>
        <v>3257.5495000000001</v>
      </c>
      <c r="BO354" s="9">
        <v>201.83619999999999</v>
      </c>
      <c r="BP354" s="9">
        <v>1210.4463000000001</v>
      </c>
      <c r="BQ354" s="9">
        <v>2466.1010000000001</v>
      </c>
      <c r="BR354" s="24">
        <f>Table1[[#This Row],[Company Direct Through FY12]]+Table1[[#This Row],[Company Direct FY13 and After]]</f>
        <v>3676.5473000000002</v>
      </c>
      <c r="BS354" s="9">
        <v>0</v>
      </c>
      <c r="BT354" s="9">
        <v>0</v>
      </c>
      <c r="BU354" s="9">
        <v>0</v>
      </c>
      <c r="BV354" s="24">
        <f>Table1[[#This Row],[Sales Tax Exemption Through FY12]]+Table1[[#This Row],[Sales Tax Exemption FY13 and After]]</f>
        <v>0</v>
      </c>
      <c r="BW354" s="9">
        <v>0</v>
      </c>
      <c r="BX354" s="9">
        <v>0</v>
      </c>
      <c r="BY354" s="9">
        <v>0</v>
      </c>
      <c r="BZ354" s="24">
        <f>Table1[[#This Row],[Energy Tax Savings Through FY12]]+Table1[[#This Row],[Energy Tax Savings FY13 and After]]</f>
        <v>0</v>
      </c>
      <c r="CA354" s="9">
        <v>7.0000000000000001E-3</v>
      </c>
      <c r="CB354" s="9">
        <v>3.6900000000000002E-2</v>
      </c>
      <c r="CC354" s="9">
        <v>0.03</v>
      </c>
      <c r="CD354" s="24">
        <f>Table1[[#This Row],[Tax Exempt Bond Savings Through FY12]]+Table1[[#This Row],[Tax Exempt Bond Savings FY13 and After]]</f>
        <v>6.6900000000000001E-2</v>
      </c>
      <c r="CE354" s="9">
        <v>240.0866</v>
      </c>
      <c r="CF354" s="9">
        <v>1463.4837</v>
      </c>
      <c r="CG354" s="9">
        <v>2933.4567000000002</v>
      </c>
      <c r="CH354" s="24">
        <f>Table1[[#This Row],[Indirect and Induced Through FY12]]+Table1[[#This Row],[Indirect and Induced FY13 and After]]</f>
        <v>4396.9404000000004</v>
      </c>
      <c r="CI354" s="9">
        <v>441.91579999999999</v>
      </c>
      <c r="CJ354" s="9">
        <v>2673.8930999999998</v>
      </c>
      <c r="CK354" s="9">
        <v>5399.5276999999996</v>
      </c>
      <c r="CL354" s="24">
        <f>Table1[[#This Row],[TOTAL Income Consumption Use Taxes Through FY12]]+Table1[[#This Row],[TOTAL Income Consumption Use Taxes FY13 and After]]</f>
        <v>8073.4207999999999</v>
      </c>
      <c r="CM354" s="9">
        <v>7.0000000000000001E-3</v>
      </c>
      <c r="CN354" s="9">
        <v>17.262899999999998</v>
      </c>
      <c r="CO354" s="9">
        <v>0.03</v>
      </c>
      <c r="CP354" s="24">
        <f>Table1[[#This Row],[Assistance Provided Through FY12]]+Table1[[#This Row],[Assistance Provided FY13 and After]]</f>
        <v>17.292899999999999</v>
      </c>
      <c r="CQ354" s="9">
        <v>0</v>
      </c>
      <c r="CR354" s="9">
        <v>0</v>
      </c>
      <c r="CS354" s="9">
        <v>0</v>
      </c>
      <c r="CT354" s="24">
        <f>Table1[[#This Row],[Recapture Cancellation Reduction Amount Through FY12]]+Table1[[#This Row],[Recapture Cancellation Reduction Amount FY13 and After]]</f>
        <v>0</v>
      </c>
      <c r="CU354" s="9">
        <v>0</v>
      </c>
      <c r="CV354" s="9">
        <v>0</v>
      </c>
      <c r="CW354" s="9">
        <v>0</v>
      </c>
      <c r="CX354" s="24">
        <f>Table1[[#This Row],[Penalty Paid Through FY12]]+Table1[[#This Row],[Penalty Paid FY13 and After]]</f>
        <v>0</v>
      </c>
      <c r="CY354" s="9">
        <v>7.0000000000000001E-3</v>
      </c>
      <c r="CZ354" s="9">
        <v>17.262899999999998</v>
      </c>
      <c r="DA354" s="9">
        <v>0.03</v>
      </c>
      <c r="DB354" s="24">
        <f>Table1[[#This Row],[TOTAL Assistance Net of Recapture Penalties Through FY12]]+Table1[[#This Row],[TOTAL Assistance Net of Recapture Penalties FY13 and After]]</f>
        <v>17.292899999999999</v>
      </c>
      <c r="DC354" s="9">
        <v>201.83619999999999</v>
      </c>
      <c r="DD354" s="9">
        <v>1227.6723</v>
      </c>
      <c r="DE354" s="9">
        <v>2466.1010000000001</v>
      </c>
      <c r="DF354" s="24">
        <f>Table1[[#This Row],[Company Direct Tax Revenue Before Assistance Through FY12]]+Table1[[#This Row],[Company Direct Tax Revenue Before Assistance FY13 and After]]</f>
        <v>3693.7732999999998</v>
      </c>
      <c r="DG354" s="9">
        <v>424.99709999999999</v>
      </c>
      <c r="DH354" s="9">
        <v>2461.7363</v>
      </c>
      <c r="DI354" s="9">
        <v>5192.7536</v>
      </c>
      <c r="DJ354" s="24">
        <f>Table1[[#This Row],[Indirect and Induced Tax Revenues Through FY12]]+Table1[[#This Row],[Indirect and Induced Tax Revenues FY13 and After]]</f>
        <v>7654.4899000000005</v>
      </c>
      <c r="DK354" s="9">
        <v>626.83330000000001</v>
      </c>
      <c r="DL354" s="9">
        <v>3689.4086000000002</v>
      </c>
      <c r="DM354" s="9">
        <v>7658.8545999999997</v>
      </c>
      <c r="DN354" s="24">
        <f>Table1[[#This Row],[TOTAL Tax Revenues Before Assistance Through FY12]]+Table1[[#This Row],[TOTAL Tax Revenues Before Assistance FY13 and After]]</f>
        <v>11348.263199999999</v>
      </c>
      <c r="DO354" s="9">
        <v>626.82629999999995</v>
      </c>
      <c r="DP354" s="9">
        <v>3672.1457</v>
      </c>
      <c r="DQ354" s="9">
        <v>7658.8245999999999</v>
      </c>
      <c r="DR354" s="24">
        <f>Table1[[#This Row],[TOTAL Tax Revenues Net of Assistance Recapture and Penalty Through FY12]]+Table1[[#This Row],[TOTAL Tax Revenues Net of Assistance Recapture and Penalty FY13 and After]]</f>
        <v>11330.970300000001</v>
      </c>
      <c r="DS354" s="9">
        <v>0</v>
      </c>
      <c r="DT354" s="9">
        <v>0</v>
      </c>
      <c r="DU354" s="9">
        <v>0</v>
      </c>
      <c r="DV354" s="9">
        <v>0</v>
      </c>
    </row>
    <row r="355" spans="1:126" x14ac:dyDescent="0.25">
      <c r="A355" s="10">
        <v>93102</v>
      </c>
      <c r="B355" s="10" t="s">
        <v>1453</v>
      </c>
      <c r="C355" s="10" t="s">
        <v>1454</v>
      </c>
      <c r="D355" s="10" t="s">
        <v>10</v>
      </c>
      <c r="E355" s="10">
        <v>13</v>
      </c>
      <c r="F355" s="10" t="s">
        <v>1455</v>
      </c>
      <c r="G355" s="10" t="s">
        <v>442</v>
      </c>
      <c r="H355" s="13">
        <v>25335</v>
      </c>
      <c r="I355" s="13">
        <v>44751</v>
      </c>
      <c r="J355" s="10" t="s">
        <v>228</v>
      </c>
      <c r="K355" s="10" t="s">
        <v>50</v>
      </c>
      <c r="L355" s="8">
        <v>38708</v>
      </c>
      <c r="M355" s="8">
        <v>49614</v>
      </c>
      <c r="N355" s="9">
        <v>37180</v>
      </c>
      <c r="O355" s="10" t="s">
        <v>74</v>
      </c>
      <c r="P355" s="7">
        <v>4</v>
      </c>
      <c r="Q355" s="7">
        <v>0</v>
      </c>
      <c r="R355" s="7">
        <v>87</v>
      </c>
      <c r="S355" s="7">
        <v>0</v>
      </c>
      <c r="T355" s="7">
        <v>0</v>
      </c>
      <c r="U355" s="7">
        <v>91</v>
      </c>
      <c r="V355" s="7">
        <v>89</v>
      </c>
      <c r="W355" s="7">
        <v>0</v>
      </c>
      <c r="X355" s="7">
        <v>0</v>
      </c>
      <c r="Y355" s="7">
        <v>84</v>
      </c>
      <c r="Z355" s="7">
        <v>0</v>
      </c>
      <c r="AA355" s="7">
        <v>0</v>
      </c>
      <c r="AB355" s="16">
        <v>0</v>
      </c>
      <c r="AC355" s="16">
        <v>0</v>
      </c>
      <c r="AD355" s="16">
        <v>0</v>
      </c>
      <c r="AE355" s="16">
        <v>0</v>
      </c>
      <c r="AF355" s="15">
        <v>72.527472527472526</v>
      </c>
      <c r="AG355" s="10" t="s">
        <v>28</v>
      </c>
      <c r="AH355" s="10" t="s">
        <v>1966</v>
      </c>
      <c r="AI355" s="9">
        <v>0</v>
      </c>
      <c r="AJ355" s="9">
        <v>0</v>
      </c>
      <c r="AK355" s="9">
        <v>0</v>
      </c>
      <c r="AL355" s="24">
        <f>Table1[[#This Row],[Company Direct Land Through FY12]]+Table1[[#This Row],[Company Direct Land FY13 and After]]</f>
        <v>0</v>
      </c>
      <c r="AM355" s="9">
        <v>0</v>
      </c>
      <c r="AN355" s="9">
        <v>0</v>
      </c>
      <c r="AO355" s="9">
        <v>0</v>
      </c>
      <c r="AP355" s="24">
        <f>Table1[[#This Row],[Company Direct Building Through FY12]]+Table1[[#This Row],[Company Direct Building FY13 and After]]</f>
        <v>0</v>
      </c>
      <c r="AQ355" s="9">
        <v>0</v>
      </c>
      <c r="AR355" s="9">
        <v>272.57909999999998</v>
      </c>
      <c r="AS355" s="9">
        <v>0</v>
      </c>
      <c r="AT355" s="24">
        <f>Table1[[#This Row],[Mortgage Recording Tax Through FY12]]+Table1[[#This Row],[Mortgage Recording Tax FY13 and After]]</f>
        <v>272.57909999999998</v>
      </c>
      <c r="AU355" s="9">
        <v>0</v>
      </c>
      <c r="AV355" s="9">
        <v>0</v>
      </c>
      <c r="AW355" s="9">
        <v>0</v>
      </c>
      <c r="AX355" s="24">
        <f>Table1[[#This Row],[Pilot Savings  Through FY12]]+Table1[[#This Row],[Pilot Savings FY13 and After]]</f>
        <v>0</v>
      </c>
      <c r="AY355" s="9">
        <v>0</v>
      </c>
      <c r="AZ355" s="9">
        <v>272.57909999999998</v>
      </c>
      <c r="BA355" s="9">
        <v>0</v>
      </c>
      <c r="BB355" s="24">
        <f>Table1[[#This Row],[Mortgage Recording Tax Exemption Through FY12]]+Table1[[#This Row],[Mortgage Recording Tax Exemption FY13 and After]]</f>
        <v>272.57909999999998</v>
      </c>
      <c r="BC355" s="9">
        <v>106.81829999999999</v>
      </c>
      <c r="BD355" s="9">
        <v>8251.1191999999992</v>
      </c>
      <c r="BE355" s="9">
        <v>1305.1400000000001</v>
      </c>
      <c r="BF355" s="24">
        <f>Table1[[#This Row],[Indirect and Induced Land Through FY12]]+Table1[[#This Row],[Indirect and Induced Land FY13 and After]]</f>
        <v>9556.2591999999986</v>
      </c>
      <c r="BG355" s="9">
        <v>198.37690000000001</v>
      </c>
      <c r="BH355" s="9">
        <v>15323.507100000001</v>
      </c>
      <c r="BI355" s="9">
        <v>2423.835</v>
      </c>
      <c r="BJ355" s="24">
        <f>Table1[[#This Row],[Indirect and Induced Building Through FY12]]+Table1[[#This Row],[Indirect and Induced Building FY13 and After]]</f>
        <v>17747.342100000002</v>
      </c>
      <c r="BK355" s="9">
        <v>305.1952</v>
      </c>
      <c r="BL355" s="9">
        <v>23574.6263</v>
      </c>
      <c r="BM355" s="9">
        <v>3728.9749999999999</v>
      </c>
      <c r="BN355" s="24">
        <f>Table1[[#This Row],[TOTAL Real Property Related Taxes Through FY12]]+Table1[[#This Row],[TOTAL Real Property Related Taxes FY13 and After]]</f>
        <v>27303.601299999998</v>
      </c>
      <c r="BO355" s="9">
        <v>313.4502</v>
      </c>
      <c r="BP355" s="9">
        <v>25926.5164</v>
      </c>
      <c r="BQ355" s="9">
        <v>3829.8373000000001</v>
      </c>
      <c r="BR355" s="24">
        <f>Table1[[#This Row],[Company Direct Through FY12]]+Table1[[#This Row],[Company Direct FY13 and After]]</f>
        <v>29756.3537</v>
      </c>
      <c r="BS355" s="9">
        <v>0</v>
      </c>
      <c r="BT355" s="9">
        <v>0</v>
      </c>
      <c r="BU355" s="9">
        <v>0</v>
      </c>
      <c r="BV355" s="24">
        <f>Table1[[#This Row],[Sales Tax Exemption Through FY12]]+Table1[[#This Row],[Sales Tax Exemption FY13 and After]]</f>
        <v>0</v>
      </c>
      <c r="BW355" s="9">
        <v>0</v>
      </c>
      <c r="BX355" s="9">
        <v>0</v>
      </c>
      <c r="BY355" s="9">
        <v>0</v>
      </c>
      <c r="BZ355" s="24">
        <f>Table1[[#This Row],[Energy Tax Savings Through FY12]]+Table1[[#This Row],[Energy Tax Savings FY13 and After]]</f>
        <v>0</v>
      </c>
      <c r="CA355" s="9">
        <v>10.700100000000001</v>
      </c>
      <c r="CB355" s="9">
        <v>57.986800000000002</v>
      </c>
      <c r="CC355" s="9">
        <v>45.730400000000003</v>
      </c>
      <c r="CD355" s="24">
        <f>Table1[[#This Row],[Tax Exempt Bond Savings Through FY12]]+Table1[[#This Row],[Tax Exempt Bond Savings FY13 and After]]</f>
        <v>103.71720000000001</v>
      </c>
      <c r="CE355" s="9">
        <v>358.05880000000002</v>
      </c>
      <c r="CF355" s="9">
        <v>29739.657500000001</v>
      </c>
      <c r="CG355" s="9">
        <v>4374.8806000000004</v>
      </c>
      <c r="CH355" s="24">
        <f>Table1[[#This Row],[Indirect and Induced Through FY12]]+Table1[[#This Row],[Indirect and Induced FY13 and After]]</f>
        <v>34114.538100000005</v>
      </c>
      <c r="CI355" s="9">
        <v>660.80889999999999</v>
      </c>
      <c r="CJ355" s="9">
        <v>55608.187100000003</v>
      </c>
      <c r="CK355" s="9">
        <v>8158.9875000000002</v>
      </c>
      <c r="CL355" s="24">
        <f>Table1[[#This Row],[TOTAL Income Consumption Use Taxes Through FY12]]+Table1[[#This Row],[TOTAL Income Consumption Use Taxes FY13 and After]]</f>
        <v>63767.174600000006</v>
      </c>
      <c r="CM355" s="9">
        <v>10.700100000000001</v>
      </c>
      <c r="CN355" s="9">
        <v>330.5659</v>
      </c>
      <c r="CO355" s="9">
        <v>45.730400000000003</v>
      </c>
      <c r="CP355" s="24">
        <f>Table1[[#This Row],[Assistance Provided Through FY12]]+Table1[[#This Row],[Assistance Provided FY13 and After]]</f>
        <v>376.29629999999997</v>
      </c>
      <c r="CQ355" s="9">
        <v>0</v>
      </c>
      <c r="CR355" s="9">
        <v>0</v>
      </c>
      <c r="CS355" s="9">
        <v>0</v>
      </c>
      <c r="CT355" s="24">
        <f>Table1[[#This Row],[Recapture Cancellation Reduction Amount Through FY12]]+Table1[[#This Row],[Recapture Cancellation Reduction Amount FY13 and After]]</f>
        <v>0</v>
      </c>
      <c r="CU355" s="9">
        <v>0</v>
      </c>
      <c r="CV355" s="9">
        <v>0</v>
      </c>
      <c r="CW355" s="9">
        <v>0</v>
      </c>
      <c r="CX355" s="24">
        <f>Table1[[#This Row],[Penalty Paid Through FY12]]+Table1[[#This Row],[Penalty Paid FY13 and After]]</f>
        <v>0</v>
      </c>
      <c r="CY355" s="9">
        <v>10.700100000000001</v>
      </c>
      <c r="CZ355" s="9">
        <v>330.5659</v>
      </c>
      <c r="DA355" s="9">
        <v>45.730400000000003</v>
      </c>
      <c r="DB355" s="24">
        <f>Table1[[#This Row],[TOTAL Assistance Net of Recapture Penalties Through FY12]]+Table1[[#This Row],[TOTAL Assistance Net of Recapture Penalties FY13 and After]]</f>
        <v>376.29629999999997</v>
      </c>
      <c r="DC355" s="9">
        <v>313.4502</v>
      </c>
      <c r="DD355" s="9">
        <v>26199.095499999999</v>
      </c>
      <c r="DE355" s="9">
        <v>3829.8373000000001</v>
      </c>
      <c r="DF355" s="24">
        <f>Table1[[#This Row],[Company Direct Tax Revenue Before Assistance Through FY12]]+Table1[[#This Row],[Company Direct Tax Revenue Before Assistance FY13 and After]]</f>
        <v>30028.932799999999</v>
      </c>
      <c r="DG355" s="9">
        <v>663.25400000000002</v>
      </c>
      <c r="DH355" s="9">
        <v>53314.283799999997</v>
      </c>
      <c r="DI355" s="9">
        <v>8103.8555999999999</v>
      </c>
      <c r="DJ355" s="24">
        <f>Table1[[#This Row],[Indirect and Induced Tax Revenues Through FY12]]+Table1[[#This Row],[Indirect and Induced Tax Revenues FY13 and After]]</f>
        <v>61418.1394</v>
      </c>
      <c r="DK355" s="9">
        <v>976.70420000000001</v>
      </c>
      <c r="DL355" s="9">
        <v>79513.379300000001</v>
      </c>
      <c r="DM355" s="9">
        <v>11933.6929</v>
      </c>
      <c r="DN355" s="24">
        <f>Table1[[#This Row],[TOTAL Tax Revenues Before Assistance Through FY12]]+Table1[[#This Row],[TOTAL Tax Revenues Before Assistance FY13 and After]]</f>
        <v>91447.072199999995</v>
      </c>
      <c r="DO355" s="9">
        <v>966.00409999999999</v>
      </c>
      <c r="DP355" s="9">
        <v>79182.813399999999</v>
      </c>
      <c r="DQ355" s="9">
        <v>11887.9625</v>
      </c>
      <c r="DR355" s="24">
        <f>Table1[[#This Row],[TOTAL Tax Revenues Net of Assistance Recapture and Penalty Through FY12]]+Table1[[#This Row],[TOTAL Tax Revenues Net of Assistance Recapture and Penalty FY13 and After]]</f>
        <v>91070.775899999993</v>
      </c>
      <c r="DS355" s="9">
        <v>0</v>
      </c>
      <c r="DT355" s="9">
        <v>0</v>
      </c>
      <c r="DU355" s="9">
        <v>0</v>
      </c>
      <c r="DV355" s="9">
        <v>0</v>
      </c>
    </row>
    <row r="356" spans="1:126" x14ac:dyDescent="0.25">
      <c r="A356" s="10">
        <v>93103</v>
      </c>
      <c r="B356" s="10" t="s">
        <v>1045</v>
      </c>
      <c r="C356" s="10" t="s">
        <v>1046</v>
      </c>
      <c r="D356" s="10" t="s">
        <v>10</v>
      </c>
      <c r="E356" s="10">
        <v>16</v>
      </c>
      <c r="F356" s="10" t="s">
        <v>1047</v>
      </c>
      <c r="G356" s="10" t="s">
        <v>312</v>
      </c>
      <c r="H356" s="13">
        <v>0</v>
      </c>
      <c r="I356" s="13">
        <v>43353</v>
      </c>
      <c r="J356" s="10" t="s">
        <v>818</v>
      </c>
      <c r="K356" s="10" t="s">
        <v>27</v>
      </c>
      <c r="L356" s="8">
        <v>38715</v>
      </c>
      <c r="M356" s="8">
        <v>47299</v>
      </c>
      <c r="N356" s="9">
        <v>1850</v>
      </c>
      <c r="O356" s="10" t="s">
        <v>617</v>
      </c>
      <c r="P356" s="7">
        <v>1</v>
      </c>
      <c r="Q356" s="7">
        <v>0</v>
      </c>
      <c r="R356" s="7">
        <v>28</v>
      </c>
      <c r="S356" s="7">
        <v>0</v>
      </c>
      <c r="T356" s="7">
        <v>0</v>
      </c>
      <c r="U356" s="7">
        <v>29</v>
      </c>
      <c r="V356" s="7">
        <v>28</v>
      </c>
      <c r="W356" s="7">
        <v>0</v>
      </c>
      <c r="X356" s="7">
        <v>0</v>
      </c>
      <c r="Y356" s="7">
        <v>36</v>
      </c>
      <c r="Z356" s="7">
        <v>17</v>
      </c>
      <c r="AA356" s="7">
        <v>0</v>
      </c>
      <c r="AB356" s="16">
        <v>0</v>
      </c>
      <c r="AC356" s="16">
        <v>0</v>
      </c>
      <c r="AD356" s="16">
        <v>0</v>
      </c>
      <c r="AE356" s="16">
        <v>0</v>
      </c>
      <c r="AF356" s="15">
        <v>93.103448275862064</v>
      </c>
      <c r="AG356" s="10" t="s">
        <v>28</v>
      </c>
      <c r="AH356" s="10" t="s">
        <v>1966</v>
      </c>
      <c r="AI356" s="9">
        <v>27.744</v>
      </c>
      <c r="AJ356" s="9">
        <v>188.9701</v>
      </c>
      <c r="AK356" s="9">
        <v>261.05020000000002</v>
      </c>
      <c r="AL356" s="24">
        <f>Table1[[#This Row],[Company Direct Land Through FY12]]+Table1[[#This Row],[Company Direct Land FY13 and After]]</f>
        <v>450.02030000000002</v>
      </c>
      <c r="AM356" s="9">
        <v>107.65</v>
      </c>
      <c r="AN356" s="9">
        <v>657.65880000000004</v>
      </c>
      <c r="AO356" s="9">
        <v>1012.9079</v>
      </c>
      <c r="AP356" s="24">
        <f>Table1[[#This Row],[Company Direct Building Through FY12]]+Table1[[#This Row],[Company Direct Building FY13 and After]]</f>
        <v>1670.5667000000001</v>
      </c>
      <c r="AQ356" s="9">
        <v>0</v>
      </c>
      <c r="AR356" s="9">
        <v>33.048400000000001</v>
      </c>
      <c r="AS356" s="9">
        <v>0</v>
      </c>
      <c r="AT356" s="24">
        <f>Table1[[#This Row],[Mortgage Recording Tax Through FY12]]+Table1[[#This Row],[Mortgage Recording Tax FY13 and After]]</f>
        <v>33.048400000000001</v>
      </c>
      <c r="AU356" s="9">
        <v>112.771</v>
      </c>
      <c r="AV356" s="9">
        <v>588.22670000000005</v>
      </c>
      <c r="AW356" s="9">
        <v>1061.0930000000001</v>
      </c>
      <c r="AX356" s="24">
        <f>Table1[[#This Row],[Pilot Savings  Through FY12]]+Table1[[#This Row],[Pilot Savings FY13 and After]]</f>
        <v>1649.3197</v>
      </c>
      <c r="AY356" s="9">
        <v>0</v>
      </c>
      <c r="AZ356" s="9">
        <v>33.048400000000001</v>
      </c>
      <c r="BA356" s="9">
        <v>0</v>
      </c>
      <c r="BB356" s="24">
        <f>Table1[[#This Row],[Mortgage Recording Tax Exemption Through FY12]]+Table1[[#This Row],[Mortgage Recording Tax Exemption FY13 and After]]</f>
        <v>33.048400000000001</v>
      </c>
      <c r="BC356" s="9">
        <v>39.235999999999997</v>
      </c>
      <c r="BD356" s="9">
        <v>353.87180000000001</v>
      </c>
      <c r="BE356" s="9">
        <v>369.18290000000002</v>
      </c>
      <c r="BF356" s="24">
        <f>Table1[[#This Row],[Indirect and Induced Land Through FY12]]+Table1[[#This Row],[Indirect and Induced Land FY13 and After]]</f>
        <v>723.05470000000003</v>
      </c>
      <c r="BG356" s="9">
        <v>72.866900000000001</v>
      </c>
      <c r="BH356" s="9">
        <v>657.19069999999999</v>
      </c>
      <c r="BI356" s="9">
        <v>685.62339999999995</v>
      </c>
      <c r="BJ356" s="24">
        <f>Table1[[#This Row],[Indirect and Induced Building Through FY12]]+Table1[[#This Row],[Indirect and Induced Building FY13 and After]]</f>
        <v>1342.8141000000001</v>
      </c>
      <c r="BK356" s="9">
        <v>134.7259</v>
      </c>
      <c r="BL356" s="9">
        <v>1269.4647</v>
      </c>
      <c r="BM356" s="9">
        <v>1267.6713999999999</v>
      </c>
      <c r="BN356" s="24">
        <f>Table1[[#This Row],[TOTAL Real Property Related Taxes Through FY12]]+Table1[[#This Row],[TOTAL Real Property Related Taxes FY13 and After]]</f>
        <v>2537.1360999999997</v>
      </c>
      <c r="BO356" s="9">
        <v>280.17570000000001</v>
      </c>
      <c r="BP356" s="9">
        <v>2872.5716000000002</v>
      </c>
      <c r="BQ356" s="9">
        <v>2636.2483999999999</v>
      </c>
      <c r="BR356" s="24">
        <f>Table1[[#This Row],[Company Direct Through FY12]]+Table1[[#This Row],[Company Direct FY13 and After]]</f>
        <v>5508.82</v>
      </c>
      <c r="BS356" s="9">
        <v>0</v>
      </c>
      <c r="BT356" s="9">
        <v>0</v>
      </c>
      <c r="BU356" s="9">
        <v>0</v>
      </c>
      <c r="BV356" s="24">
        <f>Table1[[#This Row],[Sales Tax Exemption Through FY12]]+Table1[[#This Row],[Sales Tax Exemption FY13 and After]]</f>
        <v>0</v>
      </c>
      <c r="BW356" s="9">
        <v>0.51529999999999998</v>
      </c>
      <c r="BX356" s="9">
        <v>2.1977000000000002</v>
      </c>
      <c r="BY356" s="9">
        <v>0</v>
      </c>
      <c r="BZ356" s="24">
        <f>Table1[[#This Row],[Energy Tax Savings Through FY12]]+Table1[[#This Row],[Energy Tax Savings FY13 and After]]</f>
        <v>2.1977000000000002</v>
      </c>
      <c r="CA356" s="9">
        <v>1.6813</v>
      </c>
      <c r="CB356" s="9">
        <v>9.5465</v>
      </c>
      <c r="CC356" s="9">
        <v>7.1856999999999998</v>
      </c>
      <c r="CD356" s="24">
        <f>Table1[[#This Row],[Tax Exempt Bond Savings Through FY12]]+Table1[[#This Row],[Tax Exempt Bond Savings FY13 and After]]</f>
        <v>16.732199999999999</v>
      </c>
      <c r="CE356" s="9">
        <v>131.5206</v>
      </c>
      <c r="CF356" s="9">
        <v>1334.0044</v>
      </c>
      <c r="CG356" s="9">
        <v>1237.5126</v>
      </c>
      <c r="CH356" s="24">
        <f>Table1[[#This Row],[Indirect and Induced Through FY12]]+Table1[[#This Row],[Indirect and Induced FY13 and After]]</f>
        <v>2571.5169999999998</v>
      </c>
      <c r="CI356" s="9">
        <v>409.49970000000002</v>
      </c>
      <c r="CJ356" s="9">
        <v>4194.8317999999999</v>
      </c>
      <c r="CK356" s="9">
        <v>3866.5753</v>
      </c>
      <c r="CL356" s="24">
        <f>Table1[[#This Row],[TOTAL Income Consumption Use Taxes Through FY12]]+Table1[[#This Row],[TOTAL Income Consumption Use Taxes FY13 and After]]</f>
        <v>8061.4071000000004</v>
      </c>
      <c r="CM356" s="9">
        <v>114.9676</v>
      </c>
      <c r="CN356" s="9">
        <v>633.01930000000004</v>
      </c>
      <c r="CO356" s="9">
        <v>1068.2787000000001</v>
      </c>
      <c r="CP356" s="24">
        <f>Table1[[#This Row],[Assistance Provided Through FY12]]+Table1[[#This Row],[Assistance Provided FY13 and After]]</f>
        <v>1701.2980000000002</v>
      </c>
      <c r="CQ356" s="9">
        <v>0</v>
      </c>
      <c r="CR356" s="9">
        <v>0</v>
      </c>
      <c r="CS356" s="9">
        <v>0</v>
      </c>
      <c r="CT356" s="24">
        <f>Table1[[#This Row],[Recapture Cancellation Reduction Amount Through FY12]]+Table1[[#This Row],[Recapture Cancellation Reduction Amount FY13 and After]]</f>
        <v>0</v>
      </c>
      <c r="CU356" s="9">
        <v>0</v>
      </c>
      <c r="CV356" s="9">
        <v>0</v>
      </c>
      <c r="CW356" s="9">
        <v>0</v>
      </c>
      <c r="CX356" s="24">
        <f>Table1[[#This Row],[Penalty Paid Through FY12]]+Table1[[#This Row],[Penalty Paid FY13 and After]]</f>
        <v>0</v>
      </c>
      <c r="CY356" s="9">
        <v>114.9676</v>
      </c>
      <c r="CZ356" s="9">
        <v>633.01930000000004</v>
      </c>
      <c r="DA356" s="9">
        <v>1068.2787000000001</v>
      </c>
      <c r="DB356" s="24">
        <f>Table1[[#This Row],[TOTAL Assistance Net of Recapture Penalties Through FY12]]+Table1[[#This Row],[TOTAL Assistance Net of Recapture Penalties FY13 and After]]</f>
        <v>1701.2980000000002</v>
      </c>
      <c r="DC356" s="9">
        <v>415.56970000000001</v>
      </c>
      <c r="DD356" s="9">
        <v>3752.2489</v>
      </c>
      <c r="DE356" s="9">
        <v>3910.2064999999998</v>
      </c>
      <c r="DF356" s="24">
        <f>Table1[[#This Row],[Company Direct Tax Revenue Before Assistance Through FY12]]+Table1[[#This Row],[Company Direct Tax Revenue Before Assistance FY13 and After]]</f>
        <v>7662.4553999999998</v>
      </c>
      <c r="DG356" s="9">
        <v>243.62350000000001</v>
      </c>
      <c r="DH356" s="9">
        <v>2345.0668999999998</v>
      </c>
      <c r="DI356" s="9">
        <v>2292.3189000000002</v>
      </c>
      <c r="DJ356" s="24">
        <f>Table1[[#This Row],[Indirect and Induced Tax Revenues Through FY12]]+Table1[[#This Row],[Indirect and Induced Tax Revenues FY13 and After]]</f>
        <v>4637.3858</v>
      </c>
      <c r="DK356" s="9">
        <v>659.19320000000005</v>
      </c>
      <c r="DL356" s="9">
        <v>6097.3158000000003</v>
      </c>
      <c r="DM356" s="9">
        <v>6202.5254000000004</v>
      </c>
      <c r="DN356" s="24">
        <f>Table1[[#This Row],[TOTAL Tax Revenues Before Assistance Through FY12]]+Table1[[#This Row],[TOTAL Tax Revenues Before Assistance FY13 and After]]</f>
        <v>12299.841200000001</v>
      </c>
      <c r="DO356" s="9">
        <v>544.22559999999999</v>
      </c>
      <c r="DP356" s="9">
        <v>5464.2965000000004</v>
      </c>
      <c r="DQ356" s="9">
        <v>5134.2466999999997</v>
      </c>
      <c r="DR356" s="24">
        <f>Table1[[#This Row],[TOTAL Tax Revenues Net of Assistance Recapture and Penalty Through FY12]]+Table1[[#This Row],[TOTAL Tax Revenues Net of Assistance Recapture and Penalty FY13 and After]]</f>
        <v>10598.5432</v>
      </c>
      <c r="DS356" s="9">
        <v>0</v>
      </c>
      <c r="DT356" s="9">
        <v>7.4233000000000002</v>
      </c>
      <c r="DU356" s="9">
        <v>0</v>
      </c>
      <c r="DV356" s="9">
        <v>0</v>
      </c>
    </row>
    <row r="357" spans="1:126" x14ac:dyDescent="0.25">
      <c r="A357" s="10">
        <v>93104</v>
      </c>
      <c r="B357" s="10" t="s">
        <v>1207</v>
      </c>
      <c r="C357" s="10" t="s">
        <v>1208</v>
      </c>
      <c r="D357" s="10" t="s">
        <v>17</v>
      </c>
      <c r="E357" s="10">
        <v>47</v>
      </c>
      <c r="F357" s="10" t="s">
        <v>1162</v>
      </c>
      <c r="G357" s="10" t="s">
        <v>23</v>
      </c>
      <c r="H357" s="13">
        <v>12500</v>
      </c>
      <c r="I357" s="13">
        <v>49680</v>
      </c>
      <c r="J357" s="10" t="s">
        <v>114</v>
      </c>
      <c r="K357" s="10" t="s">
        <v>50</v>
      </c>
      <c r="L357" s="8">
        <v>38707</v>
      </c>
      <c r="M357" s="8">
        <v>46143</v>
      </c>
      <c r="N357" s="9">
        <v>16170</v>
      </c>
      <c r="O357" s="10" t="s">
        <v>74</v>
      </c>
      <c r="P357" s="7">
        <v>8</v>
      </c>
      <c r="Q357" s="7">
        <v>0</v>
      </c>
      <c r="R357" s="7">
        <v>209</v>
      </c>
      <c r="S357" s="7">
        <v>0</v>
      </c>
      <c r="T357" s="7">
        <v>0</v>
      </c>
      <c r="U357" s="7">
        <v>217</v>
      </c>
      <c r="V357" s="7">
        <v>213</v>
      </c>
      <c r="W357" s="7">
        <v>0</v>
      </c>
      <c r="X357" s="7">
        <v>0</v>
      </c>
      <c r="Y357" s="7">
        <v>78</v>
      </c>
      <c r="Z357" s="7">
        <v>207</v>
      </c>
      <c r="AA357" s="7">
        <v>0</v>
      </c>
      <c r="AB357" s="16">
        <v>0</v>
      </c>
      <c r="AC357" s="16">
        <v>0</v>
      </c>
      <c r="AD357" s="16">
        <v>0</v>
      </c>
      <c r="AE357" s="16">
        <v>0</v>
      </c>
      <c r="AF357" s="15">
        <v>80.645161290322577</v>
      </c>
      <c r="AG357" s="10" t="s">
        <v>28</v>
      </c>
      <c r="AH357" s="10" t="s">
        <v>1966</v>
      </c>
      <c r="AI357" s="9">
        <v>0</v>
      </c>
      <c r="AJ357" s="9">
        <v>0</v>
      </c>
      <c r="AK357" s="9">
        <v>0</v>
      </c>
      <c r="AL357" s="24">
        <f>Table1[[#This Row],[Company Direct Land Through FY12]]+Table1[[#This Row],[Company Direct Land FY13 and After]]</f>
        <v>0</v>
      </c>
      <c r="AM357" s="9">
        <v>0</v>
      </c>
      <c r="AN357" s="9">
        <v>0</v>
      </c>
      <c r="AO357" s="9">
        <v>0</v>
      </c>
      <c r="AP357" s="24">
        <f>Table1[[#This Row],[Company Direct Building Through FY12]]+Table1[[#This Row],[Company Direct Building FY13 and After]]</f>
        <v>0</v>
      </c>
      <c r="AQ357" s="9">
        <v>0</v>
      </c>
      <c r="AR357" s="9">
        <v>74.850200000000001</v>
      </c>
      <c r="AS357" s="9">
        <v>0</v>
      </c>
      <c r="AT357" s="24">
        <f>Table1[[#This Row],[Mortgage Recording Tax Through FY12]]+Table1[[#This Row],[Mortgage Recording Tax FY13 and After]]</f>
        <v>74.850200000000001</v>
      </c>
      <c r="AU357" s="9">
        <v>0</v>
      </c>
      <c r="AV357" s="9">
        <v>0</v>
      </c>
      <c r="AW357" s="9">
        <v>0</v>
      </c>
      <c r="AX357" s="24">
        <f>Table1[[#This Row],[Pilot Savings  Through FY12]]+Table1[[#This Row],[Pilot Savings FY13 and After]]</f>
        <v>0</v>
      </c>
      <c r="AY357" s="9">
        <v>0</v>
      </c>
      <c r="AZ357" s="9">
        <v>74.850200000000001</v>
      </c>
      <c r="BA357" s="9">
        <v>0</v>
      </c>
      <c r="BB357" s="24">
        <f>Table1[[#This Row],[Mortgage Recording Tax Exemption Through FY12]]+Table1[[#This Row],[Mortgage Recording Tax Exemption FY13 and After]]</f>
        <v>74.850200000000001</v>
      </c>
      <c r="BC357" s="9">
        <v>98.0625</v>
      </c>
      <c r="BD357" s="9">
        <v>794.27930000000003</v>
      </c>
      <c r="BE357" s="9">
        <v>788.25419999999997</v>
      </c>
      <c r="BF357" s="24">
        <f>Table1[[#This Row],[Indirect and Induced Land Through FY12]]+Table1[[#This Row],[Indirect and Induced Land FY13 and After]]</f>
        <v>1582.5335</v>
      </c>
      <c r="BG357" s="9">
        <v>182.11600000000001</v>
      </c>
      <c r="BH357" s="9">
        <v>1475.0905</v>
      </c>
      <c r="BI357" s="9">
        <v>1463.9023</v>
      </c>
      <c r="BJ357" s="24">
        <f>Table1[[#This Row],[Indirect and Induced Building Through FY12]]+Table1[[#This Row],[Indirect and Induced Building FY13 and After]]</f>
        <v>2938.9928</v>
      </c>
      <c r="BK357" s="9">
        <v>280.17849999999999</v>
      </c>
      <c r="BL357" s="9">
        <v>2269.3697999999999</v>
      </c>
      <c r="BM357" s="9">
        <v>2252.1565000000001</v>
      </c>
      <c r="BN357" s="24">
        <f>Table1[[#This Row],[TOTAL Real Property Related Taxes Through FY12]]+Table1[[#This Row],[TOTAL Real Property Related Taxes FY13 and After]]</f>
        <v>4521.5262999999995</v>
      </c>
      <c r="BO357" s="9">
        <v>280.25560000000002</v>
      </c>
      <c r="BP357" s="9">
        <v>2571.2159000000001</v>
      </c>
      <c r="BQ357" s="9">
        <v>2252.7766999999999</v>
      </c>
      <c r="BR357" s="24">
        <f>Table1[[#This Row],[Company Direct Through FY12]]+Table1[[#This Row],[Company Direct FY13 and After]]</f>
        <v>4823.9925999999996</v>
      </c>
      <c r="BS357" s="9">
        <v>0</v>
      </c>
      <c r="BT357" s="9">
        <v>0</v>
      </c>
      <c r="BU357" s="9">
        <v>0</v>
      </c>
      <c r="BV357" s="24">
        <f>Table1[[#This Row],[Sales Tax Exemption Through FY12]]+Table1[[#This Row],[Sales Tax Exemption FY13 and After]]</f>
        <v>0</v>
      </c>
      <c r="BW357" s="9">
        <v>0</v>
      </c>
      <c r="BX357" s="9">
        <v>0</v>
      </c>
      <c r="BY357" s="9">
        <v>0</v>
      </c>
      <c r="BZ357" s="24">
        <f>Table1[[#This Row],[Energy Tax Savings Through FY12]]+Table1[[#This Row],[Energy Tax Savings FY13 and After]]</f>
        <v>0</v>
      </c>
      <c r="CA357" s="9">
        <v>12.007300000000001</v>
      </c>
      <c r="CB357" s="9">
        <v>73.802400000000006</v>
      </c>
      <c r="CC357" s="9">
        <v>51.317100000000003</v>
      </c>
      <c r="CD357" s="24">
        <f>Table1[[#This Row],[Tax Exempt Bond Savings Through FY12]]+Table1[[#This Row],[Tax Exempt Bond Savings FY13 and After]]</f>
        <v>125.11950000000002</v>
      </c>
      <c r="CE357" s="9">
        <v>363.78190000000001</v>
      </c>
      <c r="CF357" s="9">
        <v>3376.5672</v>
      </c>
      <c r="CG357" s="9">
        <v>2924.1849999999999</v>
      </c>
      <c r="CH357" s="24">
        <f>Table1[[#This Row],[Indirect and Induced Through FY12]]+Table1[[#This Row],[Indirect and Induced FY13 and After]]</f>
        <v>6300.7521999999999</v>
      </c>
      <c r="CI357" s="9">
        <v>632.03020000000004</v>
      </c>
      <c r="CJ357" s="9">
        <v>5873.9807000000001</v>
      </c>
      <c r="CK357" s="9">
        <v>5125.6445999999996</v>
      </c>
      <c r="CL357" s="24">
        <f>Table1[[#This Row],[TOTAL Income Consumption Use Taxes Through FY12]]+Table1[[#This Row],[TOTAL Income Consumption Use Taxes FY13 and After]]</f>
        <v>10999.6253</v>
      </c>
      <c r="CM357" s="9">
        <v>12.007300000000001</v>
      </c>
      <c r="CN357" s="9">
        <v>148.65260000000001</v>
      </c>
      <c r="CO357" s="9">
        <v>51.317100000000003</v>
      </c>
      <c r="CP357" s="24">
        <f>Table1[[#This Row],[Assistance Provided Through FY12]]+Table1[[#This Row],[Assistance Provided FY13 and After]]</f>
        <v>199.96970000000002</v>
      </c>
      <c r="CQ357" s="9">
        <v>0</v>
      </c>
      <c r="CR357" s="9">
        <v>0</v>
      </c>
      <c r="CS357" s="9">
        <v>0</v>
      </c>
      <c r="CT357" s="24">
        <f>Table1[[#This Row],[Recapture Cancellation Reduction Amount Through FY12]]+Table1[[#This Row],[Recapture Cancellation Reduction Amount FY13 and After]]</f>
        <v>0</v>
      </c>
      <c r="CU357" s="9">
        <v>0</v>
      </c>
      <c r="CV357" s="9">
        <v>0</v>
      </c>
      <c r="CW357" s="9">
        <v>0</v>
      </c>
      <c r="CX357" s="24">
        <f>Table1[[#This Row],[Penalty Paid Through FY12]]+Table1[[#This Row],[Penalty Paid FY13 and After]]</f>
        <v>0</v>
      </c>
      <c r="CY357" s="9">
        <v>12.007300000000001</v>
      </c>
      <c r="CZ357" s="9">
        <v>148.65260000000001</v>
      </c>
      <c r="DA357" s="9">
        <v>51.317100000000003</v>
      </c>
      <c r="DB357" s="24">
        <f>Table1[[#This Row],[TOTAL Assistance Net of Recapture Penalties Through FY12]]+Table1[[#This Row],[TOTAL Assistance Net of Recapture Penalties FY13 and After]]</f>
        <v>199.96970000000002</v>
      </c>
      <c r="DC357" s="9">
        <v>280.25560000000002</v>
      </c>
      <c r="DD357" s="9">
        <v>2646.0661</v>
      </c>
      <c r="DE357" s="9">
        <v>2252.7766999999999</v>
      </c>
      <c r="DF357" s="24">
        <f>Table1[[#This Row],[Company Direct Tax Revenue Before Assistance Through FY12]]+Table1[[#This Row],[Company Direct Tax Revenue Before Assistance FY13 and After]]</f>
        <v>4898.8428000000004</v>
      </c>
      <c r="DG357" s="9">
        <v>643.96040000000005</v>
      </c>
      <c r="DH357" s="9">
        <v>5645.9369999999999</v>
      </c>
      <c r="DI357" s="9">
        <v>5176.3415000000005</v>
      </c>
      <c r="DJ357" s="24">
        <f>Table1[[#This Row],[Indirect and Induced Tax Revenues Through FY12]]+Table1[[#This Row],[Indirect and Induced Tax Revenues FY13 and After]]</f>
        <v>10822.2785</v>
      </c>
      <c r="DK357" s="9">
        <v>924.21600000000001</v>
      </c>
      <c r="DL357" s="9">
        <v>8292.0030999999999</v>
      </c>
      <c r="DM357" s="9">
        <v>7429.1181999999999</v>
      </c>
      <c r="DN357" s="24">
        <f>Table1[[#This Row],[TOTAL Tax Revenues Before Assistance Through FY12]]+Table1[[#This Row],[TOTAL Tax Revenues Before Assistance FY13 and After]]</f>
        <v>15721.121299999999</v>
      </c>
      <c r="DO357" s="9">
        <v>912.20870000000002</v>
      </c>
      <c r="DP357" s="9">
        <v>8143.3504999999996</v>
      </c>
      <c r="DQ357" s="9">
        <v>7377.8010999999997</v>
      </c>
      <c r="DR357" s="24">
        <f>Table1[[#This Row],[TOTAL Tax Revenues Net of Assistance Recapture and Penalty Through FY12]]+Table1[[#This Row],[TOTAL Tax Revenues Net of Assistance Recapture and Penalty FY13 and After]]</f>
        <v>15521.151599999999</v>
      </c>
      <c r="DS357" s="9">
        <v>0</v>
      </c>
      <c r="DT357" s="9">
        <v>0</v>
      </c>
      <c r="DU357" s="9">
        <v>0</v>
      </c>
      <c r="DV357" s="9">
        <v>0</v>
      </c>
    </row>
    <row r="358" spans="1:126" x14ac:dyDescent="0.25">
      <c r="A358" s="10">
        <v>93105</v>
      </c>
      <c r="B358" s="10" t="s">
        <v>1388</v>
      </c>
      <c r="C358" s="10" t="s">
        <v>1389</v>
      </c>
      <c r="D358" s="10" t="s">
        <v>47</v>
      </c>
      <c r="E358" s="10">
        <v>7</v>
      </c>
      <c r="F358" s="10" t="s">
        <v>1390</v>
      </c>
      <c r="G358" s="10" t="s">
        <v>1391</v>
      </c>
      <c r="H358" s="13">
        <v>4000</v>
      </c>
      <c r="I358" s="13">
        <v>16008</v>
      </c>
      <c r="J358" s="10" t="s">
        <v>309</v>
      </c>
      <c r="K358" s="10" t="s">
        <v>50</v>
      </c>
      <c r="L358" s="8">
        <v>38833</v>
      </c>
      <c r="M358" s="8">
        <v>49980</v>
      </c>
      <c r="N358" s="9">
        <v>6510</v>
      </c>
      <c r="O358" s="10" t="s">
        <v>74</v>
      </c>
      <c r="P358" s="7">
        <v>0</v>
      </c>
      <c r="Q358" s="7">
        <v>2</v>
      </c>
      <c r="R358" s="7">
        <v>30</v>
      </c>
      <c r="S358" s="7">
        <v>0</v>
      </c>
      <c r="T358" s="7">
        <v>0</v>
      </c>
      <c r="U358" s="7">
        <v>32</v>
      </c>
      <c r="V358" s="7">
        <v>31</v>
      </c>
      <c r="W358" s="7">
        <v>0</v>
      </c>
      <c r="X358" s="7">
        <v>0</v>
      </c>
      <c r="Y358" s="7">
        <v>26</v>
      </c>
      <c r="Z358" s="7">
        <v>0</v>
      </c>
      <c r="AA358" s="7">
        <v>0</v>
      </c>
      <c r="AB358" s="16">
        <v>0</v>
      </c>
      <c r="AC358" s="16">
        <v>0</v>
      </c>
      <c r="AD358" s="16">
        <v>0</v>
      </c>
      <c r="AE358" s="16">
        <v>0</v>
      </c>
      <c r="AF358" s="15">
        <v>100</v>
      </c>
      <c r="AG358" s="10" t="s">
        <v>28</v>
      </c>
      <c r="AH358" s="10" t="s">
        <v>1966</v>
      </c>
      <c r="AI358" s="9">
        <v>0</v>
      </c>
      <c r="AJ358" s="9">
        <v>0</v>
      </c>
      <c r="AK358" s="9">
        <v>0</v>
      </c>
      <c r="AL358" s="24">
        <f>Table1[[#This Row],[Company Direct Land Through FY12]]+Table1[[#This Row],[Company Direct Land FY13 and After]]</f>
        <v>0</v>
      </c>
      <c r="AM358" s="9">
        <v>0</v>
      </c>
      <c r="AN358" s="9">
        <v>0</v>
      </c>
      <c r="AO358" s="9">
        <v>0</v>
      </c>
      <c r="AP358" s="24">
        <f>Table1[[#This Row],[Company Direct Building Through FY12]]+Table1[[#This Row],[Company Direct Building FY13 and After]]</f>
        <v>0</v>
      </c>
      <c r="AQ358" s="9">
        <v>0</v>
      </c>
      <c r="AR358" s="9">
        <v>116.2946</v>
      </c>
      <c r="AS358" s="9">
        <v>0</v>
      </c>
      <c r="AT358" s="24">
        <f>Table1[[#This Row],[Mortgage Recording Tax Through FY12]]+Table1[[#This Row],[Mortgage Recording Tax FY13 and After]]</f>
        <v>116.2946</v>
      </c>
      <c r="AU358" s="9">
        <v>0</v>
      </c>
      <c r="AV358" s="9">
        <v>0</v>
      </c>
      <c r="AW358" s="9">
        <v>0</v>
      </c>
      <c r="AX358" s="24">
        <f>Table1[[#This Row],[Pilot Savings  Through FY12]]+Table1[[#This Row],[Pilot Savings FY13 and After]]</f>
        <v>0</v>
      </c>
      <c r="AY358" s="9">
        <v>0</v>
      </c>
      <c r="AZ358" s="9">
        <v>116.2946</v>
      </c>
      <c r="BA358" s="9">
        <v>0</v>
      </c>
      <c r="BB358" s="24">
        <f>Table1[[#This Row],[Mortgage Recording Tax Exemption Through FY12]]+Table1[[#This Row],[Mortgage Recording Tax Exemption FY13 and After]]</f>
        <v>116.2946</v>
      </c>
      <c r="BC358" s="9">
        <v>14.2719</v>
      </c>
      <c r="BD358" s="9">
        <v>70.859300000000005</v>
      </c>
      <c r="BE358" s="9">
        <v>179.52869999999999</v>
      </c>
      <c r="BF358" s="24">
        <f>Table1[[#This Row],[Indirect and Induced Land Through FY12]]+Table1[[#This Row],[Indirect and Induced Land FY13 and After]]</f>
        <v>250.38799999999998</v>
      </c>
      <c r="BG358" s="9">
        <v>26.504999999999999</v>
      </c>
      <c r="BH358" s="9">
        <v>131.5958</v>
      </c>
      <c r="BI358" s="9">
        <v>333.41</v>
      </c>
      <c r="BJ358" s="24">
        <f>Table1[[#This Row],[Indirect and Induced Building Through FY12]]+Table1[[#This Row],[Indirect and Induced Building FY13 and After]]</f>
        <v>465.00580000000002</v>
      </c>
      <c r="BK358" s="9">
        <v>40.776899999999998</v>
      </c>
      <c r="BL358" s="9">
        <v>202.45509999999999</v>
      </c>
      <c r="BM358" s="9">
        <v>512.93870000000004</v>
      </c>
      <c r="BN358" s="24">
        <f>Table1[[#This Row],[TOTAL Real Property Related Taxes Through FY12]]+Table1[[#This Row],[TOTAL Real Property Related Taxes FY13 and After]]</f>
        <v>715.39380000000006</v>
      </c>
      <c r="BO358" s="9">
        <v>33.883600000000001</v>
      </c>
      <c r="BP358" s="9">
        <v>186.44300000000001</v>
      </c>
      <c r="BQ358" s="9">
        <v>426.22649999999999</v>
      </c>
      <c r="BR358" s="24">
        <f>Table1[[#This Row],[Company Direct Through FY12]]+Table1[[#This Row],[Company Direct FY13 and After]]</f>
        <v>612.66949999999997</v>
      </c>
      <c r="BS358" s="9">
        <v>0</v>
      </c>
      <c r="BT358" s="9">
        <v>0</v>
      </c>
      <c r="BU358" s="9">
        <v>0</v>
      </c>
      <c r="BV358" s="24">
        <f>Table1[[#This Row],[Sales Tax Exemption Through FY12]]+Table1[[#This Row],[Sales Tax Exemption FY13 and After]]</f>
        <v>0</v>
      </c>
      <c r="BW358" s="9">
        <v>0</v>
      </c>
      <c r="BX358" s="9">
        <v>0</v>
      </c>
      <c r="BY358" s="9">
        <v>0</v>
      </c>
      <c r="BZ358" s="24">
        <f>Table1[[#This Row],[Energy Tax Savings Through FY12]]+Table1[[#This Row],[Energy Tax Savings FY13 and After]]</f>
        <v>0</v>
      </c>
      <c r="CA358" s="9">
        <v>5.2195999999999998</v>
      </c>
      <c r="CB358" s="9">
        <v>30.309699999999999</v>
      </c>
      <c r="CC358" s="9">
        <v>22.307700000000001</v>
      </c>
      <c r="CD358" s="24">
        <f>Table1[[#This Row],[Tax Exempt Bond Savings Through FY12]]+Table1[[#This Row],[Tax Exempt Bond Savings FY13 and After]]</f>
        <v>52.617400000000004</v>
      </c>
      <c r="CE358" s="9">
        <v>43.981999999999999</v>
      </c>
      <c r="CF358" s="9">
        <v>243.13669999999999</v>
      </c>
      <c r="CG358" s="9">
        <v>553.25670000000002</v>
      </c>
      <c r="CH358" s="24">
        <f>Table1[[#This Row],[Indirect and Induced Through FY12]]+Table1[[#This Row],[Indirect and Induced FY13 and After]]</f>
        <v>796.39340000000004</v>
      </c>
      <c r="CI358" s="9">
        <v>72.646000000000001</v>
      </c>
      <c r="CJ358" s="9">
        <v>399.27</v>
      </c>
      <c r="CK358" s="9">
        <v>957.17550000000006</v>
      </c>
      <c r="CL358" s="24">
        <f>Table1[[#This Row],[TOTAL Income Consumption Use Taxes Through FY12]]+Table1[[#This Row],[TOTAL Income Consumption Use Taxes FY13 and After]]</f>
        <v>1356.4455</v>
      </c>
      <c r="CM358" s="9">
        <v>5.2195999999999998</v>
      </c>
      <c r="CN358" s="9">
        <v>146.60429999999999</v>
      </c>
      <c r="CO358" s="9">
        <v>22.307700000000001</v>
      </c>
      <c r="CP358" s="24">
        <f>Table1[[#This Row],[Assistance Provided Through FY12]]+Table1[[#This Row],[Assistance Provided FY13 and After]]</f>
        <v>168.91200000000001</v>
      </c>
      <c r="CQ358" s="9">
        <v>0</v>
      </c>
      <c r="CR358" s="9">
        <v>0</v>
      </c>
      <c r="CS358" s="9">
        <v>0</v>
      </c>
      <c r="CT358" s="24">
        <f>Table1[[#This Row],[Recapture Cancellation Reduction Amount Through FY12]]+Table1[[#This Row],[Recapture Cancellation Reduction Amount FY13 and After]]</f>
        <v>0</v>
      </c>
      <c r="CU358" s="9">
        <v>0</v>
      </c>
      <c r="CV358" s="9">
        <v>0</v>
      </c>
      <c r="CW358" s="9">
        <v>0</v>
      </c>
      <c r="CX358" s="24">
        <f>Table1[[#This Row],[Penalty Paid Through FY12]]+Table1[[#This Row],[Penalty Paid FY13 and After]]</f>
        <v>0</v>
      </c>
      <c r="CY358" s="9">
        <v>5.2195999999999998</v>
      </c>
      <c r="CZ358" s="9">
        <v>146.60429999999999</v>
      </c>
      <c r="DA358" s="9">
        <v>22.307700000000001</v>
      </c>
      <c r="DB358" s="24">
        <f>Table1[[#This Row],[TOTAL Assistance Net of Recapture Penalties Through FY12]]+Table1[[#This Row],[TOTAL Assistance Net of Recapture Penalties FY13 and After]]</f>
        <v>168.91200000000001</v>
      </c>
      <c r="DC358" s="9">
        <v>33.883600000000001</v>
      </c>
      <c r="DD358" s="9">
        <v>302.73759999999999</v>
      </c>
      <c r="DE358" s="9">
        <v>426.22649999999999</v>
      </c>
      <c r="DF358" s="24">
        <f>Table1[[#This Row],[Company Direct Tax Revenue Before Assistance Through FY12]]+Table1[[#This Row],[Company Direct Tax Revenue Before Assistance FY13 and After]]</f>
        <v>728.96409999999992</v>
      </c>
      <c r="DG358" s="9">
        <v>84.758899999999997</v>
      </c>
      <c r="DH358" s="9">
        <v>445.59179999999998</v>
      </c>
      <c r="DI358" s="9">
        <v>1066.1954000000001</v>
      </c>
      <c r="DJ358" s="24">
        <f>Table1[[#This Row],[Indirect and Induced Tax Revenues Through FY12]]+Table1[[#This Row],[Indirect and Induced Tax Revenues FY13 and After]]</f>
        <v>1511.7872</v>
      </c>
      <c r="DK358" s="9">
        <v>118.6425</v>
      </c>
      <c r="DL358" s="9">
        <v>748.32939999999996</v>
      </c>
      <c r="DM358" s="9">
        <v>1492.4219000000001</v>
      </c>
      <c r="DN358" s="24">
        <f>Table1[[#This Row],[TOTAL Tax Revenues Before Assistance Through FY12]]+Table1[[#This Row],[TOTAL Tax Revenues Before Assistance FY13 and After]]</f>
        <v>2240.7512999999999</v>
      </c>
      <c r="DO358" s="9">
        <v>113.4229</v>
      </c>
      <c r="DP358" s="9">
        <v>601.7251</v>
      </c>
      <c r="DQ358" s="9">
        <v>1470.1142</v>
      </c>
      <c r="DR358" s="24">
        <f>Table1[[#This Row],[TOTAL Tax Revenues Net of Assistance Recapture and Penalty Through FY12]]+Table1[[#This Row],[TOTAL Tax Revenues Net of Assistance Recapture and Penalty FY13 and After]]</f>
        <v>2071.8393000000001</v>
      </c>
      <c r="DS358" s="9">
        <v>0</v>
      </c>
      <c r="DT358" s="9">
        <v>0</v>
      </c>
      <c r="DU358" s="9">
        <v>0</v>
      </c>
      <c r="DV358" s="9">
        <v>0</v>
      </c>
    </row>
    <row r="359" spans="1:126" x14ac:dyDescent="0.25">
      <c r="A359" s="10">
        <v>93106</v>
      </c>
      <c r="B359" s="10" t="s">
        <v>1392</v>
      </c>
      <c r="C359" s="10" t="s">
        <v>1393</v>
      </c>
      <c r="D359" s="10" t="s">
        <v>10</v>
      </c>
      <c r="E359" s="10">
        <v>12</v>
      </c>
      <c r="F359" s="10" t="s">
        <v>1394</v>
      </c>
      <c r="G359" s="10" t="s">
        <v>383</v>
      </c>
      <c r="H359" s="13">
        <v>29500</v>
      </c>
      <c r="I359" s="13">
        <v>29500</v>
      </c>
      <c r="J359" s="10" t="s">
        <v>309</v>
      </c>
      <c r="K359" s="10" t="s">
        <v>27</v>
      </c>
      <c r="L359" s="8">
        <v>38541</v>
      </c>
      <c r="M359" s="8">
        <v>48029</v>
      </c>
      <c r="N359" s="9">
        <v>3750</v>
      </c>
      <c r="O359" s="10" t="s">
        <v>617</v>
      </c>
      <c r="P359" s="7">
        <v>1</v>
      </c>
      <c r="Q359" s="7">
        <v>0</v>
      </c>
      <c r="R359" s="7">
        <v>49</v>
      </c>
      <c r="S359" s="7">
        <v>0</v>
      </c>
      <c r="T359" s="7">
        <v>0</v>
      </c>
      <c r="U359" s="7">
        <v>50</v>
      </c>
      <c r="V359" s="7">
        <v>49</v>
      </c>
      <c r="W359" s="7">
        <v>0</v>
      </c>
      <c r="X359" s="7">
        <v>0</v>
      </c>
      <c r="Y359" s="7">
        <v>101</v>
      </c>
      <c r="Z359" s="7">
        <v>30</v>
      </c>
      <c r="AA359" s="7">
        <v>0</v>
      </c>
      <c r="AB359" s="16">
        <v>0</v>
      </c>
      <c r="AC359" s="16">
        <v>0</v>
      </c>
      <c r="AD359" s="16">
        <v>0</v>
      </c>
      <c r="AE359" s="16">
        <v>0</v>
      </c>
      <c r="AF359" s="15">
        <v>82</v>
      </c>
      <c r="AG359" s="10" t="s">
        <v>28</v>
      </c>
      <c r="AH359" s="10" t="s">
        <v>1966</v>
      </c>
      <c r="AI359" s="9">
        <v>9.2279999999999998</v>
      </c>
      <c r="AJ359" s="9">
        <v>54.480200000000004</v>
      </c>
      <c r="AK359" s="9">
        <v>94.726399999999998</v>
      </c>
      <c r="AL359" s="24">
        <f>Table1[[#This Row],[Company Direct Land Through FY12]]+Table1[[#This Row],[Company Direct Land FY13 and After]]</f>
        <v>149.20660000000001</v>
      </c>
      <c r="AM359" s="9">
        <v>49.43</v>
      </c>
      <c r="AN359" s="9">
        <v>251.52770000000001</v>
      </c>
      <c r="AO359" s="9">
        <v>507.40609999999998</v>
      </c>
      <c r="AP359" s="24">
        <f>Table1[[#This Row],[Company Direct Building Through FY12]]+Table1[[#This Row],[Company Direct Building FY13 and After]]</f>
        <v>758.93380000000002</v>
      </c>
      <c r="AQ359" s="9">
        <v>0</v>
      </c>
      <c r="AR359" s="9">
        <v>65.793800000000005</v>
      </c>
      <c r="AS359" s="9">
        <v>0</v>
      </c>
      <c r="AT359" s="24">
        <f>Table1[[#This Row],[Mortgage Recording Tax Through FY12]]+Table1[[#This Row],[Mortgage Recording Tax FY13 and After]]</f>
        <v>65.793800000000005</v>
      </c>
      <c r="AU359" s="9">
        <v>15.21</v>
      </c>
      <c r="AV359" s="9">
        <v>48.540900000000001</v>
      </c>
      <c r="AW359" s="9">
        <v>156.13339999999999</v>
      </c>
      <c r="AX359" s="24">
        <f>Table1[[#This Row],[Pilot Savings  Through FY12]]+Table1[[#This Row],[Pilot Savings FY13 and After]]</f>
        <v>204.67429999999999</v>
      </c>
      <c r="AY359" s="9">
        <v>0</v>
      </c>
      <c r="AZ359" s="9">
        <v>65.793800000000005</v>
      </c>
      <c r="BA359" s="9">
        <v>0</v>
      </c>
      <c r="BB359" s="24">
        <f>Table1[[#This Row],[Mortgage Recording Tax Exemption Through FY12]]+Table1[[#This Row],[Mortgage Recording Tax Exemption FY13 and After]]</f>
        <v>65.793800000000005</v>
      </c>
      <c r="BC359" s="9">
        <v>22.559200000000001</v>
      </c>
      <c r="BD359" s="9">
        <v>139.81700000000001</v>
      </c>
      <c r="BE359" s="9">
        <v>231.57400000000001</v>
      </c>
      <c r="BF359" s="24">
        <f>Table1[[#This Row],[Indirect and Induced Land Through FY12]]+Table1[[#This Row],[Indirect and Induced Land FY13 and After]]</f>
        <v>371.39100000000002</v>
      </c>
      <c r="BG359" s="9">
        <v>41.895600000000002</v>
      </c>
      <c r="BH359" s="9">
        <v>259.66019999999997</v>
      </c>
      <c r="BI359" s="9">
        <v>430.0643</v>
      </c>
      <c r="BJ359" s="24">
        <f>Table1[[#This Row],[Indirect and Induced Building Through FY12]]+Table1[[#This Row],[Indirect and Induced Building FY13 and After]]</f>
        <v>689.72450000000003</v>
      </c>
      <c r="BK359" s="9">
        <v>107.9028</v>
      </c>
      <c r="BL359" s="9">
        <v>656.94420000000002</v>
      </c>
      <c r="BM359" s="9">
        <v>1107.6374000000001</v>
      </c>
      <c r="BN359" s="24">
        <f>Table1[[#This Row],[TOTAL Real Property Related Taxes Through FY12]]+Table1[[#This Row],[TOTAL Real Property Related Taxes FY13 and After]]</f>
        <v>1764.5816</v>
      </c>
      <c r="BO359" s="9">
        <v>89.1571</v>
      </c>
      <c r="BP359" s="9">
        <v>610.37559999999996</v>
      </c>
      <c r="BQ359" s="9">
        <v>915.20929999999998</v>
      </c>
      <c r="BR359" s="24">
        <f>Table1[[#This Row],[Company Direct Through FY12]]+Table1[[#This Row],[Company Direct FY13 and After]]</f>
        <v>1525.5848999999998</v>
      </c>
      <c r="BS359" s="9">
        <v>0</v>
      </c>
      <c r="BT359" s="9">
        <v>0</v>
      </c>
      <c r="BU359" s="9">
        <v>0</v>
      </c>
      <c r="BV359" s="24">
        <f>Table1[[#This Row],[Sales Tax Exemption Through FY12]]+Table1[[#This Row],[Sales Tax Exemption FY13 and After]]</f>
        <v>0</v>
      </c>
      <c r="BW359" s="9">
        <v>0</v>
      </c>
      <c r="BX359" s="9">
        <v>1.5969</v>
      </c>
      <c r="BY359" s="9">
        <v>0</v>
      </c>
      <c r="BZ359" s="24">
        <f>Table1[[#This Row],[Energy Tax Savings Through FY12]]+Table1[[#This Row],[Energy Tax Savings FY13 and After]]</f>
        <v>1.5969</v>
      </c>
      <c r="CA359" s="9">
        <v>1.7581</v>
      </c>
      <c r="CB359" s="9">
        <v>12.460100000000001</v>
      </c>
      <c r="CC359" s="9">
        <v>7.5140000000000002</v>
      </c>
      <c r="CD359" s="24">
        <f>Table1[[#This Row],[Tax Exempt Bond Savings Through FY12]]+Table1[[#This Row],[Tax Exempt Bond Savings FY13 and After]]</f>
        <v>19.9741</v>
      </c>
      <c r="CE359" s="9">
        <v>75.619100000000003</v>
      </c>
      <c r="CF359" s="9">
        <v>522.83320000000003</v>
      </c>
      <c r="CG359" s="9">
        <v>776.24040000000002</v>
      </c>
      <c r="CH359" s="24">
        <f>Table1[[#This Row],[Indirect and Induced Through FY12]]+Table1[[#This Row],[Indirect and Induced FY13 and After]]</f>
        <v>1299.0736000000002</v>
      </c>
      <c r="CI359" s="9">
        <v>163.0181</v>
      </c>
      <c r="CJ359" s="9">
        <v>1119.1518000000001</v>
      </c>
      <c r="CK359" s="9">
        <v>1683.9357</v>
      </c>
      <c r="CL359" s="24">
        <f>Table1[[#This Row],[TOTAL Income Consumption Use Taxes Through FY12]]+Table1[[#This Row],[TOTAL Income Consumption Use Taxes FY13 and After]]</f>
        <v>2803.0875000000001</v>
      </c>
      <c r="CM359" s="9">
        <v>16.9681</v>
      </c>
      <c r="CN359" s="9">
        <v>128.39169999999999</v>
      </c>
      <c r="CO359" s="9">
        <v>163.6474</v>
      </c>
      <c r="CP359" s="24">
        <f>Table1[[#This Row],[Assistance Provided Through FY12]]+Table1[[#This Row],[Assistance Provided FY13 and After]]</f>
        <v>292.03909999999996</v>
      </c>
      <c r="CQ359" s="9">
        <v>0</v>
      </c>
      <c r="CR359" s="9">
        <v>0</v>
      </c>
      <c r="CS359" s="9">
        <v>0</v>
      </c>
      <c r="CT359" s="24">
        <f>Table1[[#This Row],[Recapture Cancellation Reduction Amount Through FY12]]+Table1[[#This Row],[Recapture Cancellation Reduction Amount FY13 and After]]</f>
        <v>0</v>
      </c>
      <c r="CU359" s="9">
        <v>0</v>
      </c>
      <c r="CV359" s="9">
        <v>0</v>
      </c>
      <c r="CW359" s="9">
        <v>0</v>
      </c>
      <c r="CX359" s="24">
        <f>Table1[[#This Row],[Penalty Paid Through FY12]]+Table1[[#This Row],[Penalty Paid FY13 and After]]</f>
        <v>0</v>
      </c>
      <c r="CY359" s="9">
        <v>16.9681</v>
      </c>
      <c r="CZ359" s="9">
        <v>128.39169999999999</v>
      </c>
      <c r="DA359" s="9">
        <v>163.6474</v>
      </c>
      <c r="DB359" s="24">
        <f>Table1[[#This Row],[TOTAL Assistance Net of Recapture Penalties Through FY12]]+Table1[[#This Row],[TOTAL Assistance Net of Recapture Penalties FY13 and After]]</f>
        <v>292.03909999999996</v>
      </c>
      <c r="DC359" s="9">
        <v>147.8151</v>
      </c>
      <c r="DD359" s="9">
        <v>982.17729999999995</v>
      </c>
      <c r="DE359" s="9">
        <v>1517.3417999999999</v>
      </c>
      <c r="DF359" s="24">
        <f>Table1[[#This Row],[Company Direct Tax Revenue Before Assistance Through FY12]]+Table1[[#This Row],[Company Direct Tax Revenue Before Assistance FY13 and After]]</f>
        <v>2499.5191</v>
      </c>
      <c r="DG359" s="9">
        <v>140.07390000000001</v>
      </c>
      <c r="DH359" s="9">
        <v>922.31039999999996</v>
      </c>
      <c r="DI359" s="9">
        <v>1437.8787</v>
      </c>
      <c r="DJ359" s="24">
        <f>Table1[[#This Row],[Indirect and Induced Tax Revenues Through FY12]]+Table1[[#This Row],[Indirect and Induced Tax Revenues FY13 and After]]</f>
        <v>2360.1891000000001</v>
      </c>
      <c r="DK359" s="9">
        <v>287.88900000000001</v>
      </c>
      <c r="DL359" s="9">
        <v>1904.4876999999999</v>
      </c>
      <c r="DM359" s="9">
        <v>2955.2204999999999</v>
      </c>
      <c r="DN359" s="24">
        <f>Table1[[#This Row],[TOTAL Tax Revenues Before Assistance Through FY12]]+Table1[[#This Row],[TOTAL Tax Revenues Before Assistance FY13 and After]]</f>
        <v>4859.7082</v>
      </c>
      <c r="DO359" s="9">
        <v>270.92090000000002</v>
      </c>
      <c r="DP359" s="9">
        <v>1776.096</v>
      </c>
      <c r="DQ359" s="9">
        <v>2791.5731000000001</v>
      </c>
      <c r="DR359" s="24">
        <f>Table1[[#This Row],[TOTAL Tax Revenues Net of Assistance Recapture and Penalty Through FY12]]+Table1[[#This Row],[TOTAL Tax Revenues Net of Assistance Recapture and Penalty FY13 and After]]</f>
        <v>4567.6691000000001</v>
      </c>
      <c r="DS359" s="9">
        <v>0</v>
      </c>
      <c r="DT359" s="9">
        <v>0</v>
      </c>
      <c r="DU359" s="9">
        <v>0</v>
      </c>
      <c r="DV359" s="9">
        <v>0</v>
      </c>
    </row>
    <row r="360" spans="1:126" x14ac:dyDescent="0.25">
      <c r="A360" s="10">
        <v>93107</v>
      </c>
      <c r="B360" s="10" t="s">
        <v>1395</v>
      </c>
      <c r="C360" s="10" t="s">
        <v>1396</v>
      </c>
      <c r="D360" s="10" t="s">
        <v>17</v>
      </c>
      <c r="E360" s="10">
        <v>39</v>
      </c>
      <c r="F360" s="10" t="s">
        <v>1397</v>
      </c>
      <c r="G360" s="10" t="s">
        <v>383</v>
      </c>
      <c r="H360" s="13">
        <v>11000</v>
      </c>
      <c r="I360" s="13">
        <v>22500</v>
      </c>
      <c r="J360" s="10" t="s">
        <v>205</v>
      </c>
      <c r="K360" s="10" t="s">
        <v>50</v>
      </c>
      <c r="L360" s="8">
        <v>38698</v>
      </c>
      <c r="M360" s="8">
        <v>50375</v>
      </c>
      <c r="N360" s="9">
        <v>9650</v>
      </c>
      <c r="O360" s="10" t="s">
        <v>108</v>
      </c>
      <c r="P360" s="7">
        <v>0</v>
      </c>
      <c r="Q360" s="7">
        <v>0</v>
      </c>
      <c r="R360" s="7">
        <v>35</v>
      </c>
      <c r="S360" s="7">
        <v>0</v>
      </c>
      <c r="T360" s="7">
        <v>0</v>
      </c>
      <c r="U360" s="7">
        <v>35</v>
      </c>
      <c r="V360" s="7">
        <v>35</v>
      </c>
      <c r="W360" s="7">
        <v>0</v>
      </c>
      <c r="X360" s="7">
        <v>0</v>
      </c>
      <c r="Y360" s="7">
        <v>0</v>
      </c>
      <c r="Z360" s="7">
        <v>12</v>
      </c>
      <c r="AA360" s="7">
        <v>0</v>
      </c>
      <c r="AB360" s="16">
        <v>0</v>
      </c>
      <c r="AC360" s="16">
        <v>0</v>
      </c>
      <c r="AD360" s="16">
        <v>0</v>
      </c>
      <c r="AE360" s="16">
        <v>0</v>
      </c>
      <c r="AF360" s="15">
        <v>97.142857142857139</v>
      </c>
      <c r="AG360" s="10" t="s">
        <v>28</v>
      </c>
      <c r="AH360" s="10" t="s">
        <v>1966</v>
      </c>
      <c r="AI360" s="9">
        <v>0</v>
      </c>
      <c r="AJ360" s="9">
        <v>0</v>
      </c>
      <c r="AK360" s="9">
        <v>0</v>
      </c>
      <c r="AL360" s="24">
        <f>Table1[[#This Row],[Company Direct Land Through FY12]]+Table1[[#This Row],[Company Direct Land FY13 and After]]</f>
        <v>0</v>
      </c>
      <c r="AM360" s="9">
        <v>0</v>
      </c>
      <c r="AN360" s="9">
        <v>0</v>
      </c>
      <c r="AO360" s="9">
        <v>0</v>
      </c>
      <c r="AP360" s="24">
        <f>Table1[[#This Row],[Company Direct Building Through FY12]]+Table1[[#This Row],[Company Direct Building FY13 and After]]</f>
        <v>0</v>
      </c>
      <c r="AQ360" s="9">
        <v>0</v>
      </c>
      <c r="AR360" s="9">
        <v>164.9375</v>
      </c>
      <c r="AS360" s="9">
        <v>0</v>
      </c>
      <c r="AT360" s="24">
        <f>Table1[[#This Row],[Mortgage Recording Tax Through FY12]]+Table1[[#This Row],[Mortgage Recording Tax FY13 and After]]</f>
        <v>164.9375</v>
      </c>
      <c r="AU360" s="9">
        <v>0</v>
      </c>
      <c r="AV360" s="9">
        <v>0</v>
      </c>
      <c r="AW360" s="9">
        <v>0</v>
      </c>
      <c r="AX360" s="24">
        <f>Table1[[#This Row],[Pilot Savings  Through FY12]]+Table1[[#This Row],[Pilot Savings FY13 and After]]</f>
        <v>0</v>
      </c>
      <c r="AY360" s="9">
        <v>0</v>
      </c>
      <c r="AZ360" s="9">
        <v>0</v>
      </c>
      <c r="BA360" s="9">
        <v>0</v>
      </c>
      <c r="BB360" s="24">
        <f>Table1[[#This Row],[Mortgage Recording Tax Exemption Through FY12]]+Table1[[#This Row],[Mortgage Recording Tax Exemption FY13 and After]]</f>
        <v>0</v>
      </c>
      <c r="BC360" s="9">
        <v>25.741</v>
      </c>
      <c r="BD360" s="9">
        <v>126.2872</v>
      </c>
      <c r="BE360" s="9">
        <v>332.84789999999998</v>
      </c>
      <c r="BF360" s="24">
        <f>Table1[[#This Row],[Indirect and Induced Land Through FY12]]+Table1[[#This Row],[Indirect and Induced Land FY13 and After]]</f>
        <v>459.13509999999997</v>
      </c>
      <c r="BG360" s="9">
        <v>47.804699999999997</v>
      </c>
      <c r="BH360" s="9">
        <v>234.5335</v>
      </c>
      <c r="BI360" s="9">
        <v>618.14599999999996</v>
      </c>
      <c r="BJ360" s="24">
        <f>Table1[[#This Row],[Indirect and Induced Building Through FY12]]+Table1[[#This Row],[Indirect and Induced Building FY13 and After]]</f>
        <v>852.67949999999996</v>
      </c>
      <c r="BK360" s="9">
        <v>73.545699999999997</v>
      </c>
      <c r="BL360" s="9">
        <v>525.75819999999999</v>
      </c>
      <c r="BM360" s="9">
        <v>950.99390000000005</v>
      </c>
      <c r="BN360" s="24">
        <f>Table1[[#This Row],[TOTAL Real Property Related Taxes Through FY12]]+Table1[[#This Row],[TOTAL Real Property Related Taxes FY13 and After]]</f>
        <v>1476.7521000000002</v>
      </c>
      <c r="BO360" s="9">
        <v>80.275700000000001</v>
      </c>
      <c r="BP360" s="9">
        <v>435.54539999999997</v>
      </c>
      <c r="BQ360" s="9">
        <v>1038.0188000000001</v>
      </c>
      <c r="BR360" s="24">
        <f>Table1[[#This Row],[Company Direct Through FY12]]+Table1[[#This Row],[Company Direct FY13 and After]]</f>
        <v>1473.5642</v>
      </c>
      <c r="BS360" s="9">
        <v>0</v>
      </c>
      <c r="BT360" s="9">
        <v>0</v>
      </c>
      <c r="BU360" s="9">
        <v>0</v>
      </c>
      <c r="BV360" s="24">
        <f>Table1[[#This Row],[Sales Tax Exemption Through FY12]]+Table1[[#This Row],[Sales Tax Exemption FY13 and After]]</f>
        <v>0</v>
      </c>
      <c r="BW360" s="9">
        <v>0</v>
      </c>
      <c r="BX360" s="9">
        <v>0</v>
      </c>
      <c r="BY360" s="9">
        <v>0</v>
      </c>
      <c r="BZ360" s="24">
        <f>Table1[[#This Row],[Energy Tax Savings Through FY12]]+Table1[[#This Row],[Energy Tax Savings FY13 and After]]</f>
        <v>0</v>
      </c>
      <c r="CA360" s="9">
        <v>8.0412999999999997</v>
      </c>
      <c r="CB360" s="9">
        <v>56.329799999999999</v>
      </c>
      <c r="CC360" s="9">
        <v>34.3673</v>
      </c>
      <c r="CD360" s="24">
        <f>Table1[[#This Row],[Tax Exempt Bond Savings Through FY12]]+Table1[[#This Row],[Tax Exempt Bond Savings FY13 and After]]</f>
        <v>90.697100000000006</v>
      </c>
      <c r="CE360" s="9">
        <v>95.491200000000006</v>
      </c>
      <c r="CF360" s="9">
        <v>527.27369999999996</v>
      </c>
      <c r="CG360" s="9">
        <v>1234.7643</v>
      </c>
      <c r="CH360" s="24">
        <f>Table1[[#This Row],[Indirect and Induced Through FY12]]+Table1[[#This Row],[Indirect and Induced FY13 and After]]</f>
        <v>1762.038</v>
      </c>
      <c r="CI360" s="9">
        <v>167.72559999999999</v>
      </c>
      <c r="CJ360" s="9">
        <v>906.48929999999996</v>
      </c>
      <c r="CK360" s="9">
        <v>2238.4158000000002</v>
      </c>
      <c r="CL360" s="24">
        <f>Table1[[#This Row],[TOTAL Income Consumption Use Taxes Through FY12]]+Table1[[#This Row],[TOTAL Income Consumption Use Taxes FY13 and After]]</f>
        <v>3144.9050999999999</v>
      </c>
      <c r="CM360" s="9">
        <v>8.0412999999999997</v>
      </c>
      <c r="CN360" s="9">
        <v>56.329799999999999</v>
      </c>
      <c r="CO360" s="9">
        <v>34.3673</v>
      </c>
      <c r="CP360" s="24">
        <f>Table1[[#This Row],[Assistance Provided Through FY12]]+Table1[[#This Row],[Assistance Provided FY13 and After]]</f>
        <v>90.697100000000006</v>
      </c>
      <c r="CQ360" s="9">
        <v>0</v>
      </c>
      <c r="CR360" s="9">
        <v>0</v>
      </c>
      <c r="CS360" s="9">
        <v>0</v>
      </c>
      <c r="CT360" s="24">
        <f>Table1[[#This Row],[Recapture Cancellation Reduction Amount Through FY12]]+Table1[[#This Row],[Recapture Cancellation Reduction Amount FY13 and After]]</f>
        <v>0</v>
      </c>
      <c r="CU360" s="9">
        <v>0</v>
      </c>
      <c r="CV360" s="9">
        <v>0</v>
      </c>
      <c r="CW360" s="9">
        <v>0</v>
      </c>
      <c r="CX360" s="24">
        <f>Table1[[#This Row],[Penalty Paid Through FY12]]+Table1[[#This Row],[Penalty Paid FY13 and After]]</f>
        <v>0</v>
      </c>
      <c r="CY360" s="9">
        <v>8.0412999999999997</v>
      </c>
      <c r="CZ360" s="9">
        <v>56.329799999999999</v>
      </c>
      <c r="DA360" s="9">
        <v>34.3673</v>
      </c>
      <c r="DB360" s="24">
        <f>Table1[[#This Row],[TOTAL Assistance Net of Recapture Penalties Through FY12]]+Table1[[#This Row],[TOTAL Assistance Net of Recapture Penalties FY13 and After]]</f>
        <v>90.697100000000006</v>
      </c>
      <c r="DC360" s="9">
        <v>80.275700000000001</v>
      </c>
      <c r="DD360" s="9">
        <v>600.48289999999997</v>
      </c>
      <c r="DE360" s="9">
        <v>1038.0188000000001</v>
      </c>
      <c r="DF360" s="24">
        <f>Table1[[#This Row],[Company Direct Tax Revenue Before Assistance Through FY12]]+Table1[[#This Row],[Company Direct Tax Revenue Before Assistance FY13 and After]]</f>
        <v>1638.5017</v>
      </c>
      <c r="DG360" s="9">
        <v>169.0369</v>
      </c>
      <c r="DH360" s="9">
        <v>888.09439999999995</v>
      </c>
      <c r="DI360" s="9">
        <v>2185.7582000000002</v>
      </c>
      <c r="DJ360" s="24">
        <f>Table1[[#This Row],[Indirect and Induced Tax Revenues Through FY12]]+Table1[[#This Row],[Indirect and Induced Tax Revenues FY13 and After]]</f>
        <v>3073.8526000000002</v>
      </c>
      <c r="DK360" s="9">
        <v>249.3126</v>
      </c>
      <c r="DL360" s="9">
        <v>1488.5772999999999</v>
      </c>
      <c r="DM360" s="9">
        <v>3223.777</v>
      </c>
      <c r="DN360" s="24">
        <f>Table1[[#This Row],[TOTAL Tax Revenues Before Assistance Through FY12]]+Table1[[#This Row],[TOTAL Tax Revenues Before Assistance FY13 and After]]</f>
        <v>4712.3543</v>
      </c>
      <c r="DO360" s="9">
        <v>241.2713</v>
      </c>
      <c r="DP360" s="9">
        <v>1432.2474999999999</v>
      </c>
      <c r="DQ360" s="9">
        <v>3189.4097000000002</v>
      </c>
      <c r="DR360" s="24">
        <f>Table1[[#This Row],[TOTAL Tax Revenues Net of Assistance Recapture and Penalty Through FY12]]+Table1[[#This Row],[TOTAL Tax Revenues Net of Assistance Recapture and Penalty FY13 and After]]</f>
        <v>4621.6571999999996</v>
      </c>
      <c r="DS360" s="9">
        <v>0</v>
      </c>
      <c r="DT360" s="9">
        <v>0</v>
      </c>
      <c r="DU360" s="9">
        <v>0</v>
      </c>
      <c r="DV360" s="9">
        <v>0</v>
      </c>
    </row>
    <row r="361" spans="1:126" x14ac:dyDescent="0.25">
      <c r="A361" s="10">
        <v>93108</v>
      </c>
      <c r="B361" s="10" t="s">
        <v>1398</v>
      </c>
      <c r="C361" s="10" t="s">
        <v>1399</v>
      </c>
      <c r="D361" s="10" t="s">
        <v>24</v>
      </c>
      <c r="E361" s="10">
        <v>26</v>
      </c>
      <c r="F361" s="10" t="s">
        <v>494</v>
      </c>
      <c r="G361" s="10" t="s">
        <v>409</v>
      </c>
      <c r="H361" s="13">
        <v>10000</v>
      </c>
      <c r="I361" s="13">
        <v>14000</v>
      </c>
      <c r="J361" s="10" t="s">
        <v>1204</v>
      </c>
      <c r="K361" s="10" t="s">
        <v>5</v>
      </c>
      <c r="L361" s="8">
        <v>38720</v>
      </c>
      <c r="M361" s="8">
        <v>48029</v>
      </c>
      <c r="N361" s="9">
        <v>1800</v>
      </c>
      <c r="O361" s="10" t="s">
        <v>11</v>
      </c>
      <c r="P361" s="7">
        <v>0</v>
      </c>
      <c r="Q361" s="7">
        <v>0</v>
      </c>
      <c r="R361" s="7">
        <v>37</v>
      </c>
      <c r="S361" s="7">
        <v>0</v>
      </c>
      <c r="T361" s="7">
        <v>0</v>
      </c>
      <c r="U361" s="7">
        <v>37</v>
      </c>
      <c r="V361" s="7">
        <v>37</v>
      </c>
      <c r="W361" s="7">
        <v>0</v>
      </c>
      <c r="X361" s="7">
        <v>0</v>
      </c>
      <c r="Y361" s="7">
        <v>17</v>
      </c>
      <c r="Z361" s="7">
        <v>4</v>
      </c>
      <c r="AA361" s="7">
        <v>0</v>
      </c>
      <c r="AB361" s="16">
        <v>0</v>
      </c>
      <c r="AC361" s="16">
        <v>0</v>
      </c>
      <c r="AD361" s="16">
        <v>0</v>
      </c>
      <c r="AE361" s="16">
        <v>0</v>
      </c>
      <c r="AF361" s="15">
        <v>91.891891891891902</v>
      </c>
      <c r="AG361" s="10" t="s">
        <v>1966</v>
      </c>
      <c r="AH361" s="10" t="s">
        <v>1966</v>
      </c>
      <c r="AI361" s="9">
        <v>18.181999999999999</v>
      </c>
      <c r="AJ361" s="9">
        <v>85.342399999999998</v>
      </c>
      <c r="AK361" s="9">
        <v>186.64160000000001</v>
      </c>
      <c r="AL361" s="24">
        <f>Table1[[#This Row],[Company Direct Land Through FY12]]+Table1[[#This Row],[Company Direct Land FY13 and After]]</f>
        <v>271.98400000000004</v>
      </c>
      <c r="AM361" s="9">
        <v>18.52</v>
      </c>
      <c r="AN361" s="9">
        <v>90.6798</v>
      </c>
      <c r="AO361" s="9">
        <v>190.1112</v>
      </c>
      <c r="AP361" s="24">
        <f>Table1[[#This Row],[Company Direct Building Through FY12]]+Table1[[#This Row],[Company Direct Building FY13 and After]]</f>
        <v>280.791</v>
      </c>
      <c r="AQ361" s="9">
        <v>0</v>
      </c>
      <c r="AR361" s="9">
        <v>24.116399999999999</v>
      </c>
      <c r="AS361" s="9">
        <v>0</v>
      </c>
      <c r="AT361" s="24">
        <f>Table1[[#This Row],[Mortgage Recording Tax Through FY12]]+Table1[[#This Row],[Mortgage Recording Tax FY13 and After]]</f>
        <v>24.116399999999999</v>
      </c>
      <c r="AU361" s="9">
        <v>22.367999999999999</v>
      </c>
      <c r="AV361" s="9">
        <v>92.449700000000007</v>
      </c>
      <c r="AW361" s="9">
        <v>229.61080000000001</v>
      </c>
      <c r="AX361" s="24">
        <f>Table1[[#This Row],[Pilot Savings  Through FY12]]+Table1[[#This Row],[Pilot Savings FY13 and After]]</f>
        <v>322.06050000000005</v>
      </c>
      <c r="AY361" s="9">
        <v>0</v>
      </c>
      <c r="AZ361" s="9">
        <v>24.116399999999999</v>
      </c>
      <c r="BA361" s="9">
        <v>0</v>
      </c>
      <c r="BB361" s="24">
        <f>Table1[[#This Row],[Mortgage Recording Tax Exemption Through FY12]]+Table1[[#This Row],[Mortgage Recording Tax Exemption FY13 and After]]</f>
        <v>24.116399999999999</v>
      </c>
      <c r="BC361" s="9">
        <v>36.6462</v>
      </c>
      <c r="BD361" s="9">
        <v>185.25909999999999</v>
      </c>
      <c r="BE361" s="9">
        <v>376.17829999999998</v>
      </c>
      <c r="BF361" s="24">
        <f>Table1[[#This Row],[Indirect and Induced Land Through FY12]]+Table1[[#This Row],[Indirect and Induced Land FY13 and After]]</f>
        <v>561.43740000000003</v>
      </c>
      <c r="BG361" s="9">
        <v>68.057199999999995</v>
      </c>
      <c r="BH361" s="9">
        <v>344.05239999999998</v>
      </c>
      <c r="BI361" s="9">
        <v>698.61699999999996</v>
      </c>
      <c r="BJ361" s="24">
        <f>Table1[[#This Row],[Indirect and Induced Building Through FY12]]+Table1[[#This Row],[Indirect and Induced Building FY13 and After]]</f>
        <v>1042.6694</v>
      </c>
      <c r="BK361" s="9">
        <v>119.03740000000001</v>
      </c>
      <c r="BL361" s="9">
        <v>612.88400000000001</v>
      </c>
      <c r="BM361" s="9">
        <v>1221.9373000000001</v>
      </c>
      <c r="BN361" s="24">
        <f>Table1[[#This Row],[TOTAL Real Property Related Taxes Through FY12]]+Table1[[#This Row],[TOTAL Real Property Related Taxes FY13 and After]]</f>
        <v>1834.8213000000001</v>
      </c>
      <c r="BO361" s="9">
        <v>243.3408</v>
      </c>
      <c r="BP361" s="9">
        <v>1337.6654000000001</v>
      </c>
      <c r="BQ361" s="9">
        <v>2497.9250000000002</v>
      </c>
      <c r="BR361" s="24">
        <f>Table1[[#This Row],[Company Direct Through FY12]]+Table1[[#This Row],[Company Direct FY13 and After]]</f>
        <v>3835.5904</v>
      </c>
      <c r="BS361" s="9">
        <v>0</v>
      </c>
      <c r="BT361" s="9">
        <v>0.28320000000000001</v>
      </c>
      <c r="BU361" s="9">
        <v>0</v>
      </c>
      <c r="BV361" s="24">
        <f>Table1[[#This Row],[Sales Tax Exemption Through FY12]]+Table1[[#This Row],[Sales Tax Exemption FY13 and After]]</f>
        <v>0.28320000000000001</v>
      </c>
      <c r="BW361" s="9">
        <v>0</v>
      </c>
      <c r="BX361" s="9">
        <v>0</v>
      </c>
      <c r="BY361" s="9">
        <v>0</v>
      </c>
      <c r="BZ361" s="24">
        <f>Table1[[#This Row],[Energy Tax Savings Through FY12]]+Table1[[#This Row],[Energy Tax Savings FY13 and After]]</f>
        <v>0</v>
      </c>
      <c r="CA361" s="9">
        <v>0</v>
      </c>
      <c r="CB361" s="9">
        <v>0</v>
      </c>
      <c r="CC361" s="9">
        <v>0</v>
      </c>
      <c r="CD361" s="24">
        <f>Table1[[#This Row],[Tax Exempt Bond Savings Through FY12]]+Table1[[#This Row],[Tax Exempt Bond Savings FY13 and After]]</f>
        <v>0</v>
      </c>
      <c r="CE361" s="9">
        <v>125.1253</v>
      </c>
      <c r="CF361" s="9">
        <v>701.96079999999995</v>
      </c>
      <c r="CG361" s="9">
        <v>1284.4280000000001</v>
      </c>
      <c r="CH361" s="24">
        <f>Table1[[#This Row],[Indirect and Induced Through FY12]]+Table1[[#This Row],[Indirect and Induced FY13 and After]]</f>
        <v>1986.3888000000002</v>
      </c>
      <c r="CI361" s="9">
        <v>368.46609999999998</v>
      </c>
      <c r="CJ361" s="9">
        <v>2039.3430000000001</v>
      </c>
      <c r="CK361" s="9">
        <v>3782.3530000000001</v>
      </c>
      <c r="CL361" s="24">
        <f>Table1[[#This Row],[TOTAL Income Consumption Use Taxes Through FY12]]+Table1[[#This Row],[TOTAL Income Consumption Use Taxes FY13 and After]]</f>
        <v>5821.6959999999999</v>
      </c>
      <c r="CM361" s="9">
        <v>22.367999999999999</v>
      </c>
      <c r="CN361" s="9">
        <v>116.8493</v>
      </c>
      <c r="CO361" s="9">
        <v>229.61080000000001</v>
      </c>
      <c r="CP361" s="24">
        <f>Table1[[#This Row],[Assistance Provided Through FY12]]+Table1[[#This Row],[Assistance Provided FY13 and After]]</f>
        <v>346.46010000000001</v>
      </c>
      <c r="CQ361" s="9">
        <v>0</v>
      </c>
      <c r="CR361" s="9">
        <v>0</v>
      </c>
      <c r="CS361" s="9">
        <v>0</v>
      </c>
      <c r="CT361" s="24">
        <f>Table1[[#This Row],[Recapture Cancellation Reduction Amount Through FY12]]+Table1[[#This Row],[Recapture Cancellation Reduction Amount FY13 and After]]</f>
        <v>0</v>
      </c>
      <c r="CU361" s="9">
        <v>0</v>
      </c>
      <c r="CV361" s="9">
        <v>0</v>
      </c>
      <c r="CW361" s="9">
        <v>0</v>
      </c>
      <c r="CX361" s="24">
        <f>Table1[[#This Row],[Penalty Paid Through FY12]]+Table1[[#This Row],[Penalty Paid FY13 and After]]</f>
        <v>0</v>
      </c>
      <c r="CY361" s="9">
        <v>22.367999999999999</v>
      </c>
      <c r="CZ361" s="9">
        <v>116.8493</v>
      </c>
      <c r="DA361" s="9">
        <v>229.61080000000001</v>
      </c>
      <c r="DB361" s="24">
        <f>Table1[[#This Row],[TOTAL Assistance Net of Recapture Penalties Through FY12]]+Table1[[#This Row],[TOTAL Assistance Net of Recapture Penalties FY13 and After]]</f>
        <v>346.46010000000001</v>
      </c>
      <c r="DC361" s="9">
        <v>280.0428</v>
      </c>
      <c r="DD361" s="9">
        <v>1537.8040000000001</v>
      </c>
      <c r="DE361" s="9">
        <v>2874.6777999999999</v>
      </c>
      <c r="DF361" s="24">
        <f>Table1[[#This Row],[Company Direct Tax Revenue Before Assistance Through FY12]]+Table1[[#This Row],[Company Direct Tax Revenue Before Assistance FY13 and After]]</f>
        <v>4412.4817999999996</v>
      </c>
      <c r="DG361" s="9">
        <v>229.8287</v>
      </c>
      <c r="DH361" s="9">
        <v>1231.2723000000001</v>
      </c>
      <c r="DI361" s="9">
        <v>2359.2233000000001</v>
      </c>
      <c r="DJ361" s="24">
        <f>Table1[[#This Row],[Indirect and Induced Tax Revenues Through FY12]]+Table1[[#This Row],[Indirect and Induced Tax Revenues FY13 and After]]</f>
        <v>3590.4956000000002</v>
      </c>
      <c r="DK361" s="9">
        <v>509.87150000000003</v>
      </c>
      <c r="DL361" s="9">
        <v>2769.0763000000002</v>
      </c>
      <c r="DM361" s="9">
        <v>5233.9011</v>
      </c>
      <c r="DN361" s="24">
        <f>Table1[[#This Row],[TOTAL Tax Revenues Before Assistance Through FY12]]+Table1[[#This Row],[TOTAL Tax Revenues Before Assistance FY13 and After]]</f>
        <v>8002.9773999999998</v>
      </c>
      <c r="DO361" s="9">
        <v>487.50349999999997</v>
      </c>
      <c r="DP361" s="9">
        <v>2652.2269999999999</v>
      </c>
      <c r="DQ361" s="9">
        <v>5004.2902999999997</v>
      </c>
      <c r="DR361" s="24">
        <f>Table1[[#This Row],[TOTAL Tax Revenues Net of Assistance Recapture and Penalty Through FY12]]+Table1[[#This Row],[TOTAL Tax Revenues Net of Assistance Recapture and Penalty FY13 and After]]</f>
        <v>7656.5172999999995</v>
      </c>
      <c r="DS361" s="9">
        <v>0</v>
      </c>
      <c r="DT361" s="9">
        <v>0</v>
      </c>
      <c r="DU361" s="9">
        <v>0</v>
      </c>
      <c r="DV361" s="9">
        <v>0</v>
      </c>
    </row>
    <row r="362" spans="1:126" x14ac:dyDescent="0.25">
      <c r="A362" s="10">
        <v>93134</v>
      </c>
      <c r="B362" s="10" t="s">
        <v>1469</v>
      </c>
      <c r="C362" s="10" t="s">
        <v>1470</v>
      </c>
      <c r="D362" s="10" t="s">
        <v>24</v>
      </c>
      <c r="E362" s="10">
        <v>27</v>
      </c>
      <c r="F362" s="10" t="s">
        <v>1471</v>
      </c>
      <c r="G362" s="10" t="s">
        <v>16</v>
      </c>
      <c r="H362" s="13">
        <v>26000</v>
      </c>
      <c r="I362" s="13">
        <v>26000</v>
      </c>
      <c r="J362" s="10" t="s">
        <v>359</v>
      </c>
      <c r="K362" s="10" t="s">
        <v>5</v>
      </c>
      <c r="L362" s="8">
        <v>38883</v>
      </c>
      <c r="M362" s="8">
        <v>48395</v>
      </c>
      <c r="N362" s="9">
        <v>2880</v>
      </c>
      <c r="O362" s="10" t="s">
        <v>11</v>
      </c>
      <c r="P362" s="7">
        <v>0</v>
      </c>
      <c r="Q362" s="7">
        <v>0</v>
      </c>
      <c r="R362" s="7">
        <v>9</v>
      </c>
      <c r="S362" s="7">
        <v>0</v>
      </c>
      <c r="T362" s="7">
        <v>0</v>
      </c>
      <c r="U362" s="7">
        <v>9</v>
      </c>
      <c r="V362" s="7">
        <v>9</v>
      </c>
      <c r="W362" s="7">
        <v>0</v>
      </c>
      <c r="X362" s="7">
        <v>0</v>
      </c>
      <c r="Y362" s="7">
        <v>0</v>
      </c>
      <c r="Z362" s="7">
        <v>4</v>
      </c>
      <c r="AA362" s="7">
        <v>0</v>
      </c>
      <c r="AB362" s="16">
        <v>0</v>
      </c>
      <c r="AC362" s="16">
        <v>0</v>
      </c>
      <c r="AD362" s="16">
        <v>0</v>
      </c>
      <c r="AE362" s="16">
        <v>0</v>
      </c>
      <c r="AF362" s="15">
        <v>100</v>
      </c>
      <c r="AG362" s="10" t="s">
        <v>1966</v>
      </c>
      <c r="AH362" s="10" t="s">
        <v>1966</v>
      </c>
      <c r="AI362" s="9">
        <v>12.351000000000001</v>
      </c>
      <c r="AJ362" s="9">
        <v>63.047800000000002</v>
      </c>
      <c r="AK362" s="9">
        <v>131.86609999999999</v>
      </c>
      <c r="AL362" s="24">
        <f>Table1[[#This Row],[Company Direct Land Through FY12]]+Table1[[#This Row],[Company Direct Land FY13 and After]]</f>
        <v>194.91389999999998</v>
      </c>
      <c r="AM362" s="9">
        <v>35.661999999999999</v>
      </c>
      <c r="AN362" s="9">
        <v>129.39230000000001</v>
      </c>
      <c r="AO362" s="9">
        <v>380.74680000000001</v>
      </c>
      <c r="AP362" s="24">
        <f>Table1[[#This Row],[Company Direct Building Through FY12]]+Table1[[#This Row],[Company Direct Building FY13 and After]]</f>
        <v>510.13909999999998</v>
      </c>
      <c r="AQ362" s="9">
        <v>0</v>
      </c>
      <c r="AR362" s="9">
        <v>46.008699999999997</v>
      </c>
      <c r="AS362" s="9">
        <v>0</v>
      </c>
      <c r="AT362" s="24">
        <f>Table1[[#This Row],[Mortgage Recording Tax Through FY12]]+Table1[[#This Row],[Mortgage Recording Tax FY13 and After]]</f>
        <v>46.008699999999997</v>
      </c>
      <c r="AU362" s="9">
        <v>31.52</v>
      </c>
      <c r="AV362" s="9">
        <v>80.958500000000001</v>
      </c>
      <c r="AW362" s="9">
        <v>336.52350000000001</v>
      </c>
      <c r="AX362" s="24">
        <f>Table1[[#This Row],[Pilot Savings  Through FY12]]+Table1[[#This Row],[Pilot Savings FY13 and After]]</f>
        <v>417.48200000000003</v>
      </c>
      <c r="AY362" s="9">
        <v>0</v>
      </c>
      <c r="AZ362" s="9">
        <v>46.008699999999997</v>
      </c>
      <c r="BA362" s="9">
        <v>0</v>
      </c>
      <c r="BB362" s="24">
        <f>Table1[[#This Row],[Mortgage Recording Tax Exemption Through FY12]]+Table1[[#This Row],[Mortgage Recording Tax Exemption FY13 and After]]</f>
        <v>46.008699999999997</v>
      </c>
      <c r="BC362" s="9">
        <v>12.9947</v>
      </c>
      <c r="BD362" s="9">
        <v>111.6033</v>
      </c>
      <c r="BE362" s="9">
        <v>138.73859999999999</v>
      </c>
      <c r="BF362" s="24">
        <f>Table1[[#This Row],[Indirect and Induced Land Through FY12]]+Table1[[#This Row],[Indirect and Induced Land FY13 and After]]</f>
        <v>250.34190000000001</v>
      </c>
      <c r="BG362" s="9">
        <v>24.132999999999999</v>
      </c>
      <c r="BH362" s="9">
        <v>207.26310000000001</v>
      </c>
      <c r="BI362" s="9">
        <v>257.65719999999999</v>
      </c>
      <c r="BJ362" s="24">
        <f>Table1[[#This Row],[Indirect and Induced Building Through FY12]]+Table1[[#This Row],[Indirect and Induced Building FY13 and After]]</f>
        <v>464.9203</v>
      </c>
      <c r="BK362" s="9">
        <v>53.620699999999999</v>
      </c>
      <c r="BL362" s="9">
        <v>430.34800000000001</v>
      </c>
      <c r="BM362" s="9">
        <v>572.48519999999996</v>
      </c>
      <c r="BN362" s="24">
        <f>Table1[[#This Row],[TOTAL Real Property Related Taxes Through FY12]]+Table1[[#This Row],[TOTAL Real Property Related Taxes FY13 and After]]</f>
        <v>1002.8332</v>
      </c>
      <c r="BO362" s="9">
        <v>77.779799999999994</v>
      </c>
      <c r="BP362" s="9">
        <v>729.54579999999999</v>
      </c>
      <c r="BQ362" s="9">
        <v>830.41840000000002</v>
      </c>
      <c r="BR362" s="24">
        <f>Table1[[#This Row],[Company Direct Through FY12]]+Table1[[#This Row],[Company Direct FY13 and After]]</f>
        <v>1559.9641999999999</v>
      </c>
      <c r="BS362" s="9">
        <v>0</v>
      </c>
      <c r="BT362" s="9">
        <v>0</v>
      </c>
      <c r="BU362" s="9">
        <v>0</v>
      </c>
      <c r="BV362" s="24">
        <f>Table1[[#This Row],[Sales Tax Exemption Through FY12]]+Table1[[#This Row],[Sales Tax Exemption FY13 and After]]</f>
        <v>0</v>
      </c>
      <c r="BW362" s="9">
        <v>0</v>
      </c>
      <c r="BX362" s="9">
        <v>0</v>
      </c>
      <c r="BY362" s="9">
        <v>0</v>
      </c>
      <c r="BZ362" s="24">
        <f>Table1[[#This Row],[Energy Tax Savings Through FY12]]+Table1[[#This Row],[Energy Tax Savings FY13 and After]]</f>
        <v>0</v>
      </c>
      <c r="CA362" s="9">
        <v>0</v>
      </c>
      <c r="CB362" s="9">
        <v>0</v>
      </c>
      <c r="CC362" s="9">
        <v>0</v>
      </c>
      <c r="CD362" s="24">
        <f>Table1[[#This Row],[Tax Exempt Bond Savings Through FY12]]+Table1[[#This Row],[Tax Exempt Bond Savings FY13 and After]]</f>
        <v>0</v>
      </c>
      <c r="CE362" s="9">
        <v>44.369300000000003</v>
      </c>
      <c r="CF362" s="9">
        <v>420.22550000000001</v>
      </c>
      <c r="CG362" s="9">
        <v>473.7099</v>
      </c>
      <c r="CH362" s="24">
        <f>Table1[[#This Row],[Indirect and Induced Through FY12]]+Table1[[#This Row],[Indirect and Induced FY13 and After]]</f>
        <v>893.93540000000007</v>
      </c>
      <c r="CI362" s="9">
        <v>122.1491</v>
      </c>
      <c r="CJ362" s="9">
        <v>1149.7713000000001</v>
      </c>
      <c r="CK362" s="9">
        <v>1304.1283000000001</v>
      </c>
      <c r="CL362" s="24">
        <f>Table1[[#This Row],[TOTAL Income Consumption Use Taxes Through FY12]]+Table1[[#This Row],[TOTAL Income Consumption Use Taxes FY13 and After]]</f>
        <v>2453.8996000000002</v>
      </c>
      <c r="CM362" s="9">
        <v>31.52</v>
      </c>
      <c r="CN362" s="9">
        <v>126.96720000000001</v>
      </c>
      <c r="CO362" s="9">
        <v>336.52350000000001</v>
      </c>
      <c r="CP362" s="24">
        <f>Table1[[#This Row],[Assistance Provided Through FY12]]+Table1[[#This Row],[Assistance Provided FY13 and After]]</f>
        <v>463.4907</v>
      </c>
      <c r="CQ362" s="9">
        <v>0</v>
      </c>
      <c r="CR362" s="9">
        <v>0</v>
      </c>
      <c r="CS362" s="9">
        <v>0</v>
      </c>
      <c r="CT362" s="24">
        <f>Table1[[#This Row],[Recapture Cancellation Reduction Amount Through FY12]]+Table1[[#This Row],[Recapture Cancellation Reduction Amount FY13 and After]]</f>
        <v>0</v>
      </c>
      <c r="CU362" s="9">
        <v>0</v>
      </c>
      <c r="CV362" s="9">
        <v>0</v>
      </c>
      <c r="CW362" s="9">
        <v>0</v>
      </c>
      <c r="CX362" s="24">
        <f>Table1[[#This Row],[Penalty Paid Through FY12]]+Table1[[#This Row],[Penalty Paid FY13 and After]]</f>
        <v>0</v>
      </c>
      <c r="CY362" s="9">
        <v>31.52</v>
      </c>
      <c r="CZ362" s="9">
        <v>126.96720000000001</v>
      </c>
      <c r="DA362" s="9">
        <v>336.52350000000001</v>
      </c>
      <c r="DB362" s="24">
        <f>Table1[[#This Row],[TOTAL Assistance Net of Recapture Penalties Through FY12]]+Table1[[#This Row],[TOTAL Assistance Net of Recapture Penalties FY13 and After]]</f>
        <v>463.4907</v>
      </c>
      <c r="DC362" s="9">
        <v>125.7928</v>
      </c>
      <c r="DD362" s="9">
        <v>967.99459999999999</v>
      </c>
      <c r="DE362" s="9">
        <v>1343.0313000000001</v>
      </c>
      <c r="DF362" s="24">
        <f>Table1[[#This Row],[Company Direct Tax Revenue Before Assistance Through FY12]]+Table1[[#This Row],[Company Direct Tax Revenue Before Assistance FY13 and After]]</f>
        <v>2311.0259000000001</v>
      </c>
      <c r="DG362" s="9">
        <v>81.497</v>
      </c>
      <c r="DH362" s="9">
        <v>739.09190000000001</v>
      </c>
      <c r="DI362" s="9">
        <v>870.10569999999996</v>
      </c>
      <c r="DJ362" s="24">
        <f>Table1[[#This Row],[Indirect and Induced Tax Revenues Through FY12]]+Table1[[#This Row],[Indirect and Induced Tax Revenues FY13 and After]]</f>
        <v>1609.1976</v>
      </c>
      <c r="DK362" s="9">
        <v>207.28980000000001</v>
      </c>
      <c r="DL362" s="9">
        <v>1707.0864999999999</v>
      </c>
      <c r="DM362" s="9">
        <v>2213.1370000000002</v>
      </c>
      <c r="DN362" s="24">
        <f>Table1[[#This Row],[TOTAL Tax Revenues Before Assistance Through FY12]]+Table1[[#This Row],[TOTAL Tax Revenues Before Assistance FY13 and After]]</f>
        <v>3920.2235000000001</v>
      </c>
      <c r="DO362" s="9">
        <v>175.7698</v>
      </c>
      <c r="DP362" s="9">
        <v>1580.1193000000001</v>
      </c>
      <c r="DQ362" s="9">
        <v>1876.6134999999999</v>
      </c>
      <c r="DR362" s="24">
        <f>Table1[[#This Row],[TOTAL Tax Revenues Net of Assistance Recapture and Penalty Through FY12]]+Table1[[#This Row],[TOTAL Tax Revenues Net of Assistance Recapture and Penalty FY13 and After]]</f>
        <v>3456.7327999999998</v>
      </c>
      <c r="DS362" s="9">
        <v>0</v>
      </c>
      <c r="DT362" s="9">
        <v>0</v>
      </c>
      <c r="DU362" s="9">
        <v>0</v>
      </c>
      <c r="DV362" s="9">
        <v>0</v>
      </c>
    </row>
    <row r="363" spans="1:126" x14ac:dyDescent="0.25">
      <c r="A363" s="10">
        <v>93140</v>
      </c>
      <c r="B363" s="10" t="s">
        <v>1482</v>
      </c>
      <c r="C363" s="10" t="s">
        <v>1483</v>
      </c>
      <c r="D363" s="10" t="s">
        <v>10</v>
      </c>
      <c r="E363" s="10">
        <v>11</v>
      </c>
      <c r="F363" s="10" t="s">
        <v>1484</v>
      </c>
      <c r="G363" s="10" t="s">
        <v>23</v>
      </c>
      <c r="H363" s="13">
        <v>0</v>
      </c>
      <c r="I363" s="13">
        <v>286106</v>
      </c>
      <c r="J363" s="10" t="s">
        <v>70</v>
      </c>
      <c r="K363" s="10" t="s">
        <v>50</v>
      </c>
      <c r="L363" s="8">
        <v>38897</v>
      </c>
      <c r="M363" s="8">
        <v>49827</v>
      </c>
      <c r="N363" s="9">
        <v>22000</v>
      </c>
      <c r="O363" s="10" t="s">
        <v>74</v>
      </c>
      <c r="P363" s="7">
        <v>182</v>
      </c>
      <c r="Q363" s="7">
        <v>12</v>
      </c>
      <c r="R363" s="7">
        <v>231</v>
      </c>
      <c r="S363" s="7">
        <v>1</v>
      </c>
      <c r="T363" s="7">
        <v>0</v>
      </c>
      <c r="U363" s="7">
        <v>426</v>
      </c>
      <c r="V363" s="7">
        <v>329</v>
      </c>
      <c r="W363" s="7">
        <v>0</v>
      </c>
      <c r="X363" s="7">
        <v>0</v>
      </c>
      <c r="Y363" s="7">
        <v>304</v>
      </c>
      <c r="Z363" s="7">
        <v>0</v>
      </c>
      <c r="AA363" s="7">
        <v>86.989795918367349</v>
      </c>
      <c r="AB363" s="16">
        <v>3.0612244897959182</v>
      </c>
      <c r="AC363" s="16">
        <v>7.9081632653061229</v>
      </c>
      <c r="AD363" s="16">
        <v>2.0408163265306123</v>
      </c>
      <c r="AE363" s="16">
        <v>0</v>
      </c>
      <c r="AF363" s="15">
        <v>42.091836734693878</v>
      </c>
      <c r="AG363" s="10" t="s">
        <v>28</v>
      </c>
      <c r="AH363" s="10" t="s">
        <v>1966</v>
      </c>
      <c r="AI363" s="9">
        <v>0</v>
      </c>
      <c r="AJ363" s="9">
        <v>0</v>
      </c>
      <c r="AK363" s="9">
        <v>0</v>
      </c>
      <c r="AL363" s="24">
        <f>Table1[[#This Row],[Company Direct Land Through FY12]]+Table1[[#This Row],[Company Direct Land FY13 and After]]</f>
        <v>0</v>
      </c>
      <c r="AM363" s="9">
        <v>0</v>
      </c>
      <c r="AN363" s="9">
        <v>0</v>
      </c>
      <c r="AO363" s="9">
        <v>0</v>
      </c>
      <c r="AP363" s="24">
        <f>Table1[[#This Row],[Company Direct Building Through FY12]]+Table1[[#This Row],[Company Direct Building FY13 and After]]</f>
        <v>0</v>
      </c>
      <c r="AQ363" s="9">
        <v>0</v>
      </c>
      <c r="AR363" s="9">
        <v>393.00790000000001</v>
      </c>
      <c r="AS363" s="9">
        <v>0</v>
      </c>
      <c r="AT363" s="24">
        <f>Table1[[#This Row],[Mortgage Recording Tax Through FY12]]+Table1[[#This Row],[Mortgage Recording Tax FY13 and After]]</f>
        <v>393.00790000000001</v>
      </c>
      <c r="AU363" s="9">
        <v>0</v>
      </c>
      <c r="AV363" s="9">
        <v>0</v>
      </c>
      <c r="AW363" s="9">
        <v>0</v>
      </c>
      <c r="AX363" s="24">
        <f>Table1[[#This Row],[Pilot Savings  Through FY12]]+Table1[[#This Row],[Pilot Savings FY13 and After]]</f>
        <v>0</v>
      </c>
      <c r="AY363" s="9">
        <v>0</v>
      </c>
      <c r="AZ363" s="9">
        <v>393.00790000000001</v>
      </c>
      <c r="BA363" s="9">
        <v>0</v>
      </c>
      <c r="BB363" s="24">
        <f>Table1[[#This Row],[Mortgage Recording Tax Exemption Through FY12]]+Table1[[#This Row],[Mortgage Recording Tax Exemption FY13 and After]]</f>
        <v>393.00790000000001</v>
      </c>
      <c r="BC363" s="9">
        <v>241.96029999999999</v>
      </c>
      <c r="BD363" s="9">
        <v>1008.6737000000001</v>
      </c>
      <c r="BE363" s="9">
        <v>2956.3492999999999</v>
      </c>
      <c r="BF363" s="24">
        <f>Table1[[#This Row],[Indirect and Induced Land Through FY12]]+Table1[[#This Row],[Indirect and Induced Land FY13 and After]]</f>
        <v>3965.0230000000001</v>
      </c>
      <c r="BG363" s="9">
        <v>449.35480000000001</v>
      </c>
      <c r="BH363" s="9">
        <v>1873.2516000000001</v>
      </c>
      <c r="BI363" s="9">
        <v>5490.3648999999996</v>
      </c>
      <c r="BJ363" s="24">
        <f>Table1[[#This Row],[Indirect and Induced Building Through FY12]]+Table1[[#This Row],[Indirect and Induced Building FY13 and After]]</f>
        <v>7363.6165000000001</v>
      </c>
      <c r="BK363" s="9">
        <v>691.31510000000003</v>
      </c>
      <c r="BL363" s="9">
        <v>2881.9252999999999</v>
      </c>
      <c r="BM363" s="9">
        <v>8446.7142000000003</v>
      </c>
      <c r="BN363" s="24">
        <f>Table1[[#This Row],[TOTAL Real Property Related Taxes Through FY12]]+Table1[[#This Row],[TOTAL Real Property Related Taxes FY13 and After]]</f>
        <v>11328.639500000001</v>
      </c>
      <c r="BO363" s="9">
        <v>681.83989999999994</v>
      </c>
      <c r="BP363" s="9">
        <v>3137.4047</v>
      </c>
      <c r="BQ363" s="9">
        <v>8330.9434000000001</v>
      </c>
      <c r="BR363" s="24">
        <f>Table1[[#This Row],[Company Direct Through FY12]]+Table1[[#This Row],[Company Direct FY13 and After]]</f>
        <v>11468.348099999999</v>
      </c>
      <c r="BS363" s="9">
        <v>0</v>
      </c>
      <c r="BT363" s="9">
        <v>0</v>
      </c>
      <c r="BU363" s="9">
        <v>0</v>
      </c>
      <c r="BV363" s="24">
        <f>Table1[[#This Row],[Sales Tax Exemption Through FY12]]+Table1[[#This Row],[Sales Tax Exemption FY13 and After]]</f>
        <v>0</v>
      </c>
      <c r="BW363" s="9">
        <v>0</v>
      </c>
      <c r="BX363" s="9">
        <v>0</v>
      </c>
      <c r="BY363" s="9">
        <v>0</v>
      </c>
      <c r="BZ363" s="24">
        <f>Table1[[#This Row],[Energy Tax Savings Through FY12]]+Table1[[#This Row],[Energy Tax Savings FY13 and After]]</f>
        <v>0</v>
      </c>
      <c r="CA363" s="9">
        <v>11.123799999999999</v>
      </c>
      <c r="CB363" s="9">
        <v>61.243899999999996</v>
      </c>
      <c r="CC363" s="9">
        <v>47.541400000000003</v>
      </c>
      <c r="CD363" s="24">
        <f>Table1[[#This Row],[Tax Exempt Bond Savings Through FY12]]+Table1[[#This Row],[Tax Exempt Bond Savings FY13 and After]]</f>
        <v>108.78530000000001</v>
      </c>
      <c r="CE363" s="9">
        <v>811.05930000000001</v>
      </c>
      <c r="CF363" s="9">
        <v>3779.2568999999999</v>
      </c>
      <c r="CG363" s="9">
        <v>9909.7890000000007</v>
      </c>
      <c r="CH363" s="24">
        <f>Table1[[#This Row],[Indirect and Induced Through FY12]]+Table1[[#This Row],[Indirect and Induced FY13 and After]]</f>
        <v>13689.045900000001</v>
      </c>
      <c r="CI363" s="9">
        <v>1481.7754</v>
      </c>
      <c r="CJ363" s="9">
        <v>6855.4177</v>
      </c>
      <c r="CK363" s="9">
        <v>18193.190999999999</v>
      </c>
      <c r="CL363" s="24">
        <f>Table1[[#This Row],[TOTAL Income Consumption Use Taxes Through FY12]]+Table1[[#This Row],[TOTAL Income Consumption Use Taxes FY13 and After]]</f>
        <v>25048.608699999997</v>
      </c>
      <c r="CM363" s="9">
        <v>11.123799999999999</v>
      </c>
      <c r="CN363" s="9">
        <v>454.2518</v>
      </c>
      <c r="CO363" s="9">
        <v>47.541400000000003</v>
      </c>
      <c r="CP363" s="24">
        <f>Table1[[#This Row],[Assistance Provided Through FY12]]+Table1[[#This Row],[Assistance Provided FY13 and After]]</f>
        <v>501.79320000000001</v>
      </c>
      <c r="CQ363" s="9">
        <v>0</v>
      </c>
      <c r="CR363" s="9">
        <v>0</v>
      </c>
      <c r="CS363" s="9">
        <v>0</v>
      </c>
      <c r="CT363" s="24">
        <f>Table1[[#This Row],[Recapture Cancellation Reduction Amount Through FY12]]+Table1[[#This Row],[Recapture Cancellation Reduction Amount FY13 and After]]</f>
        <v>0</v>
      </c>
      <c r="CU363" s="9">
        <v>0</v>
      </c>
      <c r="CV363" s="9">
        <v>0</v>
      </c>
      <c r="CW363" s="9">
        <v>0</v>
      </c>
      <c r="CX363" s="24">
        <f>Table1[[#This Row],[Penalty Paid Through FY12]]+Table1[[#This Row],[Penalty Paid FY13 and After]]</f>
        <v>0</v>
      </c>
      <c r="CY363" s="9">
        <v>11.123799999999999</v>
      </c>
      <c r="CZ363" s="9">
        <v>454.2518</v>
      </c>
      <c r="DA363" s="9">
        <v>47.541400000000003</v>
      </c>
      <c r="DB363" s="24">
        <f>Table1[[#This Row],[TOTAL Assistance Net of Recapture Penalties Through FY12]]+Table1[[#This Row],[TOTAL Assistance Net of Recapture Penalties FY13 and After]]</f>
        <v>501.79320000000001</v>
      </c>
      <c r="DC363" s="9">
        <v>681.83989999999994</v>
      </c>
      <c r="DD363" s="9">
        <v>3530.4126000000001</v>
      </c>
      <c r="DE363" s="9">
        <v>8330.9434000000001</v>
      </c>
      <c r="DF363" s="24">
        <f>Table1[[#This Row],[Company Direct Tax Revenue Before Assistance Through FY12]]+Table1[[#This Row],[Company Direct Tax Revenue Before Assistance FY13 and After]]</f>
        <v>11861.356</v>
      </c>
      <c r="DG363" s="9">
        <v>1502.3743999999999</v>
      </c>
      <c r="DH363" s="9">
        <v>6661.1822000000002</v>
      </c>
      <c r="DI363" s="9">
        <v>18356.503199999999</v>
      </c>
      <c r="DJ363" s="24">
        <f>Table1[[#This Row],[Indirect and Induced Tax Revenues Through FY12]]+Table1[[#This Row],[Indirect and Induced Tax Revenues FY13 and After]]</f>
        <v>25017.685399999998</v>
      </c>
      <c r="DK363" s="9">
        <v>2184.2143000000001</v>
      </c>
      <c r="DL363" s="9">
        <v>10191.594800000001</v>
      </c>
      <c r="DM363" s="9">
        <v>26687.446599999999</v>
      </c>
      <c r="DN363" s="24">
        <f>Table1[[#This Row],[TOTAL Tax Revenues Before Assistance Through FY12]]+Table1[[#This Row],[TOTAL Tax Revenues Before Assistance FY13 and After]]</f>
        <v>36879.041400000002</v>
      </c>
      <c r="DO363" s="9">
        <v>2173.0904999999998</v>
      </c>
      <c r="DP363" s="9">
        <v>9737.3430000000008</v>
      </c>
      <c r="DQ363" s="9">
        <v>26639.905200000001</v>
      </c>
      <c r="DR363" s="24">
        <f>Table1[[#This Row],[TOTAL Tax Revenues Net of Assistance Recapture and Penalty Through FY12]]+Table1[[#This Row],[TOTAL Tax Revenues Net of Assistance Recapture and Penalty FY13 and After]]</f>
        <v>36377.248200000002</v>
      </c>
      <c r="DS363" s="9">
        <v>0</v>
      </c>
      <c r="DT363" s="9">
        <v>0</v>
      </c>
      <c r="DU363" s="9">
        <v>0</v>
      </c>
      <c r="DV363" s="9">
        <v>0</v>
      </c>
    </row>
    <row r="364" spans="1:126" x14ac:dyDescent="0.25">
      <c r="A364" s="10">
        <v>93142</v>
      </c>
      <c r="B364" s="10" t="s">
        <v>1485</v>
      </c>
      <c r="C364" s="10" t="s">
        <v>1486</v>
      </c>
      <c r="D364" s="10" t="s">
        <v>24</v>
      </c>
      <c r="E364" s="10">
        <v>32</v>
      </c>
      <c r="F364" s="10" t="s">
        <v>1487</v>
      </c>
      <c r="G364" s="10" t="s">
        <v>1488</v>
      </c>
      <c r="H364" s="13">
        <v>2500</v>
      </c>
      <c r="I364" s="13">
        <v>2160</v>
      </c>
      <c r="J364" s="10" t="s">
        <v>511</v>
      </c>
      <c r="K364" s="10" t="s">
        <v>491</v>
      </c>
      <c r="L364" s="8">
        <v>38777</v>
      </c>
      <c r="M364" s="8">
        <v>47665</v>
      </c>
      <c r="N364" s="9">
        <v>920</v>
      </c>
      <c r="O364" s="10" t="s">
        <v>74</v>
      </c>
      <c r="P364" s="7">
        <v>0</v>
      </c>
      <c r="Q364" s="7">
        <v>0</v>
      </c>
      <c r="R364" s="7">
        <v>11</v>
      </c>
      <c r="S364" s="7">
        <v>0</v>
      </c>
      <c r="T364" s="7">
        <v>0</v>
      </c>
      <c r="U364" s="7">
        <v>11</v>
      </c>
      <c r="V364" s="7">
        <v>11</v>
      </c>
      <c r="W364" s="7">
        <v>0</v>
      </c>
      <c r="X364" s="7">
        <v>0</v>
      </c>
      <c r="Y364" s="7">
        <v>9</v>
      </c>
      <c r="Z364" s="7">
        <v>0</v>
      </c>
      <c r="AA364" s="7">
        <v>0</v>
      </c>
      <c r="AB364" s="16">
        <v>0</v>
      </c>
      <c r="AC364" s="16">
        <v>0</v>
      </c>
      <c r="AD364" s="16">
        <v>0</v>
      </c>
      <c r="AE364" s="16">
        <v>0</v>
      </c>
      <c r="AF364" s="15">
        <v>100</v>
      </c>
      <c r="AG364" s="10" t="s">
        <v>28</v>
      </c>
      <c r="AH364" s="10" t="s">
        <v>1966</v>
      </c>
      <c r="AI364" s="9">
        <v>0</v>
      </c>
      <c r="AJ364" s="9">
        <v>0</v>
      </c>
      <c r="AK364" s="9">
        <v>0</v>
      </c>
      <c r="AL364" s="24">
        <f>Table1[[#This Row],[Company Direct Land Through FY12]]+Table1[[#This Row],[Company Direct Land FY13 and After]]</f>
        <v>0</v>
      </c>
      <c r="AM364" s="9">
        <v>0</v>
      </c>
      <c r="AN364" s="9">
        <v>0</v>
      </c>
      <c r="AO364" s="9">
        <v>0</v>
      </c>
      <c r="AP364" s="24">
        <f>Table1[[#This Row],[Company Direct Building Through FY12]]+Table1[[#This Row],[Company Direct Building FY13 and After]]</f>
        <v>0</v>
      </c>
      <c r="AQ364" s="9">
        <v>0</v>
      </c>
      <c r="AR364" s="9">
        <v>16.141400000000001</v>
      </c>
      <c r="AS364" s="9">
        <v>0</v>
      </c>
      <c r="AT364" s="24">
        <f>Table1[[#This Row],[Mortgage Recording Tax Through FY12]]+Table1[[#This Row],[Mortgage Recording Tax FY13 and After]]</f>
        <v>16.141400000000001</v>
      </c>
      <c r="AU364" s="9">
        <v>0</v>
      </c>
      <c r="AV364" s="9">
        <v>0</v>
      </c>
      <c r="AW364" s="9">
        <v>0</v>
      </c>
      <c r="AX364" s="24">
        <f>Table1[[#This Row],[Pilot Savings  Through FY12]]+Table1[[#This Row],[Pilot Savings FY13 and After]]</f>
        <v>0</v>
      </c>
      <c r="AY364" s="9">
        <v>0</v>
      </c>
      <c r="AZ364" s="9">
        <v>16.141400000000001</v>
      </c>
      <c r="BA364" s="9">
        <v>0</v>
      </c>
      <c r="BB364" s="24">
        <f>Table1[[#This Row],[Mortgage Recording Tax Exemption Through FY12]]+Table1[[#This Row],[Mortgage Recording Tax Exemption FY13 and After]]</f>
        <v>16.141400000000001</v>
      </c>
      <c r="BC364" s="9">
        <v>5.2214</v>
      </c>
      <c r="BD364" s="9">
        <v>30.3276</v>
      </c>
      <c r="BE364" s="9">
        <v>3.5352999999999999</v>
      </c>
      <c r="BF364" s="24">
        <f>Table1[[#This Row],[Indirect and Induced Land Through FY12]]+Table1[[#This Row],[Indirect and Induced Land FY13 and After]]</f>
        <v>33.862900000000003</v>
      </c>
      <c r="BG364" s="9">
        <v>9.6969999999999992</v>
      </c>
      <c r="BH364" s="9">
        <v>56.322800000000001</v>
      </c>
      <c r="BI364" s="9">
        <v>6.5655999999999999</v>
      </c>
      <c r="BJ364" s="24">
        <f>Table1[[#This Row],[Indirect and Induced Building Through FY12]]+Table1[[#This Row],[Indirect and Induced Building FY13 and After]]</f>
        <v>62.888400000000004</v>
      </c>
      <c r="BK364" s="9">
        <v>14.9184</v>
      </c>
      <c r="BL364" s="9">
        <v>86.650400000000005</v>
      </c>
      <c r="BM364" s="9">
        <v>10.100899999999999</v>
      </c>
      <c r="BN364" s="24">
        <f>Table1[[#This Row],[TOTAL Real Property Related Taxes Through FY12]]+Table1[[#This Row],[TOTAL Real Property Related Taxes FY13 and After]]</f>
        <v>96.751300000000001</v>
      </c>
      <c r="BO364" s="9">
        <v>15.455500000000001</v>
      </c>
      <c r="BP364" s="9">
        <v>98.747900000000001</v>
      </c>
      <c r="BQ364" s="9">
        <v>10.464499999999999</v>
      </c>
      <c r="BR364" s="24">
        <f>Table1[[#This Row],[Company Direct Through FY12]]+Table1[[#This Row],[Company Direct FY13 and After]]</f>
        <v>109.2124</v>
      </c>
      <c r="BS364" s="9">
        <v>0</v>
      </c>
      <c r="BT364" s="9">
        <v>0</v>
      </c>
      <c r="BU364" s="9">
        <v>0</v>
      </c>
      <c r="BV364" s="24">
        <f>Table1[[#This Row],[Sales Tax Exemption Through FY12]]+Table1[[#This Row],[Sales Tax Exemption FY13 and After]]</f>
        <v>0</v>
      </c>
      <c r="BW364" s="9">
        <v>0</v>
      </c>
      <c r="BX364" s="9">
        <v>0</v>
      </c>
      <c r="BY364" s="9">
        <v>0</v>
      </c>
      <c r="BZ364" s="24">
        <f>Table1[[#This Row],[Energy Tax Savings Through FY12]]+Table1[[#This Row],[Energy Tax Savings FY13 and After]]</f>
        <v>0</v>
      </c>
      <c r="CA364" s="9">
        <v>0.34889999999999999</v>
      </c>
      <c r="CB364" s="9">
        <v>3.1038000000000001</v>
      </c>
      <c r="CC364" s="9">
        <v>0.22819999999999999</v>
      </c>
      <c r="CD364" s="24">
        <f>Table1[[#This Row],[Tax Exempt Bond Savings Through FY12]]+Table1[[#This Row],[Tax Exempt Bond Savings FY13 and After]]</f>
        <v>3.3320000000000003</v>
      </c>
      <c r="CE364" s="9">
        <v>17.828199999999999</v>
      </c>
      <c r="CF364" s="9">
        <v>114.32769999999999</v>
      </c>
      <c r="CG364" s="9">
        <v>12.071099999999999</v>
      </c>
      <c r="CH364" s="24">
        <f>Table1[[#This Row],[Indirect and Induced Through FY12]]+Table1[[#This Row],[Indirect and Induced FY13 and After]]</f>
        <v>126.39879999999999</v>
      </c>
      <c r="CI364" s="9">
        <v>32.934800000000003</v>
      </c>
      <c r="CJ364" s="9">
        <v>209.9718</v>
      </c>
      <c r="CK364" s="9">
        <v>22.307400000000001</v>
      </c>
      <c r="CL364" s="24">
        <f>Table1[[#This Row],[TOTAL Income Consumption Use Taxes Through FY12]]+Table1[[#This Row],[TOTAL Income Consumption Use Taxes FY13 and After]]</f>
        <v>232.2792</v>
      </c>
      <c r="CM364" s="9">
        <v>0.34889999999999999</v>
      </c>
      <c r="CN364" s="9">
        <v>19.245200000000001</v>
      </c>
      <c r="CO364" s="9">
        <v>0.22819999999999999</v>
      </c>
      <c r="CP364" s="24">
        <f>Table1[[#This Row],[Assistance Provided Through FY12]]+Table1[[#This Row],[Assistance Provided FY13 and After]]</f>
        <v>19.473400000000002</v>
      </c>
      <c r="CQ364" s="9">
        <v>0</v>
      </c>
      <c r="CR364" s="9">
        <v>0</v>
      </c>
      <c r="CS364" s="9">
        <v>0</v>
      </c>
      <c r="CT364" s="24">
        <f>Table1[[#This Row],[Recapture Cancellation Reduction Amount Through FY12]]+Table1[[#This Row],[Recapture Cancellation Reduction Amount FY13 and After]]</f>
        <v>0</v>
      </c>
      <c r="CU364" s="9">
        <v>0</v>
      </c>
      <c r="CV364" s="9">
        <v>0</v>
      </c>
      <c r="CW364" s="9">
        <v>0</v>
      </c>
      <c r="CX364" s="24">
        <f>Table1[[#This Row],[Penalty Paid Through FY12]]+Table1[[#This Row],[Penalty Paid FY13 and After]]</f>
        <v>0</v>
      </c>
      <c r="CY364" s="9">
        <v>0.34889999999999999</v>
      </c>
      <c r="CZ364" s="9">
        <v>19.245200000000001</v>
      </c>
      <c r="DA364" s="9">
        <v>0.22819999999999999</v>
      </c>
      <c r="DB364" s="24">
        <f>Table1[[#This Row],[TOTAL Assistance Net of Recapture Penalties Through FY12]]+Table1[[#This Row],[TOTAL Assistance Net of Recapture Penalties FY13 and After]]</f>
        <v>19.473400000000002</v>
      </c>
      <c r="DC364" s="9">
        <v>15.455500000000001</v>
      </c>
      <c r="DD364" s="9">
        <v>114.88930000000001</v>
      </c>
      <c r="DE364" s="9">
        <v>10.464499999999999</v>
      </c>
      <c r="DF364" s="24">
        <f>Table1[[#This Row],[Company Direct Tax Revenue Before Assistance Through FY12]]+Table1[[#This Row],[Company Direct Tax Revenue Before Assistance FY13 and After]]</f>
        <v>125.35380000000001</v>
      </c>
      <c r="DG364" s="9">
        <v>32.746600000000001</v>
      </c>
      <c r="DH364" s="9">
        <v>200.97810000000001</v>
      </c>
      <c r="DI364" s="9">
        <v>22.172000000000001</v>
      </c>
      <c r="DJ364" s="24">
        <f>Table1[[#This Row],[Indirect and Induced Tax Revenues Through FY12]]+Table1[[#This Row],[Indirect and Induced Tax Revenues FY13 and After]]</f>
        <v>223.15010000000001</v>
      </c>
      <c r="DK364" s="9">
        <v>48.202100000000002</v>
      </c>
      <c r="DL364" s="9">
        <v>315.86739999999998</v>
      </c>
      <c r="DM364" s="9">
        <v>32.636499999999998</v>
      </c>
      <c r="DN364" s="24">
        <f>Table1[[#This Row],[TOTAL Tax Revenues Before Assistance Through FY12]]+Table1[[#This Row],[TOTAL Tax Revenues Before Assistance FY13 and After]]</f>
        <v>348.50389999999999</v>
      </c>
      <c r="DO364" s="9">
        <v>47.853200000000001</v>
      </c>
      <c r="DP364" s="9">
        <v>296.62220000000002</v>
      </c>
      <c r="DQ364" s="9">
        <v>32.408299999999997</v>
      </c>
      <c r="DR364" s="24">
        <f>Table1[[#This Row],[TOTAL Tax Revenues Net of Assistance Recapture and Penalty Through FY12]]+Table1[[#This Row],[TOTAL Tax Revenues Net of Assistance Recapture and Penalty FY13 and After]]</f>
        <v>329.03050000000002</v>
      </c>
      <c r="DS364" s="9">
        <v>0</v>
      </c>
      <c r="DT364" s="9">
        <v>0</v>
      </c>
      <c r="DU364" s="9">
        <v>0</v>
      </c>
      <c r="DV364" s="9">
        <v>0</v>
      </c>
    </row>
    <row r="365" spans="1:126" x14ac:dyDescent="0.25">
      <c r="A365" s="10">
        <v>93143</v>
      </c>
      <c r="B365" s="10" t="s">
        <v>1489</v>
      </c>
      <c r="C365" s="10" t="s">
        <v>1490</v>
      </c>
      <c r="D365" s="10" t="s">
        <v>24</v>
      </c>
      <c r="E365" s="10">
        <v>32</v>
      </c>
      <c r="F365" s="10" t="s">
        <v>1491</v>
      </c>
      <c r="G365" s="10" t="s">
        <v>203</v>
      </c>
      <c r="H365" s="13">
        <v>2500</v>
      </c>
      <c r="I365" s="13">
        <v>2700</v>
      </c>
      <c r="J365" s="10" t="s">
        <v>511</v>
      </c>
      <c r="K365" s="10" t="s">
        <v>491</v>
      </c>
      <c r="L365" s="8">
        <v>38777</v>
      </c>
      <c r="M365" s="8">
        <v>47665</v>
      </c>
      <c r="N365" s="9">
        <v>940</v>
      </c>
      <c r="O365" s="10" t="s">
        <v>74</v>
      </c>
      <c r="P365" s="7">
        <v>11</v>
      </c>
      <c r="Q365" s="7">
        <v>0</v>
      </c>
      <c r="R365" s="7">
        <v>7</v>
      </c>
      <c r="S365" s="7">
        <v>0</v>
      </c>
      <c r="T365" s="7">
        <v>0</v>
      </c>
      <c r="U365" s="7">
        <v>18</v>
      </c>
      <c r="V365" s="7">
        <v>12</v>
      </c>
      <c r="W365" s="7">
        <v>0</v>
      </c>
      <c r="X365" s="7">
        <v>0</v>
      </c>
      <c r="Y365" s="7">
        <v>12</v>
      </c>
      <c r="Z365" s="7">
        <v>0</v>
      </c>
      <c r="AA365" s="7">
        <v>0</v>
      </c>
      <c r="AB365" s="16">
        <v>0</v>
      </c>
      <c r="AC365" s="16">
        <v>0</v>
      </c>
      <c r="AD365" s="16">
        <v>0</v>
      </c>
      <c r="AE365" s="16">
        <v>0</v>
      </c>
      <c r="AF365" s="15">
        <v>100</v>
      </c>
      <c r="AG365" s="10" t="s">
        <v>28</v>
      </c>
      <c r="AH365" s="10" t="s">
        <v>1966</v>
      </c>
      <c r="AI365" s="9">
        <v>0</v>
      </c>
      <c r="AJ365" s="9">
        <v>0</v>
      </c>
      <c r="AK365" s="9">
        <v>0</v>
      </c>
      <c r="AL365" s="24">
        <f>Table1[[#This Row],[Company Direct Land Through FY12]]+Table1[[#This Row],[Company Direct Land FY13 and After]]</f>
        <v>0</v>
      </c>
      <c r="AM365" s="9">
        <v>0</v>
      </c>
      <c r="AN365" s="9">
        <v>0</v>
      </c>
      <c r="AO365" s="9">
        <v>0</v>
      </c>
      <c r="AP365" s="24">
        <f>Table1[[#This Row],[Company Direct Building Through FY12]]+Table1[[#This Row],[Company Direct Building FY13 and After]]</f>
        <v>0</v>
      </c>
      <c r="AQ365" s="9">
        <v>0</v>
      </c>
      <c r="AR365" s="9">
        <v>16.4923</v>
      </c>
      <c r="AS365" s="9">
        <v>0</v>
      </c>
      <c r="AT365" s="24">
        <f>Table1[[#This Row],[Mortgage Recording Tax Through FY12]]+Table1[[#This Row],[Mortgage Recording Tax FY13 and After]]</f>
        <v>16.4923</v>
      </c>
      <c r="AU365" s="9">
        <v>0</v>
      </c>
      <c r="AV365" s="9">
        <v>0</v>
      </c>
      <c r="AW365" s="9">
        <v>0</v>
      </c>
      <c r="AX365" s="24">
        <f>Table1[[#This Row],[Pilot Savings  Through FY12]]+Table1[[#This Row],[Pilot Savings FY13 and After]]</f>
        <v>0</v>
      </c>
      <c r="AY365" s="9">
        <v>0</v>
      </c>
      <c r="AZ365" s="9">
        <v>16.4923</v>
      </c>
      <c r="BA365" s="9">
        <v>0</v>
      </c>
      <c r="BB365" s="24">
        <f>Table1[[#This Row],[Mortgage Recording Tax Exemption Through FY12]]+Table1[[#This Row],[Mortgage Recording Tax Exemption FY13 and After]]</f>
        <v>16.4923</v>
      </c>
      <c r="BC365" s="9">
        <v>5.6963999999999997</v>
      </c>
      <c r="BD365" s="9">
        <v>41.220799999999997</v>
      </c>
      <c r="BE365" s="9">
        <v>58.475299999999997</v>
      </c>
      <c r="BF365" s="24">
        <f>Table1[[#This Row],[Indirect and Induced Land Through FY12]]+Table1[[#This Row],[Indirect and Induced Land FY13 and After]]</f>
        <v>99.696100000000001</v>
      </c>
      <c r="BG365" s="9">
        <v>10.5791</v>
      </c>
      <c r="BH365" s="9">
        <v>76.552800000000005</v>
      </c>
      <c r="BI365" s="9">
        <v>108.5963</v>
      </c>
      <c r="BJ365" s="24">
        <f>Table1[[#This Row],[Indirect and Induced Building Through FY12]]+Table1[[#This Row],[Indirect and Induced Building FY13 and After]]</f>
        <v>185.1491</v>
      </c>
      <c r="BK365" s="9">
        <v>16.275500000000001</v>
      </c>
      <c r="BL365" s="9">
        <v>117.7736</v>
      </c>
      <c r="BM365" s="9">
        <v>167.07159999999999</v>
      </c>
      <c r="BN365" s="24">
        <f>Table1[[#This Row],[TOTAL Real Property Related Taxes Through FY12]]+Table1[[#This Row],[TOTAL Real Property Related Taxes FY13 and After]]</f>
        <v>284.84519999999998</v>
      </c>
      <c r="BO365" s="9">
        <v>16.860600000000002</v>
      </c>
      <c r="BP365" s="9">
        <v>133.9316</v>
      </c>
      <c r="BQ365" s="9">
        <v>173.0771</v>
      </c>
      <c r="BR365" s="24">
        <f>Table1[[#This Row],[Company Direct Through FY12]]+Table1[[#This Row],[Company Direct FY13 and After]]</f>
        <v>307.00869999999998</v>
      </c>
      <c r="BS365" s="9">
        <v>0</v>
      </c>
      <c r="BT365" s="9">
        <v>0</v>
      </c>
      <c r="BU365" s="9">
        <v>0</v>
      </c>
      <c r="BV365" s="24">
        <f>Table1[[#This Row],[Sales Tax Exemption Through FY12]]+Table1[[#This Row],[Sales Tax Exemption FY13 and After]]</f>
        <v>0</v>
      </c>
      <c r="BW365" s="9">
        <v>0</v>
      </c>
      <c r="BX365" s="9">
        <v>0</v>
      </c>
      <c r="BY365" s="9">
        <v>0</v>
      </c>
      <c r="BZ365" s="24">
        <f>Table1[[#This Row],[Energy Tax Savings Through FY12]]+Table1[[#This Row],[Energy Tax Savings FY13 and After]]</f>
        <v>0</v>
      </c>
      <c r="CA365" s="9">
        <v>0.34889999999999999</v>
      </c>
      <c r="CB365" s="9">
        <v>3.1293000000000002</v>
      </c>
      <c r="CC365" s="9">
        <v>1.4911000000000001</v>
      </c>
      <c r="CD365" s="24">
        <f>Table1[[#This Row],[Tax Exempt Bond Savings Through FY12]]+Table1[[#This Row],[Tax Exempt Bond Savings FY13 and After]]</f>
        <v>4.6204000000000001</v>
      </c>
      <c r="CE365" s="9">
        <v>19.45</v>
      </c>
      <c r="CF365" s="9">
        <v>154.95079999999999</v>
      </c>
      <c r="CG365" s="9">
        <v>199.6575</v>
      </c>
      <c r="CH365" s="24">
        <f>Table1[[#This Row],[Indirect and Induced Through FY12]]+Table1[[#This Row],[Indirect and Induced FY13 and After]]</f>
        <v>354.60829999999999</v>
      </c>
      <c r="CI365" s="9">
        <v>35.9617</v>
      </c>
      <c r="CJ365" s="9">
        <v>285.75310000000002</v>
      </c>
      <c r="CK365" s="9">
        <v>371.24349999999998</v>
      </c>
      <c r="CL365" s="24">
        <f>Table1[[#This Row],[TOTAL Income Consumption Use Taxes Through FY12]]+Table1[[#This Row],[TOTAL Income Consumption Use Taxes FY13 and After]]</f>
        <v>656.99659999999994</v>
      </c>
      <c r="CM365" s="9">
        <v>0.34889999999999999</v>
      </c>
      <c r="CN365" s="9">
        <v>19.621600000000001</v>
      </c>
      <c r="CO365" s="9">
        <v>1.4911000000000001</v>
      </c>
      <c r="CP365" s="24">
        <f>Table1[[#This Row],[Assistance Provided Through FY12]]+Table1[[#This Row],[Assistance Provided FY13 and After]]</f>
        <v>21.1127</v>
      </c>
      <c r="CQ365" s="9">
        <v>0</v>
      </c>
      <c r="CR365" s="9">
        <v>0</v>
      </c>
      <c r="CS365" s="9">
        <v>0</v>
      </c>
      <c r="CT365" s="24">
        <f>Table1[[#This Row],[Recapture Cancellation Reduction Amount Through FY12]]+Table1[[#This Row],[Recapture Cancellation Reduction Amount FY13 and After]]</f>
        <v>0</v>
      </c>
      <c r="CU365" s="9">
        <v>0</v>
      </c>
      <c r="CV365" s="9">
        <v>0</v>
      </c>
      <c r="CW365" s="9">
        <v>0</v>
      </c>
      <c r="CX365" s="24">
        <f>Table1[[#This Row],[Penalty Paid Through FY12]]+Table1[[#This Row],[Penalty Paid FY13 and After]]</f>
        <v>0</v>
      </c>
      <c r="CY365" s="9">
        <v>0.34889999999999999</v>
      </c>
      <c r="CZ365" s="9">
        <v>19.621600000000001</v>
      </c>
      <c r="DA365" s="9">
        <v>1.4911000000000001</v>
      </c>
      <c r="DB365" s="24">
        <f>Table1[[#This Row],[TOTAL Assistance Net of Recapture Penalties Through FY12]]+Table1[[#This Row],[TOTAL Assistance Net of Recapture Penalties FY13 and After]]</f>
        <v>21.1127</v>
      </c>
      <c r="DC365" s="9">
        <v>16.860600000000002</v>
      </c>
      <c r="DD365" s="9">
        <v>150.4239</v>
      </c>
      <c r="DE365" s="9">
        <v>173.0771</v>
      </c>
      <c r="DF365" s="24">
        <f>Table1[[#This Row],[Company Direct Tax Revenue Before Assistance Through FY12]]+Table1[[#This Row],[Company Direct Tax Revenue Before Assistance FY13 and After]]</f>
        <v>323.50099999999998</v>
      </c>
      <c r="DG365" s="9">
        <v>35.725499999999997</v>
      </c>
      <c r="DH365" s="9">
        <v>272.7244</v>
      </c>
      <c r="DI365" s="9">
        <v>366.72910000000002</v>
      </c>
      <c r="DJ365" s="24">
        <f>Table1[[#This Row],[Indirect and Induced Tax Revenues Through FY12]]+Table1[[#This Row],[Indirect and Induced Tax Revenues FY13 and After]]</f>
        <v>639.45350000000008</v>
      </c>
      <c r="DK365" s="9">
        <v>52.586100000000002</v>
      </c>
      <c r="DL365" s="9">
        <v>423.14830000000001</v>
      </c>
      <c r="DM365" s="9">
        <v>539.80619999999999</v>
      </c>
      <c r="DN365" s="24">
        <f>Table1[[#This Row],[TOTAL Tax Revenues Before Assistance Through FY12]]+Table1[[#This Row],[TOTAL Tax Revenues Before Assistance FY13 and After]]</f>
        <v>962.95450000000005</v>
      </c>
      <c r="DO365" s="9">
        <v>52.237200000000001</v>
      </c>
      <c r="DP365" s="9">
        <v>403.52670000000001</v>
      </c>
      <c r="DQ365" s="9">
        <v>538.31510000000003</v>
      </c>
      <c r="DR365" s="24">
        <f>Table1[[#This Row],[TOTAL Tax Revenues Net of Assistance Recapture and Penalty Through FY12]]+Table1[[#This Row],[TOTAL Tax Revenues Net of Assistance Recapture and Penalty FY13 and After]]</f>
        <v>941.84180000000003</v>
      </c>
      <c r="DS365" s="9">
        <v>0</v>
      </c>
      <c r="DT365" s="9">
        <v>0</v>
      </c>
      <c r="DU365" s="9">
        <v>0</v>
      </c>
      <c r="DV365" s="9">
        <v>0</v>
      </c>
    </row>
    <row r="366" spans="1:126" x14ac:dyDescent="0.25">
      <c r="A366" s="10">
        <v>93145</v>
      </c>
      <c r="B366" s="10" t="s">
        <v>1492</v>
      </c>
      <c r="C366" s="10" t="s">
        <v>1493</v>
      </c>
      <c r="D366" s="10" t="s">
        <v>47</v>
      </c>
      <c r="E366" s="10">
        <v>3</v>
      </c>
      <c r="F366" s="10" t="s">
        <v>1494</v>
      </c>
      <c r="G366" s="10" t="s">
        <v>23</v>
      </c>
      <c r="H366" s="13">
        <v>41377</v>
      </c>
      <c r="I366" s="13">
        <v>13658</v>
      </c>
      <c r="J366" s="10" t="s">
        <v>309</v>
      </c>
      <c r="K366" s="10" t="s">
        <v>491</v>
      </c>
      <c r="L366" s="8">
        <v>38777</v>
      </c>
      <c r="M366" s="8">
        <v>47665</v>
      </c>
      <c r="N366" s="9">
        <v>2025</v>
      </c>
      <c r="O366" s="10" t="s">
        <v>74</v>
      </c>
      <c r="P366" s="7">
        <v>0</v>
      </c>
      <c r="Q366" s="7">
        <v>0</v>
      </c>
      <c r="R366" s="7">
        <v>179</v>
      </c>
      <c r="S366" s="7">
        <v>0</v>
      </c>
      <c r="T366" s="7">
        <v>0</v>
      </c>
      <c r="U366" s="7">
        <v>179</v>
      </c>
      <c r="V366" s="7">
        <v>179</v>
      </c>
      <c r="W366" s="7">
        <v>0</v>
      </c>
      <c r="X366" s="7">
        <v>0</v>
      </c>
      <c r="Y366" s="7">
        <v>168</v>
      </c>
      <c r="Z366" s="7">
        <v>0</v>
      </c>
      <c r="AA366" s="7">
        <v>0</v>
      </c>
      <c r="AB366" s="16">
        <v>0</v>
      </c>
      <c r="AC366" s="16">
        <v>0</v>
      </c>
      <c r="AD366" s="16">
        <v>0</v>
      </c>
      <c r="AE366" s="16">
        <v>0</v>
      </c>
      <c r="AF366" s="15">
        <v>100</v>
      </c>
      <c r="AG366" s="10" t="s">
        <v>28</v>
      </c>
      <c r="AH366" s="10" t="s">
        <v>1966</v>
      </c>
      <c r="AI366" s="9">
        <v>0</v>
      </c>
      <c r="AJ366" s="9">
        <v>0</v>
      </c>
      <c r="AK366" s="9">
        <v>0</v>
      </c>
      <c r="AL366" s="24">
        <f>Table1[[#This Row],[Company Direct Land Through FY12]]+Table1[[#This Row],[Company Direct Land FY13 and After]]</f>
        <v>0</v>
      </c>
      <c r="AM366" s="9">
        <v>0</v>
      </c>
      <c r="AN366" s="9">
        <v>0</v>
      </c>
      <c r="AO366" s="9">
        <v>0</v>
      </c>
      <c r="AP366" s="24">
        <f>Table1[[#This Row],[Company Direct Building Through FY12]]+Table1[[#This Row],[Company Direct Building FY13 and After]]</f>
        <v>0</v>
      </c>
      <c r="AQ366" s="9">
        <v>0</v>
      </c>
      <c r="AR366" s="9">
        <v>35.5289</v>
      </c>
      <c r="AS366" s="9">
        <v>0</v>
      </c>
      <c r="AT366" s="24">
        <f>Table1[[#This Row],[Mortgage Recording Tax Through FY12]]+Table1[[#This Row],[Mortgage Recording Tax FY13 and After]]</f>
        <v>35.5289</v>
      </c>
      <c r="AU366" s="9">
        <v>0</v>
      </c>
      <c r="AV366" s="9">
        <v>0</v>
      </c>
      <c r="AW366" s="9">
        <v>0</v>
      </c>
      <c r="AX366" s="24">
        <f>Table1[[#This Row],[Pilot Savings  Through FY12]]+Table1[[#This Row],[Pilot Savings FY13 and After]]</f>
        <v>0</v>
      </c>
      <c r="AY366" s="9">
        <v>0</v>
      </c>
      <c r="AZ366" s="9">
        <v>35.5289</v>
      </c>
      <c r="BA366" s="9">
        <v>0</v>
      </c>
      <c r="BB366" s="24">
        <f>Table1[[#This Row],[Mortgage Recording Tax Exemption Through FY12]]+Table1[[#This Row],[Mortgage Recording Tax Exemption FY13 and After]]</f>
        <v>35.5289</v>
      </c>
      <c r="BC366" s="9">
        <v>82.409000000000006</v>
      </c>
      <c r="BD366" s="9">
        <v>412.45420000000001</v>
      </c>
      <c r="BE366" s="9">
        <v>845.93979999999999</v>
      </c>
      <c r="BF366" s="24">
        <f>Table1[[#This Row],[Indirect and Induced Land Through FY12]]+Table1[[#This Row],[Indirect and Induced Land FY13 and After]]</f>
        <v>1258.394</v>
      </c>
      <c r="BG366" s="9">
        <v>153.0453</v>
      </c>
      <c r="BH366" s="9">
        <v>765.9864</v>
      </c>
      <c r="BI366" s="9">
        <v>1571.0304000000001</v>
      </c>
      <c r="BJ366" s="24">
        <f>Table1[[#This Row],[Indirect and Induced Building Through FY12]]+Table1[[#This Row],[Indirect and Induced Building FY13 and After]]</f>
        <v>2337.0168000000003</v>
      </c>
      <c r="BK366" s="9">
        <v>235.45429999999999</v>
      </c>
      <c r="BL366" s="9">
        <v>1178.4405999999999</v>
      </c>
      <c r="BM366" s="9">
        <v>2416.9702000000002</v>
      </c>
      <c r="BN366" s="24">
        <f>Table1[[#This Row],[TOTAL Real Property Related Taxes Through FY12]]+Table1[[#This Row],[TOTAL Real Property Related Taxes FY13 and After]]</f>
        <v>3595.4108000000001</v>
      </c>
      <c r="BO366" s="9">
        <v>195.6506</v>
      </c>
      <c r="BP366" s="9">
        <v>1083.4184</v>
      </c>
      <c r="BQ366" s="9">
        <v>2008.3793000000001</v>
      </c>
      <c r="BR366" s="24">
        <f>Table1[[#This Row],[Company Direct Through FY12]]+Table1[[#This Row],[Company Direct FY13 and After]]</f>
        <v>3091.7977000000001</v>
      </c>
      <c r="BS366" s="9">
        <v>0</v>
      </c>
      <c r="BT366" s="9">
        <v>0</v>
      </c>
      <c r="BU366" s="9">
        <v>0</v>
      </c>
      <c r="BV366" s="24">
        <f>Table1[[#This Row],[Sales Tax Exemption Through FY12]]+Table1[[#This Row],[Sales Tax Exemption FY13 and After]]</f>
        <v>0</v>
      </c>
      <c r="BW366" s="9">
        <v>0</v>
      </c>
      <c r="BX366" s="9">
        <v>0</v>
      </c>
      <c r="BY366" s="9">
        <v>0</v>
      </c>
      <c r="BZ366" s="24">
        <f>Table1[[#This Row],[Energy Tax Savings Through FY12]]+Table1[[#This Row],[Energy Tax Savings FY13 and After]]</f>
        <v>0</v>
      </c>
      <c r="CA366" s="9">
        <v>1.1588000000000001</v>
      </c>
      <c r="CB366" s="9">
        <v>7.9878</v>
      </c>
      <c r="CC366" s="9">
        <v>4.9524999999999997</v>
      </c>
      <c r="CD366" s="24">
        <f>Table1[[#This Row],[Tax Exempt Bond Savings Through FY12]]+Table1[[#This Row],[Tax Exempt Bond Savings FY13 and After]]</f>
        <v>12.940300000000001</v>
      </c>
      <c r="CE366" s="9">
        <v>253.9607</v>
      </c>
      <c r="CF366" s="9">
        <v>1411.6374000000001</v>
      </c>
      <c r="CG366" s="9">
        <v>2606.9394000000002</v>
      </c>
      <c r="CH366" s="24">
        <f>Table1[[#This Row],[Indirect and Induced Through FY12]]+Table1[[#This Row],[Indirect and Induced FY13 and After]]</f>
        <v>4018.5768000000003</v>
      </c>
      <c r="CI366" s="9">
        <v>448.45249999999999</v>
      </c>
      <c r="CJ366" s="9">
        <v>2487.0680000000002</v>
      </c>
      <c r="CK366" s="9">
        <v>4610.3662000000004</v>
      </c>
      <c r="CL366" s="24">
        <f>Table1[[#This Row],[TOTAL Income Consumption Use Taxes Through FY12]]+Table1[[#This Row],[TOTAL Income Consumption Use Taxes FY13 and After]]</f>
        <v>7097.4342000000006</v>
      </c>
      <c r="CM366" s="9">
        <v>1.1588000000000001</v>
      </c>
      <c r="CN366" s="9">
        <v>43.5167</v>
      </c>
      <c r="CO366" s="9">
        <v>4.9524999999999997</v>
      </c>
      <c r="CP366" s="24">
        <f>Table1[[#This Row],[Assistance Provided Through FY12]]+Table1[[#This Row],[Assistance Provided FY13 and After]]</f>
        <v>48.469200000000001</v>
      </c>
      <c r="CQ366" s="9">
        <v>0</v>
      </c>
      <c r="CR366" s="9">
        <v>0</v>
      </c>
      <c r="CS366" s="9">
        <v>0</v>
      </c>
      <c r="CT366" s="24">
        <f>Table1[[#This Row],[Recapture Cancellation Reduction Amount Through FY12]]+Table1[[#This Row],[Recapture Cancellation Reduction Amount FY13 and After]]</f>
        <v>0</v>
      </c>
      <c r="CU366" s="9">
        <v>0</v>
      </c>
      <c r="CV366" s="9">
        <v>0</v>
      </c>
      <c r="CW366" s="9">
        <v>0</v>
      </c>
      <c r="CX366" s="24">
        <f>Table1[[#This Row],[Penalty Paid Through FY12]]+Table1[[#This Row],[Penalty Paid FY13 and After]]</f>
        <v>0</v>
      </c>
      <c r="CY366" s="9">
        <v>1.1588000000000001</v>
      </c>
      <c r="CZ366" s="9">
        <v>43.5167</v>
      </c>
      <c r="DA366" s="9">
        <v>4.9524999999999997</v>
      </c>
      <c r="DB366" s="24">
        <f>Table1[[#This Row],[TOTAL Assistance Net of Recapture Penalties Through FY12]]+Table1[[#This Row],[TOTAL Assistance Net of Recapture Penalties FY13 and After]]</f>
        <v>48.469200000000001</v>
      </c>
      <c r="DC366" s="9">
        <v>195.6506</v>
      </c>
      <c r="DD366" s="9">
        <v>1118.9473</v>
      </c>
      <c r="DE366" s="9">
        <v>2008.3793000000001</v>
      </c>
      <c r="DF366" s="24">
        <f>Table1[[#This Row],[Company Direct Tax Revenue Before Assistance Through FY12]]+Table1[[#This Row],[Company Direct Tax Revenue Before Assistance FY13 and After]]</f>
        <v>3127.3266000000003</v>
      </c>
      <c r="DG366" s="9">
        <v>489.41500000000002</v>
      </c>
      <c r="DH366" s="9">
        <v>2590.078</v>
      </c>
      <c r="DI366" s="9">
        <v>5023.9096</v>
      </c>
      <c r="DJ366" s="24">
        <f>Table1[[#This Row],[Indirect and Induced Tax Revenues Through FY12]]+Table1[[#This Row],[Indirect and Induced Tax Revenues FY13 and After]]</f>
        <v>7613.9876000000004</v>
      </c>
      <c r="DK366" s="9">
        <v>685.06560000000002</v>
      </c>
      <c r="DL366" s="9">
        <v>3709.0252999999998</v>
      </c>
      <c r="DM366" s="9">
        <v>7032.2888999999996</v>
      </c>
      <c r="DN366" s="24">
        <f>Table1[[#This Row],[TOTAL Tax Revenues Before Assistance Through FY12]]+Table1[[#This Row],[TOTAL Tax Revenues Before Assistance FY13 and After]]</f>
        <v>10741.314199999999</v>
      </c>
      <c r="DO366" s="9">
        <v>683.90679999999998</v>
      </c>
      <c r="DP366" s="9">
        <v>3665.5086000000001</v>
      </c>
      <c r="DQ366" s="9">
        <v>7027.3364000000001</v>
      </c>
      <c r="DR366" s="24">
        <f>Table1[[#This Row],[TOTAL Tax Revenues Net of Assistance Recapture and Penalty Through FY12]]+Table1[[#This Row],[TOTAL Tax Revenues Net of Assistance Recapture and Penalty FY13 and After]]</f>
        <v>10692.845000000001</v>
      </c>
      <c r="DS366" s="9">
        <v>0</v>
      </c>
      <c r="DT366" s="9">
        <v>0</v>
      </c>
      <c r="DU366" s="9">
        <v>0</v>
      </c>
      <c r="DV366" s="9">
        <v>0</v>
      </c>
    </row>
    <row r="367" spans="1:126" x14ac:dyDescent="0.25">
      <c r="A367" s="10">
        <v>93147</v>
      </c>
      <c r="B367" s="10" t="s">
        <v>1499</v>
      </c>
      <c r="C367" s="10" t="s">
        <v>1500</v>
      </c>
      <c r="D367" s="10" t="s">
        <v>17</v>
      </c>
      <c r="E367" s="10">
        <v>47</v>
      </c>
      <c r="F367" s="10" t="s">
        <v>1501</v>
      </c>
      <c r="G367" s="10" t="s">
        <v>23</v>
      </c>
      <c r="H367" s="13">
        <v>34524</v>
      </c>
      <c r="I367" s="13">
        <v>110000</v>
      </c>
      <c r="J367" s="10" t="s">
        <v>451</v>
      </c>
      <c r="K367" s="10" t="s">
        <v>50</v>
      </c>
      <c r="L367" s="8">
        <v>38883</v>
      </c>
      <c r="M367" s="8">
        <v>47484</v>
      </c>
      <c r="N367" s="9">
        <v>40000</v>
      </c>
      <c r="O367" s="10" t="s">
        <v>74</v>
      </c>
      <c r="P367" s="7">
        <v>60</v>
      </c>
      <c r="Q367" s="7">
        <v>0</v>
      </c>
      <c r="R367" s="7">
        <v>62</v>
      </c>
      <c r="S367" s="7">
        <v>0</v>
      </c>
      <c r="T367" s="7">
        <v>0</v>
      </c>
      <c r="U367" s="7">
        <v>122</v>
      </c>
      <c r="V367" s="7">
        <v>92</v>
      </c>
      <c r="W367" s="7">
        <v>0</v>
      </c>
      <c r="X367" s="7">
        <v>0</v>
      </c>
      <c r="Y367" s="7">
        <v>154</v>
      </c>
      <c r="Z367" s="7">
        <v>0</v>
      </c>
      <c r="AA367" s="7">
        <v>0</v>
      </c>
      <c r="AB367" s="16">
        <v>0</v>
      </c>
      <c r="AC367" s="16">
        <v>0</v>
      </c>
      <c r="AD367" s="16">
        <v>0</v>
      </c>
      <c r="AE367" s="16">
        <v>0</v>
      </c>
      <c r="AF367" s="15">
        <v>95.901639344262293</v>
      </c>
      <c r="AG367" s="10" t="s">
        <v>28</v>
      </c>
      <c r="AH367" s="10" t="s">
        <v>1966</v>
      </c>
      <c r="AI367" s="9">
        <v>0</v>
      </c>
      <c r="AJ367" s="9">
        <v>0</v>
      </c>
      <c r="AK367" s="9">
        <v>0</v>
      </c>
      <c r="AL367" s="24">
        <f>Table1[[#This Row],[Company Direct Land Through FY12]]+Table1[[#This Row],[Company Direct Land FY13 and After]]</f>
        <v>0</v>
      </c>
      <c r="AM367" s="9">
        <v>0</v>
      </c>
      <c r="AN367" s="9">
        <v>0</v>
      </c>
      <c r="AO367" s="9">
        <v>0</v>
      </c>
      <c r="AP367" s="24">
        <f>Table1[[#This Row],[Company Direct Building Through FY12]]+Table1[[#This Row],[Company Direct Building FY13 and After]]</f>
        <v>0</v>
      </c>
      <c r="AQ367" s="9">
        <v>0</v>
      </c>
      <c r="AR367" s="9">
        <v>724.34879999999998</v>
      </c>
      <c r="AS367" s="9">
        <v>0</v>
      </c>
      <c r="AT367" s="24">
        <f>Table1[[#This Row],[Mortgage Recording Tax Through FY12]]+Table1[[#This Row],[Mortgage Recording Tax FY13 and After]]</f>
        <v>724.34879999999998</v>
      </c>
      <c r="AU367" s="9">
        <v>0</v>
      </c>
      <c r="AV367" s="9">
        <v>0</v>
      </c>
      <c r="AW367" s="9">
        <v>0</v>
      </c>
      <c r="AX367" s="24">
        <f>Table1[[#This Row],[Pilot Savings  Through FY12]]+Table1[[#This Row],[Pilot Savings FY13 and After]]</f>
        <v>0</v>
      </c>
      <c r="AY367" s="9">
        <v>0</v>
      </c>
      <c r="AZ367" s="9">
        <v>724.34879999999998</v>
      </c>
      <c r="BA367" s="9">
        <v>0</v>
      </c>
      <c r="BB367" s="24">
        <f>Table1[[#This Row],[Mortgage Recording Tax Exemption Through FY12]]+Table1[[#This Row],[Mortgage Recording Tax Exemption FY13 and After]]</f>
        <v>724.34879999999998</v>
      </c>
      <c r="BC367" s="9">
        <v>42.3553</v>
      </c>
      <c r="BD367" s="9">
        <v>223.4135</v>
      </c>
      <c r="BE367" s="9">
        <v>416.89460000000003</v>
      </c>
      <c r="BF367" s="24">
        <f>Table1[[#This Row],[Indirect and Induced Land Through FY12]]+Table1[[#This Row],[Indirect and Induced Land FY13 and After]]</f>
        <v>640.30809999999997</v>
      </c>
      <c r="BG367" s="9">
        <v>78.659899999999993</v>
      </c>
      <c r="BH367" s="9">
        <v>414.91070000000002</v>
      </c>
      <c r="BI367" s="9">
        <v>774.23450000000003</v>
      </c>
      <c r="BJ367" s="24">
        <f>Table1[[#This Row],[Indirect and Induced Building Through FY12]]+Table1[[#This Row],[Indirect and Induced Building FY13 and After]]</f>
        <v>1189.1451999999999</v>
      </c>
      <c r="BK367" s="9">
        <v>121.01519999999999</v>
      </c>
      <c r="BL367" s="9">
        <v>638.32420000000002</v>
      </c>
      <c r="BM367" s="9">
        <v>1191.1291000000001</v>
      </c>
      <c r="BN367" s="24">
        <f>Table1[[#This Row],[TOTAL Real Property Related Taxes Through FY12]]+Table1[[#This Row],[TOTAL Real Property Related Taxes FY13 and After]]</f>
        <v>1829.4533000000001</v>
      </c>
      <c r="BO367" s="9">
        <v>121.04940000000001</v>
      </c>
      <c r="BP367" s="9">
        <v>718.52739999999994</v>
      </c>
      <c r="BQ367" s="9">
        <v>1191.4656</v>
      </c>
      <c r="BR367" s="24">
        <f>Table1[[#This Row],[Company Direct Through FY12]]+Table1[[#This Row],[Company Direct FY13 and After]]</f>
        <v>1909.9929999999999</v>
      </c>
      <c r="BS367" s="9">
        <v>0</v>
      </c>
      <c r="BT367" s="9">
        <v>0</v>
      </c>
      <c r="BU367" s="9">
        <v>0</v>
      </c>
      <c r="BV367" s="24">
        <f>Table1[[#This Row],[Sales Tax Exemption Through FY12]]+Table1[[#This Row],[Sales Tax Exemption FY13 and After]]</f>
        <v>0</v>
      </c>
      <c r="BW367" s="9">
        <v>0</v>
      </c>
      <c r="BX367" s="9">
        <v>0</v>
      </c>
      <c r="BY367" s="9">
        <v>0</v>
      </c>
      <c r="BZ367" s="24">
        <f>Table1[[#This Row],[Energy Tax Savings Through FY12]]+Table1[[#This Row],[Energy Tax Savings FY13 and After]]</f>
        <v>0</v>
      </c>
      <c r="CA367" s="9">
        <v>8.8000000000000005E-3</v>
      </c>
      <c r="CB367" s="9">
        <v>6.93E-2</v>
      </c>
      <c r="CC367" s="9">
        <v>3.7699999999999997E-2</v>
      </c>
      <c r="CD367" s="24">
        <f>Table1[[#This Row],[Tax Exempt Bond Savings Through FY12]]+Table1[[#This Row],[Tax Exempt Bond Savings FY13 and After]]</f>
        <v>0.107</v>
      </c>
      <c r="CE367" s="9">
        <v>157.12530000000001</v>
      </c>
      <c r="CF367" s="9">
        <v>934.29380000000003</v>
      </c>
      <c r="CG367" s="9">
        <v>1546.5559000000001</v>
      </c>
      <c r="CH367" s="24">
        <f>Table1[[#This Row],[Indirect and Induced Through FY12]]+Table1[[#This Row],[Indirect and Induced FY13 and After]]</f>
        <v>2480.8497000000002</v>
      </c>
      <c r="CI367" s="9">
        <v>278.16590000000002</v>
      </c>
      <c r="CJ367" s="9">
        <v>1652.7519</v>
      </c>
      <c r="CK367" s="9">
        <v>2737.9838</v>
      </c>
      <c r="CL367" s="24">
        <f>Table1[[#This Row],[TOTAL Income Consumption Use Taxes Through FY12]]+Table1[[#This Row],[TOTAL Income Consumption Use Taxes FY13 and After]]</f>
        <v>4390.7357000000002</v>
      </c>
      <c r="CM367" s="9">
        <v>8.8000000000000005E-3</v>
      </c>
      <c r="CN367" s="9">
        <v>724.41809999999998</v>
      </c>
      <c r="CO367" s="9">
        <v>3.7699999999999997E-2</v>
      </c>
      <c r="CP367" s="24">
        <f>Table1[[#This Row],[Assistance Provided Through FY12]]+Table1[[#This Row],[Assistance Provided FY13 and After]]</f>
        <v>724.45579999999995</v>
      </c>
      <c r="CQ367" s="9">
        <v>0</v>
      </c>
      <c r="CR367" s="9">
        <v>0</v>
      </c>
      <c r="CS367" s="9">
        <v>0</v>
      </c>
      <c r="CT367" s="24">
        <f>Table1[[#This Row],[Recapture Cancellation Reduction Amount Through FY12]]+Table1[[#This Row],[Recapture Cancellation Reduction Amount FY13 and After]]</f>
        <v>0</v>
      </c>
      <c r="CU367" s="9">
        <v>0</v>
      </c>
      <c r="CV367" s="9">
        <v>0</v>
      </c>
      <c r="CW367" s="9">
        <v>0</v>
      </c>
      <c r="CX367" s="24">
        <f>Table1[[#This Row],[Penalty Paid Through FY12]]+Table1[[#This Row],[Penalty Paid FY13 and After]]</f>
        <v>0</v>
      </c>
      <c r="CY367" s="9">
        <v>8.8000000000000005E-3</v>
      </c>
      <c r="CZ367" s="9">
        <v>724.41809999999998</v>
      </c>
      <c r="DA367" s="9">
        <v>3.7699999999999997E-2</v>
      </c>
      <c r="DB367" s="24">
        <f>Table1[[#This Row],[TOTAL Assistance Net of Recapture Penalties Through FY12]]+Table1[[#This Row],[TOTAL Assistance Net of Recapture Penalties FY13 and After]]</f>
        <v>724.45579999999995</v>
      </c>
      <c r="DC367" s="9">
        <v>121.04940000000001</v>
      </c>
      <c r="DD367" s="9">
        <v>1442.8761999999999</v>
      </c>
      <c r="DE367" s="9">
        <v>1191.4656</v>
      </c>
      <c r="DF367" s="24">
        <f>Table1[[#This Row],[Company Direct Tax Revenue Before Assistance Through FY12]]+Table1[[#This Row],[Company Direct Tax Revenue Before Assistance FY13 and After]]</f>
        <v>2634.3418000000001</v>
      </c>
      <c r="DG367" s="9">
        <v>278.14049999999997</v>
      </c>
      <c r="DH367" s="9">
        <v>1572.6179999999999</v>
      </c>
      <c r="DI367" s="9">
        <v>2737.6849999999999</v>
      </c>
      <c r="DJ367" s="24">
        <f>Table1[[#This Row],[Indirect and Induced Tax Revenues Through FY12]]+Table1[[#This Row],[Indirect and Induced Tax Revenues FY13 and After]]</f>
        <v>4310.3029999999999</v>
      </c>
      <c r="DK367" s="9">
        <v>399.18990000000002</v>
      </c>
      <c r="DL367" s="9">
        <v>3015.4942000000001</v>
      </c>
      <c r="DM367" s="9">
        <v>3929.1505999999999</v>
      </c>
      <c r="DN367" s="24">
        <f>Table1[[#This Row],[TOTAL Tax Revenues Before Assistance Through FY12]]+Table1[[#This Row],[TOTAL Tax Revenues Before Assistance FY13 and After]]</f>
        <v>6944.6448</v>
      </c>
      <c r="DO367" s="9">
        <v>399.18110000000001</v>
      </c>
      <c r="DP367" s="9">
        <v>2291.0761000000002</v>
      </c>
      <c r="DQ367" s="9">
        <v>3929.1129000000001</v>
      </c>
      <c r="DR367" s="24">
        <f>Table1[[#This Row],[TOTAL Tax Revenues Net of Assistance Recapture and Penalty Through FY12]]+Table1[[#This Row],[TOTAL Tax Revenues Net of Assistance Recapture and Penalty FY13 and After]]</f>
        <v>6220.1890000000003</v>
      </c>
      <c r="DS367" s="9">
        <v>0</v>
      </c>
      <c r="DT367" s="9">
        <v>0</v>
      </c>
      <c r="DU367" s="9">
        <v>0</v>
      </c>
      <c r="DV367" s="9">
        <v>0</v>
      </c>
    </row>
    <row r="368" spans="1:126" x14ac:dyDescent="0.25">
      <c r="A368" s="10">
        <v>93148</v>
      </c>
      <c r="B368" s="10" t="s">
        <v>1502</v>
      </c>
      <c r="C368" s="10" t="s">
        <v>1503</v>
      </c>
      <c r="D368" s="10" t="s">
        <v>47</v>
      </c>
      <c r="E368" s="10">
        <v>5</v>
      </c>
      <c r="F368" s="10" t="s">
        <v>1504</v>
      </c>
      <c r="G368" s="10" t="s">
        <v>122</v>
      </c>
      <c r="H368" s="13">
        <v>0</v>
      </c>
      <c r="I368" s="13">
        <v>12817</v>
      </c>
      <c r="J368" s="10" t="s">
        <v>205</v>
      </c>
      <c r="K368" s="10" t="s">
        <v>50</v>
      </c>
      <c r="L368" s="8">
        <v>38888</v>
      </c>
      <c r="M368" s="8">
        <v>48000</v>
      </c>
      <c r="N368" s="9">
        <v>5850</v>
      </c>
      <c r="O368" s="10" t="s">
        <v>74</v>
      </c>
      <c r="P368" s="7">
        <v>3</v>
      </c>
      <c r="Q368" s="7">
        <v>0</v>
      </c>
      <c r="R368" s="7">
        <v>54</v>
      </c>
      <c r="S368" s="7">
        <v>0</v>
      </c>
      <c r="T368" s="7">
        <v>0</v>
      </c>
      <c r="U368" s="7">
        <v>57</v>
      </c>
      <c r="V368" s="7">
        <v>55</v>
      </c>
      <c r="W368" s="7">
        <v>0</v>
      </c>
      <c r="X368" s="7">
        <v>0</v>
      </c>
      <c r="Y368" s="7">
        <v>56</v>
      </c>
      <c r="Z368" s="7">
        <v>3</v>
      </c>
      <c r="AA368" s="7">
        <v>0</v>
      </c>
      <c r="AB368" s="16">
        <v>0</v>
      </c>
      <c r="AC368" s="16">
        <v>0</v>
      </c>
      <c r="AD368" s="16">
        <v>0</v>
      </c>
      <c r="AE368" s="16">
        <v>0</v>
      </c>
      <c r="AF368" s="15">
        <v>82.456140350877192</v>
      </c>
      <c r="AG368" s="10" t="s">
        <v>28</v>
      </c>
      <c r="AH368" s="10" t="s">
        <v>28</v>
      </c>
      <c r="AI368" s="9">
        <v>0</v>
      </c>
      <c r="AJ368" s="9">
        <v>0</v>
      </c>
      <c r="AK368" s="9">
        <v>0</v>
      </c>
      <c r="AL368" s="24">
        <f>Table1[[#This Row],[Company Direct Land Through FY12]]+Table1[[#This Row],[Company Direct Land FY13 and After]]</f>
        <v>0</v>
      </c>
      <c r="AM368" s="9">
        <v>0</v>
      </c>
      <c r="AN368" s="9">
        <v>0</v>
      </c>
      <c r="AO368" s="9">
        <v>0</v>
      </c>
      <c r="AP368" s="24">
        <f>Table1[[#This Row],[Company Direct Building Through FY12]]+Table1[[#This Row],[Company Direct Building FY13 and After]]</f>
        <v>0</v>
      </c>
      <c r="AQ368" s="9">
        <v>0</v>
      </c>
      <c r="AR368" s="9">
        <v>104.5044</v>
      </c>
      <c r="AS368" s="9">
        <v>0</v>
      </c>
      <c r="AT368" s="24">
        <f>Table1[[#This Row],[Mortgage Recording Tax Through FY12]]+Table1[[#This Row],[Mortgage Recording Tax FY13 and After]]</f>
        <v>104.5044</v>
      </c>
      <c r="AU368" s="9">
        <v>0</v>
      </c>
      <c r="AV368" s="9">
        <v>0</v>
      </c>
      <c r="AW368" s="9">
        <v>0</v>
      </c>
      <c r="AX368" s="24">
        <f>Table1[[#This Row],[Pilot Savings  Through FY12]]+Table1[[#This Row],[Pilot Savings FY13 and After]]</f>
        <v>0</v>
      </c>
      <c r="AY368" s="9">
        <v>0</v>
      </c>
      <c r="AZ368" s="9">
        <v>104.5044</v>
      </c>
      <c r="BA368" s="9">
        <v>0</v>
      </c>
      <c r="BB368" s="24">
        <f>Table1[[#This Row],[Mortgage Recording Tax Exemption Through FY12]]+Table1[[#This Row],[Mortgage Recording Tax Exemption FY13 and After]]</f>
        <v>104.5044</v>
      </c>
      <c r="BC368" s="9">
        <v>40.449800000000003</v>
      </c>
      <c r="BD368" s="9">
        <v>182.77250000000001</v>
      </c>
      <c r="BE368" s="9">
        <v>415.22250000000003</v>
      </c>
      <c r="BF368" s="24">
        <f>Table1[[#This Row],[Indirect and Induced Land Through FY12]]+Table1[[#This Row],[Indirect and Induced Land FY13 and After]]</f>
        <v>597.995</v>
      </c>
      <c r="BG368" s="9">
        <v>75.121099999999998</v>
      </c>
      <c r="BH368" s="9">
        <v>339.43459999999999</v>
      </c>
      <c r="BI368" s="9">
        <v>771.12779999999998</v>
      </c>
      <c r="BJ368" s="24">
        <f>Table1[[#This Row],[Indirect and Induced Building Through FY12]]+Table1[[#This Row],[Indirect and Induced Building FY13 and After]]</f>
        <v>1110.5624</v>
      </c>
      <c r="BK368" s="9">
        <v>115.57089999999999</v>
      </c>
      <c r="BL368" s="9">
        <v>522.20709999999997</v>
      </c>
      <c r="BM368" s="9">
        <v>1186.3503000000001</v>
      </c>
      <c r="BN368" s="24">
        <f>Table1[[#This Row],[TOTAL Real Property Related Taxes Through FY12]]+Table1[[#This Row],[TOTAL Real Property Related Taxes FY13 and After]]</f>
        <v>1708.5574000000001</v>
      </c>
      <c r="BO368" s="9">
        <v>104.79300000000001</v>
      </c>
      <c r="BP368" s="9">
        <v>515.26490000000001</v>
      </c>
      <c r="BQ368" s="9">
        <v>1075.7135000000001</v>
      </c>
      <c r="BR368" s="24">
        <f>Table1[[#This Row],[Company Direct Through FY12]]+Table1[[#This Row],[Company Direct FY13 and After]]</f>
        <v>1590.9784</v>
      </c>
      <c r="BS368" s="9">
        <v>0</v>
      </c>
      <c r="BT368" s="9">
        <v>0</v>
      </c>
      <c r="BU368" s="9">
        <v>0</v>
      </c>
      <c r="BV368" s="24">
        <f>Table1[[#This Row],[Sales Tax Exemption Through FY12]]+Table1[[#This Row],[Sales Tax Exemption FY13 and After]]</f>
        <v>0</v>
      </c>
      <c r="BW368" s="9">
        <v>0</v>
      </c>
      <c r="BX368" s="9">
        <v>0</v>
      </c>
      <c r="BY368" s="9">
        <v>0</v>
      </c>
      <c r="BZ368" s="24">
        <f>Table1[[#This Row],[Energy Tax Savings Through FY12]]+Table1[[#This Row],[Energy Tax Savings FY13 and After]]</f>
        <v>0</v>
      </c>
      <c r="CA368" s="9">
        <v>3.9727000000000001</v>
      </c>
      <c r="CB368" s="9">
        <v>23.5944</v>
      </c>
      <c r="CC368" s="9">
        <v>16.9787</v>
      </c>
      <c r="CD368" s="24">
        <f>Table1[[#This Row],[Tax Exempt Bond Savings Through FY12]]+Table1[[#This Row],[Tax Exempt Bond Savings FY13 and After]]</f>
        <v>40.573099999999997</v>
      </c>
      <c r="CE368" s="9">
        <v>124.65470000000001</v>
      </c>
      <c r="CF368" s="9">
        <v>622.81269999999995</v>
      </c>
      <c r="CG368" s="9">
        <v>1279.596</v>
      </c>
      <c r="CH368" s="24">
        <f>Table1[[#This Row],[Indirect and Induced Through FY12]]+Table1[[#This Row],[Indirect and Induced FY13 and After]]</f>
        <v>1902.4087</v>
      </c>
      <c r="CI368" s="9">
        <v>225.47499999999999</v>
      </c>
      <c r="CJ368" s="9">
        <v>1114.4831999999999</v>
      </c>
      <c r="CK368" s="9">
        <v>2338.3308000000002</v>
      </c>
      <c r="CL368" s="24">
        <f>Table1[[#This Row],[TOTAL Income Consumption Use Taxes Through FY12]]+Table1[[#This Row],[TOTAL Income Consumption Use Taxes FY13 and After]]</f>
        <v>3452.8140000000003</v>
      </c>
      <c r="CM368" s="9">
        <v>3.9727000000000001</v>
      </c>
      <c r="CN368" s="9">
        <v>128.09880000000001</v>
      </c>
      <c r="CO368" s="9">
        <v>16.9787</v>
      </c>
      <c r="CP368" s="24">
        <f>Table1[[#This Row],[Assistance Provided Through FY12]]+Table1[[#This Row],[Assistance Provided FY13 and After]]</f>
        <v>145.07750000000001</v>
      </c>
      <c r="CQ368" s="9">
        <v>0</v>
      </c>
      <c r="CR368" s="9">
        <v>0</v>
      </c>
      <c r="CS368" s="9">
        <v>0</v>
      </c>
      <c r="CT368" s="24">
        <f>Table1[[#This Row],[Recapture Cancellation Reduction Amount Through FY12]]+Table1[[#This Row],[Recapture Cancellation Reduction Amount FY13 and After]]</f>
        <v>0</v>
      </c>
      <c r="CU368" s="9">
        <v>0</v>
      </c>
      <c r="CV368" s="9">
        <v>0</v>
      </c>
      <c r="CW368" s="9">
        <v>0</v>
      </c>
      <c r="CX368" s="24">
        <f>Table1[[#This Row],[Penalty Paid Through FY12]]+Table1[[#This Row],[Penalty Paid FY13 and After]]</f>
        <v>0</v>
      </c>
      <c r="CY368" s="9">
        <v>3.9727000000000001</v>
      </c>
      <c r="CZ368" s="9">
        <v>128.09880000000001</v>
      </c>
      <c r="DA368" s="9">
        <v>16.9787</v>
      </c>
      <c r="DB368" s="24">
        <f>Table1[[#This Row],[TOTAL Assistance Net of Recapture Penalties Through FY12]]+Table1[[#This Row],[TOTAL Assistance Net of Recapture Penalties FY13 and After]]</f>
        <v>145.07750000000001</v>
      </c>
      <c r="DC368" s="9">
        <v>104.79300000000001</v>
      </c>
      <c r="DD368" s="9">
        <v>619.76930000000004</v>
      </c>
      <c r="DE368" s="9">
        <v>1075.7135000000001</v>
      </c>
      <c r="DF368" s="24">
        <f>Table1[[#This Row],[Company Direct Tax Revenue Before Assistance Through FY12]]+Table1[[#This Row],[Company Direct Tax Revenue Before Assistance FY13 and After]]</f>
        <v>1695.4828000000002</v>
      </c>
      <c r="DG368" s="9">
        <v>240.22559999999999</v>
      </c>
      <c r="DH368" s="9">
        <v>1145.0198</v>
      </c>
      <c r="DI368" s="9">
        <v>2465.9463000000001</v>
      </c>
      <c r="DJ368" s="24">
        <f>Table1[[#This Row],[Indirect and Induced Tax Revenues Through FY12]]+Table1[[#This Row],[Indirect and Induced Tax Revenues FY13 and After]]</f>
        <v>3610.9661000000001</v>
      </c>
      <c r="DK368" s="9">
        <v>345.01859999999999</v>
      </c>
      <c r="DL368" s="9">
        <v>1764.7891</v>
      </c>
      <c r="DM368" s="9">
        <v>3541.6597999999999</v>
      </c>
      <c r="DN368" s="24">
        <f>Table1[[#This Row],[TOTAL Tax Revenues Before Assistance Through FY12]]+Table1[[#This Row],[TOTAL Tax Revenues Before Assistance FY13 and After]]</f>
        <v>5306.4488999999994</v>
      </c>
      <c r="DO368" s="9">
        <v>341.04590000000002</v>
      </c>
      <c r="DP368" s="9">
        <v>1636.6903</v>
      </c>
      <c r="DQ368" s="9">
        <v>3524.6810999999998</v>
      </c>
      <c r="DR368" s="24">
        <f>Table1[[#This Row],[TOTAL Tax Revenues Net of Assistance Recapture and Penalty Through FY12]]+Table1[[#This Row],[TOTAL Tax Revenues Net of Assistance Recapture and Penalty FY13 and After]]</f>
        <v>5161.3714</v>
      </c>
      <c r="DS368" s="9">
        <v>0</v>
      </c>
      <c r="DT368" s="9">
        <v>0</v>
      </c>
      <c r="DU368" s="9">
        <v>0</v>
      </c>
      <c r="DV368" s="9">
        <v>0</v>
      </c>
    </row>
    <row r="369" spans="1:126" x14ac:dyDescent="0.25">
      <c r="A369" s="10">
        <v>93149</v>
      </c>
      <c r="B369" s="10" t="s">
        <v>1509</v>
      </c>
      <c r="C369" s="10" t="s">
        <v>1511</v>
      </c>
      <c r="D369" s="10" t="s">
        <v>17</v>
      </c>
      <c r="E369" s="10">
        <v>39</v>
      </c>
      <c r="F369" s="10" t="s">
        <v>1512</v>
      </c>
      <c r="G369" s="10" t="s">
        <v>586</v>
      </c>
      <c r="H369" s="13">
        <v>0</v>
      </c>
      <c r="I369" s="13">
        <v>0</v>
      </c>
      <c r="J369" s="10" t="s">
        <v>228</v>
      </c>
      <c r="K369" s="10" t="s">
        <v>1510</v>
      </c>
      <c r="L369" s="8">
        <v>38862</v>
      </c>
      <c r="M369" s="8">
        <v>46023</v>
      </c>
      <c r="N369" s="9">
        <v>31200</v>
      </c>
      <c r="O369" s="10" t="s">
        <v>108</v>
      </c>
      <c r="P369" s="7">
        <v>1206</v>
      </c>
      <c r="Q369" s="7">
        <v>10</v>
      </c>
      <c r="R369" s="7">
        <v>5186</v>
      </c>
      <c r="S369" s="7">
        <v>56</v>
      </c>
      <c r="T369" s="7">
        <v>0</v>
      </c>
      <c r="U369" s="7">
        <v>6458</v>
      </c>
      <c r="V369" s="7">
        <v>5850</v>
      </c>
      <c r="W369" s="7">
        <v>0</v>
      </c>
      <c r="X369" s="7">
        <v>0</v>
      </c>
      <c r="Y369" s="7">
        <v>4858</v>
      </c>
      <c r="Z369" s="7">
        <v>127</v>
      </c>
      <c r="AA369" s="7">
        <v>30.055744812635492</v>
      </c>
      <c r="AB369" s="16">
        <v>9.2598327655620949</v>
      </c>
      <c r="AC369" s="16">
        <v>25.162589036853518</v>
      </c>
      <c r="AD369" s="16">
        <v>7.5100650356147405</v>
      </c>
      <c r="AE369" s="16">
        <v>28.011768349334158</v>
      </c>
      <c r="AF369" s="15">
        <v>88.01486528336946</v>
      </c>
      <c r="AG369" s="10" t="s">
        <v>28</v>
      </c>
      <c r="AH369" s="10" t="s">
        <v>28</v>
      </c>
      <c r="AI369" s="9">
        <v>0</v>
      </c>
      <c r="AJ369" s="9">
        <v>0</v>
      </c>
      <c r="AK369" s="9">
        <v>0</v>
      </c>
      <c r="AL369" s="24">
        <f>Table1[[#This Row],[Company Direct Land Through FY12]]+Table1[[#This Row],[Company Direct Land FY13 and After]]</f>
        <v>0</v>
      </c>
      <c r="AM369" s="9">
        <v>0</v>
      </c>
      <c r="AN369" s="9">
        <v>0</v>
      </c>
      <c r="AO369" s="9">
        <v>0</v>
      </c>
      <c r="AP369" s="24">
        <f>Table1[[#This Row],[Company Direct Building Through FY12]]+Table1[[#This Row],[Company Direct Building FY13 and After]]</f>
        <v>0</v>
      </c>
      <c r="AQ369" s="9">
        <v>0</v>
      </c>
      <c r="AR369" s="9">
        <v>507</v>
      </c>
      <c r="AS369" s="9">
        <v>0</v>
      </c>
      <c r="AT369" s="24">
        <f>Table1[[#This Row],[Mortgage Recording Tax Through FY12]]+Table1[[#This Row],[Mortgage Recording Tax FY13 and After]]</f>
        <v>507</v>
      </c>
      <c r="AU369" s="9">
        <v>0</v>
      </c>
      <c r="AV369" s="9">
        <v>0</v>
      </c>
      <c r="AW369" s="9">
        <v>0</v>
      </c>
      <c r="AX369" s="24">
        <f>Table1[[#This Row],[Pilot Savings  Through FY12]]+Table1[[#This Row],[Pilot Savings FY13 and After]]</f>
        <v>0</v>
      </c>
      <c r="AY369" s="9">
        <v>0</v>
      </c>
      <c r="AZ369" s="9">
        <v>0</v>
      </c>
      <c r="BA369" s="9">
        <v>0</v>
      </c>
      <c r="BB369" s="24">
        <f>Table1[[#This Row],[Mortgage Recording Tax Exemption Through FY12]]+Table1[[#This Row],[Mortgage Recording Tax Exemption FY13 and After]]</f>
        <v>0</v>
      </c>
      <c r="BC369" s="9">
        <v>7021.1760999999997</v>
      </c>
      <c r="BD369" s="9">
        <v>30578.804400000001</v>
      </c>
      <c r="BE369" s="9">
        <v>4753.8738000000003</v>
      </c>
      <c r="BF369" s="24">
        <f>Table1[[#This Row],[Indirect and Induced Land Through FY12]]+Table1[[#This Row],[Indirect and Induced Land FY13 and After]]</f>
        <v>35332.678200000002</v>
      </c>
      <c r="BG369" s="9">
        <v>13039.326999999999</v>
      </c>
      <c r="BH369" s="9">
        <v>56789.208400000003</v>
      </c>
      <c r="BI369" s="9">
        <v>8828.6226000000006</v>
      </c>
      <c r="BJ369" s="24">
        <f>Table1[[#This Row],[Indirect and Induced Building Through FY12]]+Table1[[#This Row],[Indirect and Induced Building FY13 and After]]</f>
        <v>65617.831000000006</v>
      </c>
      <c r="BK369" s="9">
        <v>20060.503100000002</v>
      </c>
      <c r="BL369" s="9">
        <v>87875.012799999997</v>
      </c>
      <c r="BM369" s="9">
        <v>13582.4964</v>
      </c>
      <c r="BN369" s="24">
        <f>Table1[[#This Row],[TOTAL Real Property Related Taxes Through FY12]]+Table1[[#This Row],[TOTAL Real Property Related Taxes FY13 and After]]</f>
        <v>101457.5092</v>
      </c>
      <c r="BO369" s="9">
        <v>22801.544600000001</v>
      </c>
      <c r="BP369" s="9">
        <v>110334.7159</v>
      </c>
      <c r="BQ369" s="9">
        <v>15438.3914</v>
      </c>
      <c r="BR369" s="24">
        <f>Table1[[#This Row],[Company Direct Through FY12]]+Table1[[#This Row],[Company Direct FY13 and After]]</f>
        <v>125773.1073</v>
      </c>
      <c r="BS369" s="9">
        <v>0</v>
      </c>
      <c r="BT369" s="9">
        <v>0</v>
      </c>
      <c r="BU369" s="9">
        <v>0</v>
      </c>
      <c r="BV369" s="24">
        <f>Table1[[#This Row],[Sales Tax Exemption Through FY12]]+Table1[[#This Row],[Sales Tax Exemption FY13 and After]]</f>
        <v>0</v>
      </c>
      <c r="BW369" s="9">
        <v>0</v>
      </c>
      <c r="BX369" s="9">
        <v>0</v>
      </c>
      <c r="BY369" s="9">
        <v>0</v>
      </c>
      <c r="BZ369" s="24">
        <f>Table1[[#This Row],[Energy Tax Savings Through FY12]]+Table1[[#This Row],[Energy Tax Savings FY13 and After]]</f>
        <v>0</v>
      </c>
      <c r="CA369" s="9">
        <v>1.11E-2</v>
      </c>
      <c r="CB369" s="9">
        <v>0.10589999999999999</v>
      </c>
      <c r="CC369" s="9">
        <v>7.3000000000000001E-3</v>
      </c>
      <c r="CD369" s="24">
        <f>Table1[[#This Row],[Tax Exempt Bond Savings Through FY12]]+Table1[[#This Row],[Tax Exempt Bond Savings FY13 and After]]</f>
        <v>0.1132</v>
      </c>
      <c r="CE369" s="9">
        <v>26046.433300000001</v>
      </c>
      <c r="CF369" s="9">
        <v>127701.98179999999</v>
      </c>
      <c r="CG369" s="9">
        <v>17635.429499999998</v>
      </c>
      <c r="CH369" s="24">
        <f>Table1[[#This Row],[Indirect and Induced Through FY12]]+Table1[[#This Row],[Indirect and Induced FY13 and After]]</f>
        <v>145337.41129999998</v>
      </c>
      <c r="CI369" s="9">
        <v>48847.966800000002</v>
      </c>
      <c r="CJ369" s="9">
        <v>238036.59179999999</v>
      </c>
      <c r="CK369" s="9">
        <v>33073.813600000001</v>
      </c>
      <c r="CL369" s="24">
        <f>Table1[[#This Row],[TOTAL Income Consumption Use Taxes Through FY12]]+Table1[[#This Row],[TOTAL Income Consumption Use Taxes FY13 and After]]</f>
        <v>271110.40539999999</v>
      </c>
      <c r="CM369" s="9">
        <v>1.11E-2</v>
      </c>
      <c r="CN369" s="9">
        <v>0.10589999999999999</v>
      </c>
      <c r="CO369" s="9">
        <v>7.3000000000000001E-3</v>
      </c>
      <c r="CP369" s="24">
        <f>Table1[[#This Row],[Assistance Provided Through FY12]]+Table1[[#This Row],[Assistance Provided FY13 and After]]</f>
        <v>0.1132</v>
      </c>
      <c r="CQ369" s="9">
        <v>0</v>
      </c>
      <c r="CR369" s="9">
        <v>0</v>
      </c>
      <c r="CS369" s="9">
        <v>0</v>
      </c>
      <c r="CT369" s="24">
        <f>Table1[[#This Row],[Recapture Cancellation Reduction Amount Through FY12]]+Table1[[#This Row],[Recapture Cancellation Reduction Amount FY13 and After]]</f>
        <v>0</v>
      </c>
      <c r="CU369" s="9">
        <v>0</v>
      </c>
      <c r="CV369" s="9">
        <v>0</v>
      </c>
      <c r="CW369" s="9">
        <v>0</v>
      </c>
      <c r="CX369" s="24">
        <f>Table1[[#This Row],[Penalty Paid Through FY12]]+Table1[[#This Row],[Penalty Paid FY13 and After]]</f>
        <v>0</v>
      </c>
      <c r="CY369" s="9">
        <v>1.11E-2</v>
      </c>
      <c r="CZ369" s="9">
        <v>0.10589999999999999</v>
      </c>
      <c r="DA369" s="9">
        <v>7.3000000000000001E-3</v>
      </c>
      <c r="DB369" s="24">
        <f>Table1[[#This Row],[TOTAL Assistance Net of Recapture Penalties Through FY12]]+Table1[[#This Row],[TOTAL Assistance Net of Recapture Penalties FY13 and After]]</f>
        <v>0.1132</v>
      </c>
      <c r="DC369" s="9">
        <v>22801.544600000001</v>
      </c>
      <c r="DD369" s="9">
        <v>110841.7159</v>
      </c>
      <c r="DE369" s="9">
        <v>15438.3914</v>
      </c>
      <c r="DF369" s="24">
        <f>Table1[[#This Row],[Company Direct Tax Revenue Before Assistance Through FY12]]+Table1[[#This Row],[Company Direct Tax Revenue Before Assistance FY13 and After]]</f>
        <v>126280.1073</v>
      </c>
      <c r="DG369" s="9">
        <v>46106.936399999999</v>
      </c>
      <c r="DH369" s="9">
        <v>215069.99460000001</v>
      </c>
      <c r="DI369" s="9">
        <v>31217.925899999998</v>
      </c>
      <c r="DJ369" s="24">
        <f>Table1[[#This Row],[Indirect and Induced Tax Revenues Through FY12]]+Table1[[#This Row],[Indirect and Induced Tax Revenues FY13 and After]]</f>
        <v>246287.92050000001</v>
      </c>
      <c r="DK369" s="9">
        <v>68908.481</v>
      </c>
      <c r="DL369" s="9">
        <v>325911.71049999999</v>
      </c>
      <c r="DM369" s="9">
        <v>46656.317300000002</v>
      </c>
      <c r="DN369" s="24">
        <f>Table1[[#This Row],[TOTAL Tax Revenues Before Assistance Through FY12]]+Table1[[#This Row],[TOTAL Tax Revenues Before Assistance FY13 and After]]</f>
        <v>372568.02779999998</v>
      </c>
      <c r="DO369" s="9">
        <v>68908.469899999996</v>
      </c>
      <c r="DP369" s="9">
        <v>325911.60460000002</v>
      </c>
      <c r="DQ369" s="9">
        <v>46656.31</v>
      </c>
      <c r="DR369" s="24">
        <f>Table1[[#This Row],[TOTAL Tax Revenues Net of Assistance Recapture and Penalty Through FY12]]+Table1[[#This Row],[TOTAL Tax Revenues Net of Assistance Recapture and Penalty FY13 and After]]</f>
        <v>372567.91460000002</v>
      </c>
      <c r="DS369" s="9">
        <v>0</v>
      </c>
      <c r="DT369" s="9">
        <v>0</v>
      </c>
      <c r="DU369" s="9">
        <v>0</v>
      </c>
      <c r="DV369" s="9">
        <v>0</v>
      </c>
    </row>
    <row r="370" spans="1:126" x14ac:dyDescent="0.25">
      <c r="A370" s="10">
        <v>93157</v>
      </c>
      <c r="B370" s="10" t="s">
        <v>1522</v>
      </c>
      <c r="C370" s="10" t="s">
        <v>1523</v>
      </c>
      <c r="D370" s="10" t="s">
        <v>47</v>
      </c>
      <c r="E370" s="10">
        <v>2</v>
      </c>
      <c r="F370" s="10" t="s">
        <v>1524</v>
      </c>
      <c r="G370" s="10" t="s">
        <v>23</v>
      </c>
      <c r="H370" s="13">
        <v>18100</v>
      </c>
      <c r="I370" s="13">
        <v>55653</v>
      </c>
      <c r="J370" s="10" t="s">
        <v>205</v>
      </c>
      <c r="K370" s="10" t="s">
        <v>50</v>
      </c>
      <c r="L370" s="8">
        <v>38896</v>
      </c>
      <c r="M370" s="8">
        <v>49827</v>
      </c>
      <c r="N370" s="9">
        <v>20000</v>
      </c>
      <c r="O370" s="10" t="s">
        <v>108</v>
      </c>
      <c r="P370" s="7">
        <v>10</v>
      </c>
      <c r="Q370" s="7">
        <v>17</v>
      </c>
      <c r="R370" s="7">
        <v>102</v>
      </c>
      <c r="S370" s="7">
        <v>0</v>
      </c>
      <c r="T370" s="7">
        <v>0</v>
      </c>
      <c r="U370" s="7">
        <v>129</v>
      </c>
      <c r="V370" s="7">
        <v>115</v>
      </c>
      <c r="W370" s="7">
        <v>0</v>
      </c>
      <c r="X370" s="7">
        <v>0</v>
      </c>
      <c r="Y370" s="7">
        <v>95</v>
      </c>
      <c r="Z370" s="7">
        <v>3</v>
      </c>
      <c r="AA370" s="7">
        <v>0</v>
      </c>
      <c r="AB370" s="16">
        <v>0</v>
      </c>
      <c r="AC370" s="16">
        <v>0</v>
      </c>
      <c r="AD370" s="16">
        <v>0</v>
      </c>
      <c r="AE370" s="16">
        <v>0</v>
      </c>
      <c r="AF370" s="15">
        <v>90.697674418604649</v>
      </c>
      <c r="AG370" s="10" t="s">
        <v>28</v>
      </c>
      <c r="AH370" s="10" t="s">
        <v>1966</v>
      </c>
      <c r="AI370" s="9">
        <v>0</v>
      </c>
      <c r="AJ370" s="9">
        <v>0</v>
      </c>
      <c r="AK370" s="9">
        <v>0</v>
      </c>
      <c r="AL370" s="24">
        <f>Table1[[#This Row],[Company Direct Land Through FY12]]+Table1[[#This Row],[Company Direct Land FY13 and After]]</f>
        <v>0</v>
      </c>
      <c r="AM370" s="9">
        <v>0</v>
      </c>
      <c r="AN370" s="9">
        <v>0</v>
      </c>
      <c r="AO370" s="9">
        <v>0</v>
      </c>
      <c r="AP370" s="24">
        <f>Table1[[#This Row],[Company Direct Building Through FY12]]+Table1[[#This Row],[Company Direct Building FY13 and After]]</f>
        <v>0</v>
      </c>
      <c r="AQ370" s="9">
        <v>0</v>
      </c>
      <c r="AR370" s="9">
        <v>0</v>
      </c>
      <c r="AS370" s="9">
        <v>0</v>
      </c>
      <c r="AT370" s="24">
        <f>Table1[[#This Row],[Mortgage Recording Tax Through FY12]]+Table1[[#This Row],[Mortgage Recording Tax FY13 and After]]</f>
        <v>0</v>
      </c>
      <c r="AU370" s="9">
        <v>0</v>
      </c>
      <c r="AV370" s="9">
        <v>0</v>
      </c>
      <c r="AW370" s="9">
        <v>0</v>
      </c>
      <c r="AX370" s="24">
        <f>Table1[[#This Row],[Pilot Savings  Through FY12]]+Table1[[#This Row],[Pilot Savings FY13 and After]]</f>
        <v>0</v>
      </c>
      <c r="AY370" s="9">
        <v>0</v>
      </c>
      <c r="AZ370" s="9">
        <v>0</v>
      </c>
      <c r="BA370" s="9">
        <v>0</v>
      </c>
      <c r="BB370" s="24">
        <f>Table1[[#This Row],[Mortgage Recording Tax Exemption Through FY12]]+Table1[[#This Row],[Mortgage Recording Tax Exemption FY13 and After]]</f>
        <v>0</v>
      </c>
      <c r="BC370" s="9">
        <v>84.575500000000005</v>
      </c>
      <c r="BD370" s="9">
        <v>369.22149999999999</v>
      </c>
      <c r="BE370" s="9">
        <v>1033.3706</v>
      </c>
      <c r="BF370" s="24">
        <f>Table1[[#This Row],[Indirect and Induced Land Through FY12]]+Table1[[#This Row],[Indirect and Induced Land FY13 and After]]</f>
        <v>1402.5920999999998</v>
      </c>
      <c r="BG370" s="9">
        <v>157.06890000000001</v>
      </c>
      <c r="BH370" s="9">
        <v>685.69730000000004</v>
      </c>
      <c r="BI370" s="9">
        <v>1919.1190999999999</v>
      </c>
      <c r="BJ370" s="24">
        <f>Table1[[#This Row],[Indirect and Induced Building Through FY12]]+Table1[[#This Row],[Indirect and Induced Building FY13 and After]]</f>
        <v>2604.8163999999997</v>
      </c>
      <c r="BK370" s="9">
        <v>241.64439999999999</v>
      </c>
      <c r="BL370" s="9">
        <v>1054.9187999999999</v>
      </c>
      <c r="BM370" s="9">
        <v>2952.4897000000001</v>
      </c>
      <c r="BN370" s="24">
        <f>Table1[[#This Row],[TOTAL Real Property Related Taxes Through FY12]]+Table1[[#This Row],[TOTAL Real Property Related Taxes FY13 and After]]</f>
        <v>4007.4085</v>
      </c>
      <c r="BO370" s="9">
        <v>219.11269999999999</v>
      </c>
      <c r="BP370" s="9">
        <v>1042.5195000000001</v>
      </c>
      <c r="BQ370" s="9">
        <v>2677.1912000000002</v>
      </c>
      <c r="BR370" s="24">
        <f>Table1[[#This Row],[Company Direct Through FY12]]+Table1[[#This Row],[Company Direct FY13 and After]]</f>
        <v>3719.7107000000005</v>
      </c>
      <c r="BS370" s="9">
        <v>0</v>
      </c>
      <c r="BT370" s="9">
        <v>0</v>
      </c>
      <c r="BU370" s="9">
        <v>0</v>
      </c>
      <c r="BV370" s="24">
        <f>Table1[[#This Row],[Sales Tax Exemption Through FY12]]+Table1[[#This Row],[Sales Tax Exemption FY13 and After]]</f>
        <v>0</v>
      </c>
      <c r="BW370" s="9">
        <v>0</v>
      </c>
      <c r="BX370" s="9">
        <v>0</v>
      </c>
      <c r="BY370" s="9">
        <v>0</v>
      </c>
      <c r="BZ370" s="24">
        <f>Table1[[#This Row],[Energy Tax Savings Through FY12]]+Table1[[#This Row],[Energy Tax Savings FY13 and After]]</f>
        <v>0</v>
      </c>
      <c r="CA370" s="9">
        <v>7.1000000000000004E-3</v>
      </c>
      <c r="CB370" s="9">
        <v>3.8100000000000002E-2</v>
      </c>
      <c r="CC370" s="9">
        <v>3.0200000000000001E-2</v>
      </c>
      <c r="CD370" s="24">
        <f>Table1[[#This Row],[Tax Exempt Bond Savings Through FY12]]+Table1[[#This Row],[Tax Exempt Bond Savings FY13 and After]]</f>
        <v>6.83E-2</v>
      </c>
      <c r="CE370" s="9">
        <v>260.63729999999998</v>
      </c>
      <c r="CF370" s="9">
        <v>1259.5779</v>
      </c>
      <c r="CG370" s="9">
        <v>3184.5517</v>
      </c>
      <c r="CH370" s="24">
        <f>Table1[[#This Row],[Indirect and Induced Through FY12]]+Table1[[#This Row],[Indirect and Induced FY13 and After]]</f>
        <v>4444.1296000000002</v>
      </c>
      <c r="CI370" s="9">
        <v>479.74290000000002</v>
      </c>
      <c r="CJ370" s="9">
        <v>2302.0592999999999</v>
      </c>
      <c r="CK370" s="9">
        <v>5861.7127</v>
      </c>
      <c r="CL370" s="24">
        <f>Table1[[#This Row],[TOTAL Income Consumption Use Taxes Through FY12]]+Table1[[#This Row],[TOTAL Income Consumption Use Taxes FY13 and After]]</f>
        <v>8163.7719999999999</v>
      </c>
      <c r="CM370" s="9">
        <v>7.1000000000000004E-3</v>
      </c>
      <c r="CN370" s="9">
        <v>3.8100000000000002E-2</v>
      </c>
      <c r="CO370" s="9">
        <v>3.0200000000000001E-2</v>
      </c>
      <c r="CP370" s="24">
        <f>Table1[[#This Row],[Assistance Provided Through FY12]]+Table1[[#This Row],[Assistance Provided FY13 and After]]</f>
        <v>6.83E-2</v>
      </c>
      <c r="CQ370" s="9">
        <v>0</v>
      </c>
      <c r="CR370" s="9">
        <v>0</v>
      </c>
      <c r="CS370" s="9">
        <v>0</v>
      </c>
      <c r="CT370" s="24">
        <f>Table1[[#This Row],[Recapture Cancellation Reduction Amount Through FY12]]+Table1[[#This Row],[Recapture Cancellation Reduction Amount FY13 and After]]</f>
        <v>0</v>
      </c>
      <c r="CU370" s="9">
        <v>0</v>
      </c>
      <c r="CV370" s="9">
        <v>0</v>
      </c>
      <c r="CW370" s="9">
        <v>0</v>
      </c>
      <c r="CX370" s="24">
        <f>Table1[[#This Row],[Penalty Paid Through FY12]]+Table1[[#This Row],[Penalty Paid FY13 and After]]</f>
        <v>0</v>
      </c>
      <c r="CY370" s="9">
        <v>7.1000000000000004E-3</v>
      </c>
      <c r="CZ370" s="9">
        <v>3.8100000000000002E-2</v>
      </c>
      <c r="DA370" s="9">
        <v>3.0200000000000001E-2</v>
      </c>
      <c r="DB370" s="24">
        <f>Table1[[#This Row],[TOTAL Assistance Net of Recapture Penalties Through FY12]]+Table1[[#This Row],[TOTAL Assistance Net of Recapture Penalties FY13 and After]]</f>
        <v>6.83E-2</v>
      </c>
      <c r="DC370" s="9">
        <v>219.11269999999999</v>
      </c>
      <c r="DD370" s="9">
        <v>1042.5195000000001</v>
      </c>
      <c r="DE370" s="9">
        <v>2677.1912000000002</v>
      </c>
      <c r="DF370" s="24">
        <f>Table1[[#This Row],[Company Direct Tax Revenue Before Assistance Through FY12]]+Table1[[#This Row],[Company Direct Tax Revenue Before Assistance FY13 and After]]</f>
        <v>3719.7107000000005</v>
      </c>
      <c r="DG370" s="9">
        <v>502.2817</v>
      </c>
      <c r="DH370" s="9">
        <v>2314.4967000000001</v>
      </c>
      <c r="DI370" s="9">
        <v>6137.0414000000001</v>
      </c>
      <c r="DJ370" s="24">
        <f>Table1[[#This Row],[Indirect and Induced Tax Revenues Through FY12]]+Table1[[#This Row],[Indirect and Induced Tax Revenues FY13 and After]]</f>
        <v>8451.5380999999998</v>
      </c>
      <c r="DK370" s="9">
        <v>721.39440000000002</v>
      </c>
      <c r="DL370" s="9">
        <v>3357.0162</v>
      </c>
      <c r="DM370" s="9">
        <v>8814.2325999999994</v>
      </c>
      <c r="DN370" s="24">
        <f>Table1[[#This Row],[TOTAL Tax Revenues Before Assistance Through FY12]]+Table1[[#This Row],[TOTAL Tax Revenues Before Assistance FY13 and After]]</f>
        <v>12171.248799999999</v>
      </c>
      <c r="DO370" s="9">
        <v>721.38729999999998</v>
      </c>
      <c r="DP370" s="9">
        <v>3356.9780999999998</v>
      </c>
      <c r="DQ370" s="9">
        <v>8814.2024000000001</v>
      </c>
      <c r="DR370" s="24">
        <f>Table1[[#This Row],[TOTAL Tax Revenues Net of Assistance Recapture and Penalty Through FY12]]+Table1[[#This Row],[TOTAL Tax Revenues Net of Assistance Recapture and Penalty FY13 and After]]</f>
        <v>12171.1805</v>
      </c>
      <c r="DS370" s="9">
        <v>0</v>
      </c>
      <c r="DT370" s="9">
        <v>0</v>
      </c>
      <c r="DU370" s="9">
        <v>0</v>
      </c>
      <c r="DV370" s="9">
        <v>0</v>
      </c>
    </row>
    <row r="371" spans="1:126" x14ac:dyDescent="0.25">
      <c r="A371" s="10">
        <v>93158</v>
      </c>
      <c r="B371" s="10" t="s">
        <v>1529</v>
      </c>
      <c r="C371" s="10" t="s">
        <v>1530</v>
      </c>
      <c r="D371" s="10" t="s">
        <v>24</v>
      </c>
      <c r="E371" s="10">
        <v>23</v>
      </c>
      <c r="F371" s="10" t="s">
        <v>1531</v>
      </c>
      <c r="G371" s="10" t="s">
        <v>1532</v>
      </c>
      <c r="H371" s="13">
        <v>48000</v>
      </c>
      <c r="I371" s="13">
        <v>68000</v>
      </c>
      <c r="J371" s="10" t="s">
        <v>205</v>
      </c>
      <c r="K371" s="10" t="s">
        <v>50</v>
      </c>
      <c r="L371" s="8">
        <v>38896</v>
      </c>
      <c r="M371" s="8">
        <v>50010</v>
      </c>
      <c r="N371" s="9">
        <v>5765</v>
      </c>
      <c r="O371" s="10" t="s">
        <v>74</v>
      </c>
      <c r="P371" s="7">
        <v>36</v>
      </c>
      <c r="Q371" s="7">
        <v>21</v>
      </c>
      <c r="R371" s="7">
        <v>41</v>
      </c>
      <c r="S371" s="7">
        <v>0</v>
      </c>
      <c r="T371" s="7">
        <v>0</v>
      </c>
      <c r="U371" s="7">
        <v>98</v>
      </c>
      <c r="V371" s="7">
        <v>69</v>
      </c>
      <c r="W371" s="7">
        <v>0</v>
      </c>
      <c r="X371" s="7">
        <v>0</v>
      </c>
      <c r="Y371" s="7">
        <v>0</v>
      </c>
      <c r="Z371" s="7">
        <v>4</v>
      </c>
      <c r="AA371" s="7">
        <v>0</v>
      </c>
      <c r="AB371" s="16">
        <v>0</v>
      </c>
      <c r="AC371" s="16">
        <v>0</v>
      </c>
      <c r="AD371" s="16">
        <v>0</v>
      </c>
      <c r="AE371" s="16">
        <v>0</v>
      </c>
      <c r="AF371" s="15">
        <v>46.938775510204081</v>
      </c>
      <c r="AG371" s="10" t="s">
        <v>28</v>
      </c>
      <c r="AH371" s="10" t="s">
        <v>1966</v>
      </c>
      <c r="AI371" s="9">
        <v>0</v>
      </c>
      <c r="AJ371" s="9">
        <v>0</v>
      </c>
      <c r="AK371" s="9">
        <v>0</v>
      </c>
      <c r="AL371" s="24">
        <f>Table1[[#This Row],[Company Direct Land Through FY12]]+Table1[[#This Row],[Company Direct Land FY13 and After]]</f>
        <v>0</v>
      </c>
      <c r="AM371" s="9">
        <v>0</v>
      </c>
      <c r="AN371" s="9">
        <v>0</v>
      </c>
      <c r="AO371" s="9">
        <v>0</v>
      </c>
      <c r="AP371" s="24">
        <f>Table1[[#This Row],[Company Direct Building Through FY12]]+Table1[[#This Row],[Company Direct Building FY13 and After]]</f>
        <v>0</v>
      </c>
      <c r="AQ371" s="9">
        <v>0</v>
      </c>
      <c r="AR371" s="9">
        <v>72.7423</v>
      </c>
      <c r="AS371" s="9">
        <v>0</v>
      </c>
      <c r="AT371" s="24">
        <f>Table1[[#This Row],[Mortgage Recording Tax Through FY12]]+Table1[[#This Row],[Mortgage Recording Tax FY13 and After]]</f>
        <v>72.7423</v>
      </c>
      <c r="AU371" s="9">
        <v>0</v>
      </c>
      <c r="AV371" s="9">
        <v>0</v>
      </c>
      <c r="AW371" s="9">
        <v>0</v>
      </c>
      <c r="AX371" s="24">
        <f>Table1[[#This Row],[Pilot Savings  Through FY12]]+Table1[[#This Row],[Pilot Savings FY13 and After]]</f>
        <v>0</v>
      </c>
      <c r="AY371" s="9">
        <v>0</v>
      </c>
      <c r="AZ371" s="9">
        <v>72.7423</v>
      </c>
      <c r="BA371" s="9">
        <v>0</v>
      </c>
      <c r="BB371" s="24">
        <f>Table1[[#This Row],[Mortgage Recording Tax Exemption Through FY12]]+Table1[[#This Row],[Mortgage Recording Tax Exemption FY13 and After]]</f>
        <v>72.7423</v>
      </c>
      <c r="BC371" s="9">
        <v>50.744999999999997</v>
      </c>
      <c r="BD371" s="9">
        <v>210.9359</v>
      </c>
      <c r="BE371" s="9">
        <v>638.33040000000005</v>
      </c>
      <c r="BF371" s="24">
        <f>Table1[[#This Row],[Indirect and Induced Land Through FY12]]+Table1[[#This Row],[Indirect and Induced Land FY13 and After]]</f>
        <v>849.2663</v>
      </c>
      <c r="BG371" s="9">
        <v>94.240600000000001</v>
      </c>
      <c r="BH371" s="9">
        <v>391.73809999999997</v>
      </c>
      <c r="BI371" s="9">
        <v>1185.4681</v>
      </c>
      <c r="BJ371" s="24">
        <f>Table1[[#This Row],[Indirect and Induced Building Through FY12]]+Table1[[#This Row],[Indirect and Induced Building FY13 and After]]</f>
        <v>1577.2062000000001</v>
      </c>
      <c r="BK371" s="9">
        <v>144.98560000000001</v>
      </c>
      <c r="BL371" s="9">
        <v>602.67399999999998</v>
      </c>
      <c r="BM371" s="9">
        <v>1823.7985000000001</v>
      </c>
      <c r="BN371" s="24">
        <f>Table1[[#This Row],[TOTAL Real Property Related Taxes Through FY12]]+Table1[[#This Row],[TOTAL Real Property Related Taxes FY13 and After]]</f>
        <v>2426.4724999999999</v>
      </c>
      <c r="BO371" s="9">
        <v>145.6611</v>
      </c>
      <c r="BP371" s="9">
        <v>661.67150000000004</v>
      </c>
      <c r="BQ371" s="9">
        <v>1832.2950000000001</v>
      </c>
      <c r="BR371" s="24">
        <f>Table1[[#This Row],[Company Direct Through FY12]]+Table1[[#This Row],[Company Direct FY13 and After]]</f>
        <v>2493.9665</v>
      </c>
      <c r="BS371" s="9">
        <v>0</v>
      </c>
      <c r="BT371" s="9">
        <v>0</v>
      </c>
      <c r="BU371" s="9">
        <v>0</v>
      </c>
      <c r="BV371" s="24">
        <f>Table1[[#This Row],[Sales Tax Exemption Through FY12]]+Table1[[#This Row],[Sales Tax Exemption FY13 and After]]</f>
        <v>0</v>
      </c>
      <c r="BW371" s="9">
        <v>0</v>
      </c>
      <c r="BX371" s="9">
        <v>0</v>
      </c>
      <c r="BY371" s="9">
        <v>0</v>
      </c>
      <c r="BZ371" s="24">
        <f>Table1[[#This Row],[Energy Tax Savings Through FY12]]+Table1[[#This Row],[Energy Tax Savings FY13 and After]]</f>
        <v>0</v>
      </c>
      <c r="CA371" s="9">
        <v>2.3952</v>
      </c>
      <c r="CB371" s="9">
        <v>25.5806</v>
      </c>
      <c r="CC371" s="9">
        <v>10.236700000000001</v>
      </c>
      <c r="CD371" s="24">
        <f>Table1[[#This Row],[Tax Exempt Bond Savings Through FY12]]+Table1[[#This Row],[Tax Exempt Bond Savings FY13 and After]]</f>
        <v>35.817300000000003</v>
      </c>
      <c r="CE371" s="9">
        <v>173.2645</v>
      </c>
      <c r="CF371" s="9">
        <v>799.03039999999999</v>
      </c>
      <c r="CG371" s="9">
        <v>2179.5230999999999</v>
      </c>
      <c r="CH371" s="24">
        <f>Table1[[#This Row],[Indirect and Induced Through FY12]]+Table1[[#This Row],[Indirect and Induced FY13 and After]]</f>
        <v>2978.5535</v>
      </c>
      <c r="CI371" s="9">
        <v>316.53039999999999</v>
      </c>
      <c r="CJ371" s="9">
        <v>1435.1213</v>
      </c>
      <c r="CK371" s="9">
        <v>4001.5814</v>
      </c>
      <c r="CL371" s="24">
        <f>Table1[[#This Row],[TOTAL Income Consumption Use Taxes Through FY12]]+Table1[[#This Row],[TOTAL Income Consumption Use Taxes FY13 and After]]</f>
        <v>5436.7026999999998</v>
      </c>
      <c r="CM371" s="9">
        <v>2.3952</v>
      </c>
      <c r="CN371" s="9">
        <v>98.322900000000004</v>
      </c>
      <c r="CO371" s="9">
        <v>10.236700000000001</v>
      </c>
      <c r="CP371" s="24">
        <f>Table1[[#This Row],[Assistance Provided Through FY12]]+Table1[[#This Row],[Assistance Provided FY13 and After]]</f>
        <v>108.5596</v>
      </c>
      <c r="CQ371" s="9">
        <v>0</v>
      </c>
      <c r="CR371" s="9">
        <v>0</v>
      </c>
      <c r="CS371" s="9">
        <v>0</v>
      </c>
      <c r="CT371" s="24">
        <f>Table1[[#This Row],[Recapture Cancellation Reduction Amount Through FY12]]+Table1[[#This Row],[Recapture Cancellation Reduction Amount FY13 and After]]</f>
        <v>0</v>
      </c>
      <c r="CU371" s="9">
        <v>0</v>
      </c>
      <c r="CV371" s="9">
        <v>0</v>
      </c>
      <c r="CW371" s="9">
        <v>0</v>
      </c>
      <c r="CX371" s="24">
        <f>Table1[[#This Row],[Penalty Paid Through FY12]]+Table1[[#This Row],[Penalty Paid FY13 and After]]</f>
        <v>0</v>
      </c>
      <c r="CY371" s="9">
        <v>2.3952</v>
      </c>
      <c r="CZ371" s="9">
        <v>98.322900000000004</v>
      </c>
      <c r="DA371" s="9">
        <v>10.236700000000001</v>
      </c>
      <c r="DB371" s="24">
        <f>Table1[[#This Row],[TOTAL Assistance Net of Recapture Penalties Through FY12]]+Table1[[#This Row],[TOTAL Assistance Net of Recapture Penalties FY13 and After]]</f>
        <v>108.5596</v>
      </c>
      <c r="DC371" s="9">
        <v>145.6611</v>
      </c>
      <c r="DD371" s="9">
        <v>734.41380000000004</v>
      </c>
      <c r="DE371" s="9">
        <v>1832.2950000000001</v>
      </c>
      <c r="DF371" s="24">
        <f>Table1[[#This Row],[Company Direct Tax Revenue Before Assistance Through FY12]]+Table1[[#This Row],[Company Direct Tax Revenue Before Assistance FY13 and After]]</f>
        <v>2566.7088000000003</v>
      </c>
      <c r="DG371" s="9">
        <v>318.25009999999997</v>
      </c>
      <c r="DH371" s="9">
        <v>1401.7044000000001</v>
      </c>
      <c r="DI371" s="9">
        <v>4003.3216000000002</v>
      </c>
      <c r="DJ371" s="24">
        <f>Table1[[#This Row],[Indirect and Induced Tax Revenues Through FY12]]+Table1[[#This Row],[Indirect and Induced Tax Revenues FY13 and After]]</f>
        <v>5405.0259999999998</v>
      </c>
      <c r="DK371" s="9">
        <v>463.91120000000001</v>
      </c>
      <c r="DL371" s="9">
        <v>2136.1181999999999</v>
      </c>
      <c r="DM371" s="9">
        <v>5835.6166000000003</v>
      </c>
      <c r="DN371" s="24">
        <f>Table1[[#This Row],[TOTAL Tax Revenues Before Assistance Through FY12]]+Table1[[#This Row],[TOTAL Tax Revenues Before Assistance FY13 and After]]</f>
        <v>7971.7348000000002</v>
      </c>
      <c r="DO371" s="9">
        <v>461.51600000000002</v>
      </c>
      <c r="DP371" s="9">
        <v>2037.7953</v>
      </c>
      <c r="DQ371" s="9">
        <v>5825.3798999999999</v>
      </c>
      <c r="DR371" s="24">
        <f>Table1[[#This Row],[TOTAL Tax Revenues Net of Assistance Recapture and Penalty Through FY12]]+Table1[[#This Row],[TOTAL Tax Revenues Net of Assistance Recapture and Penalty FY13 and After]]</f>
        <v>7863.1751999999997</v>
      </c>
      <c r="DS371" s="9">
        <v>0</v>
      </c>
      <c r="DT371" s="9">
        <v>0</v>
      </c>
      <c r="DU371" s="9">
        <v>0</v>
      </c>
      <c r="DV371" s="9">
        <v>0</v>
      </c>
    </row>
    <row r="372" spans="1:126" x14ac:dyDescent="0.25">
      <c r="A372" s="10">
        <v>93168</v>
      </c>
      <c r="B372" s="10" t="s">
        <v>1134</v>
      </c>
      <c r="C372" s="10" t="s">
        <v>1135</v>
      </c>
      <c r="D372" s="10" t="s">
        <v>24</v>
      </c>
      <c r="E372" s="10">
        <v>31</v>
      </c>
      <c r="F372" s="10" t="s">
        <v>22</v>
      </c>
      <c r="G372" s="10" t="s">
        <v>23</v>
      </c>
      <c r="H372" s="13">
        <v>155000</v>
      </c>
      <c r="I372" s="13">
        <v>452000</v>
      </c>
      <c r="J372" s="10" t="s">
        <v>266</v>
      </c>
      <c r="K372" s="10" t="s">
        <v>19</v>
      </c>
      <c r="L372" s="8">
        <v>39065</v>
      </c>
      <c r="M372" s="8">
        <v>47618</v>
      </c>
      <c r="N372" s="9">
        <v>15885</v>
      </c>
      <c r="O372" s="10" t="s">
        <v>74</v>
      </c>
      <c r="P372" s="7">
        <v>57</v>
      </c>
      <c r="Q372" s="7">
        <v>0</v>
      </c>
      <c r="R372" s="7">
        <v>344</v>
      </c>
      <c r="S372" s="7">
        <v>0</v>
      </c>
      <c r="T372" s="7">
        <v>0</v>
      </c>
      <c r="U372" s="7">
        <v>401</v>
      </c>
      <c r="V372" s="7">
        <v>372</v>
      </c>
      <c r="W372" s="7">
        <v>0</v>
      </c>
      <c r="X372" s="7">
        <v>0</v>
      </c>
      <c r="Y372" s="7">
        <v>30</v>
      </c>
      <c r="Z372" s="7">
        <v>195</v>
      </c>
      <c r="AA372" s="7">
        <v>99.750623441396513</v>
      </c>
      <c r="AB372" s="16">
        <v>0</v>
      </c>
      <c r="AC372" s="16">
        <v>0</v>
      </c>
      <c r="AD372" s="16">
        <v>0</v>
      </c>
      <c r="AE372" s="16">
        <v>0.24937655860349126</v>
      </c>
      <c r="AF372" s="15">
        <v>61.097256857855363</v>
      </c>
      <c r="AG372" s="10" t="s">
        <v>28</v>
      </c>
      <c r="AH372" s="10" t="s">
        <v>28</v>
      </c>
      <c r="AI372" s="9">
        <v>0</v>
      </c>
      <c r="AJ372" s="9">
        <v>0</v>
      </c>
      <c r="AK372" s="9">
        <v>0</v>
      </c>
      <c r="AL372" s="24">
        <f>Table1[[#This Row],[Company Direct Land Through FY12]]+Table1[[#This Row],[Company Direct Land FY13 and After]]</f>
        <v>0</v>
      </c>
      <c r="AM372" s="9">
        <v>0</v>
      </c>
      <c r="AN372" s="9">
        <v>0</v>
      </c>
      <c r="AO372" s="9">
        <v>0</v>
      </c>
      <c r="AP372" s="24">
        <f>Table1[[#This Row],[Company Direct Building Through FY12]]+Table1[[#This Row],[Company Direct Building FY13 and After]]</f>
        <v>0</v>
      </c>
      <c r="AQ372" s="9">
        <v>0</v>
      </c>
      <c r="AR372" s="9">
        <v>715.72119999999995</v>
      </c>
      <c r="AS372" s="9">
        <v>0</v>
      </c>
      <c r="AT372" s="24">
        <f>Table1[[#This Row],[Mortgage Recording Tax Through FY12]]+Table1[[#This Row],[Mortgage Recording Tax FY13 and After]]</f>
        <v>715.72119999999995</v>
      </c>
      <c r="AU372" s="9">
        <v>0</v>
      </c>
      <c r="AV372" s="9">
        <v>0</v>
      </c>
      <c r="AW372" s="9">
        <v>0</v>
      </c>
      <c r="AX372" s="24">
        <f>Table1[[#This Row],[Pilot Savings  Through FY12]]+Table1[[#This Row],[Pilot Savings FY13 and After]]</f>
        <v>0</v>
      </c>
      <c r="AY372" s="9">
        <v>0</v>
      </c>
      <c r="AZ372" s="9">
        <v>715.72119999999995</v>
      </c>
      <c r="BA372" s="9">
        <v>0</v>
      </c>
      <c r="BB372" s="24">
        <f>Table1[[#This Row],[Mortgage Recording Tax Exemption Through FY12]]+Table1[[#This Row],[Mortgage Recording Tax Exemption FY13 and After]]</f>
        <v>715.72119999999995</v>
      </c>
      <c r="BC372" s="9">
        <v>592.08950000000004</v>
      </c>
      <c r="BD372" s="9">
        <v>2299.4421000000002</v>
      </c>
      <c r="BE372" s="9">
        <v>6192.0623999999998</v>
      </c>
      <c r="BF372" s="24">
        <f>Table1[[#This Row],[Indirect and Induced Land Through FY12]]+Table1[[#This Row],[Indirect and Induced Land FY13 and After]]</f>
        <v>8491.5044999999991</v>
      </c>
      <c r="BG372" s="9">
        <v>1099.5949000000001</v>
      </c>
      <c r="BH372" s="9">
        <v>4270.3927000000003</v>
      </c>
      <c r="BI372" s="9">
        <v>11499.547200000001</v>
      </c>
      <c r="BJ372" s="24">
        <f>Table1[[#This Row],[Indirect and Induced Building Through FY12]]+Table1[[#This Row],[Indirect and Induced Building FY13 and After]]</f>
        <v>15769.939900000001</v>
      </c>
      <c r="BK372" s="9">
        <v>1691.6844000000001</v>
      </c>
      <c r="BL372" s="9">
        <v>6569.8347999999996</v>
      </c>
      <c r="BM372" s="9">
        <v>17691.6096</v>
      </c>
      <c r="BN372" s="24">
        <f>Table1[[#This Row],[TOTAL Real Property Related Taxes Through FY12]]+Table1[[#This Row],[TOTAL Real Property Related Taxes FY13 and After]]</f>
        <v>24261.4444</v>
      </c>
      <c r="BO372" s="9">
        <v>3431.9650000000001</v>
      </c>
      <c r="BP372" s="9">
        <v>14577.559300000001</v>
      </c>
      <c r="BQ372" s="9">
        <v>35891.438800000004</v>
      </c>
      <c r="BR372" s="24">
        <f>Table1[[#This Row],[Company Direct Through FY12]]+Table1[[#This Row],[Company Direct FY13 and After]]</f>
        <v>50468.998100000004</v>
      </c>
      <c r="BS372" s="9">
        <v>0</v>
      </c>
      <c r="BT372" s="9">
        <v>0</v>
      </c>
      <c r="BU372" s="9">
        <v>0</v>
      </c>
      <c r="BV372" s="24">
        <f>Table1[[#This Row],[Sales Tax Exemption Through FY12]]+Table1[[#This Row],[Sales Tax Exemption FY13 and After]]</f>
        <v>0</v>
      </c>
      <c r="BW372" s="9">
        <v>0</v>
      </c>
      <c r="BX372" s="9">
        <v>0</v>
      </c>
      <c r="BY372" s="9">
        <v>0</v>
      </c>
      <c r="BZ372" s="24">
        <f>Table1[[#This Row],[Energy Tax Savings Through FY12]]+Table1[[#This Row],[Energy Tax Savings FY13 and After]]</f>
        <v>0</v>
      </c>
      <c r="CA372" s="9">
        <v>31.8123</v>
      </c>
      <c r="CB372" s="9">
        <v>152.55590000000001</v>
      </c>
      <c r="CC372" s="9">
        <v>144.458</v>
      </c>
      <c r="CD372" s="24">
        <f>Table1[[#This Row],[Tax Exempt Bond Savings Through FY12]]+Table1[[#This Row],[Tax Exempt Bond Savings FY13 and After]]</f>
        <v>297.01390000000004</v>
      </c>
      <c r="CE372" s="9">
        <v>2021.6412</v>
      </c>
      <c r="CF372" s="9">
        <v>8714.9035000000003</v>
      </c>
      <c r="CG372" s="9">
        <v>21142.292799999999</v>
      </c>
      <c r="CH372" s="24">
        <f>Table1[[#This Row],[Indirect and Induced Through FY12]]+Table1[[#This Row],[Indirect and Induced FY13 and After]]</f>
        <v>29857.1963</v>
      </c>
      <c r="CI372" s="9">
        <v>5421.7938999999997</v>
      </c>
      <c r="CJ372" s="9">
        <v>23139.906900000002</v>
      </c>
      <c r="CK372" s="9">
        <v>56889.2736</v>
      </c>
      <c r="CL372" s="24">
        <f>Table1[[#This Row],[TOTAL Income Consumption Use Taxes Through FY12]]+Table1[[#This Row],[TOTAL Income Consumption Use Taxes FY13 and After]]</f>
        <v>80029.180500000002</v>
      </c>
      <c r="CM372" s="9">
        <v>31.8123</v>
      </c>
      <c r="CN372" s="9">
        <v>868.27710000000002</v>
      </c>
      <c r="CO372" s="9">
        <v>144.458</v>
      </c>
      <c r="CP372" s="24">
        <f>Table1[[#This Row],[Assistance Provided Through FY12]]+Table1[[#This Row],[Assistance Provided FY13 and After]]</f>
        <v>1012.7351</v>
      </c>
      <c r="CQ372" s="9">
        <v>0</v>
      </c>
      <c r="CR372" s="9">
        <v>0</v>
      </c>
      <c r="CS372" s="9">
        <v>0</v>
      </c>
      <c r="CT372" s="24">
        <f>Table1[[#This Row],[Recapture Cancellation Reduction Amount Through FY12]]+Table1[[#This Row],[Recapture Cancellation Reduction Amount FY13 and After]]</f>
        <v>0</v>
      </c>
      <c r="CU372" s="9">
        <v>0</v>
      </c>
      <c r="CV372" s="9">
        <v>0</v>
      </c>
      <c r="CW372" s="9">
        <v>0</v>
      </c>
      <c r="CX372" s="24">
        <f>Table1[[#This Row],[Penalty Paid Through FY12]]+Table1[[#This Row],[Penalty Paid FY13 and After]]</f>
        <v>0</v>
      </c>
      <c r="CY372" s="9">
        <v>31.8123</v>
      </c>
      <c r="CZ372" s="9">
        <v>868.27710000000002</v>
      </c>
      <c r="DA372" s="9">
        <v>144.458</v>
      </c>
      <c r="DB372" s="24">
        <f>Table1[[#This Row],[TOTAL Assistance Net of Recapture Penalties Through FY12]]+Table1[[#This Row],[TOTAL Assistance Net of Recapture Penalties FY13 and After]]</f>
        <v>1012.7351</v>
      </c>
      <c r="DC372" s="9">
        <v>3431.9650000000001</v>
      </c>
      <c r="DD372" s="9">
        <v>15293.280500000001</v>
      </c>
      <c r="DE372" s="9">
        <v>35891.438800000004</v>
      </c>
      <c r="DF372" s="24">
        <f>Table1[[#This Row],[Company Direct Tax Revenue Before Assistance Through FY12]]+Table1[[#This Row],[Company Direct Tax Revenue Before Assistance FY13 and After]]</f>
        <v>51184.719300000004</v>
      </c>
      <c r="DG372" s="9">
        <v>3713.3256000000001</v>
      </c>
      <c r="DH372" s="9">
        <v>15284.738300000001</v>
      </c>
      <c r="DI372" s="9">
        <v>38833.902399999999</v>
      </c>
      <c r="DJ372" s="24">
        <f>Table1[[#This Row],[Indirect and Induced Tax Revenues Through FY12]]+Table1[[#This Row],[Indirect and Induced Tax Revenues FY13 and After]]</f>
        <v>54118.640700000004</v>
      </c>
      <c r="DK372" s="9">
        <v>7145.2906000000003</v>
      </c>
      <c r="DL372" s="9">
        <v>30578.018800000002</v>
      </c>
      <c r="DM372" s="9">
        <v>74725.341199999995</v>
      </c>
      <c r="DN372" s="24">
        <f>Table1[[#This Row],[TOTAL Tax Revenues Before Assistance Through FY12]]+Table1[[#This Row],[TOTAL Tax Revenues Before Assistance FY13 and After]]</f>
        <v>105303.36</v>
      </c>
      <c r="DO372" s="9">
        <v>7113.4782999999998</v>
      </c>
      <c r="DP372" s="9">
        <v>29709.741699999999</v>
      </c>
      <c r="DQ372" s="9">
        <v>74580.883199999997</v>
      </c>
      <c r="DR372" s="24">
        <f>Table1[[#This Row],[TOTAL Tax Revenues Net of Assistance Recapture and Penalty Through FY12]]+Table1[[#This Row],[TOTAL Tax Revenues Net of Assistance Recapture and Penalty FY13 and After]]</f>
        <v>104290.6249</v>
      </c>
      <c r="DS372" s="9">
        <v>0</v>
      </c>
      <c r="DT372" s="9">
        <v>0</v>
      </c>
      <c r="DU372" s="9">
        <v>0</v>
      </c>
      <c r="DV372" s="9">
        <v>0</v>
      </c>
    </row>
    <row r="373" spans="1:126" x14ac:dyDescent="0.25">
      <c r="A373" s="10">
        <v>93169</v>
      </c>
      <c r="B373" s="10" t="s">
        <v>1432</v>
      </c>
      <c r="C373" s="10" t="s">
        <v>1433</v>
      </c>
      <c r="D373" s="10" t="s">
        <v>47</v>
      </c>
      <c r="E373" s="10">
        <v>1</v>
      </c>
      <c r="F373" s="10" t="s">
        <v>429</v>
      </c>
      <c r="G373" s="10" t="s">
        <v>453</v>
      </c>
      <c r="H373" s="13">
        <v>0</v>
      </c>
      <c r="I373" s="13">
        <v>25309</v>
      </c>
      <c r="J373" s="10" t="s">
        <v>348</v>
      </c>
      <c r="K373" s="10" t="s">
        <v>50</v>
      </c>
      <c r="L373" s="8">
        <v>39261</v>
      </c>
      <c r="M373" s="8">
        <v>51105</v>
      </c>
      <c r="N373" s="9">
        <v>9950</v>
      </c>
      <c r="O373" s="10" t="s">
        <v>74</v>
      </c>
      <c r="P373" s="7">
        <v>5</v>
      </c>
      <c r="Q373" s="7">
        <v>5</v>
      </c>
      <c r="R373" s="7">
        <v>70</v>
      </c>
      <c r="S373" s="7">
        <v>0</v>
      </c>
      <c r="T373" s="7">
        <v>12</v>
      </c>
      <c r="U373" s="7">
        <v>92</v>
      </c>
      <c r="V373" s="7">
        <v>74</v>
      </c>
      <c r="W373" s="7">
        <v>1</v>
      </c>
      <c r="X373" s="7">
        <v>0</v>
      </c>
      <c r="Y373" s="7">
        <v>0</v>
      </c>
      <c r="Z373" s="7">
        <v>25</v>
      </c>
      <c r="AA373" s="7">
        <v>0</v>
      </c>
      <c r="AB373" s="16">
        <v>0</v>
      </c>
      <c r="AC373" s="16">
        <v>0</v>
      </c>
      <c r="AD373" s="16">
        <v>0</v>
      </c>
      <c r="AE373" s="16">
        <v>0</v>
      </c>
      <c r="AF373" s="15">
        <v>0</v>
      </c>
      <c r="AG373" s="10" t="s">
        <v>1966</v>
      </c>
      <c r="AH373" s="10" t="s">
        <v>1966</v>
      </c>
      <c r="AI373" s="9">
        <v>0</v>
      </c>
      <c r="AJ373" s="9">
        <v>0</v>
      </c>
      <c r="AK373" s="9">
        <v>0</v>
      </c>
      <c r="AL373" s="24">
        <f>Table1[[#This Row],[Company Direct Land Through FY12]]+Table1[[#This Row],[Company Direct Land FY13 and After]]</f>
        <v>0</v>
      </c>
      <c r="AM373" s="9">
        <v>0</v>
      </c>
      <c r="AN373" s="9">
        <v>0</v>
      </c>
      <c r="AO373" s="9">
        <v>0</v>
      </c>
      <c r="AP373" s="24">
        <f>Table1[[#This Row],[Company Direct Building Through FY12]]+Table1[[#This Row],[Company Direct Building FY13 and After]]</f>
        <v>0</v>
      </c>
      <c r="AQ373" s="9">
        <v>0</v>
      </c>
      <c r="AR373" s="9">
        <v>174.5728</v>
      </c>
      <c r="AS373" s="9">
        <v>0</v>
      </c>
      <c r="AT373" s="24">
        <f>Table1[[#This Row],[Mortgage Recording Tax Through FY12]]+Table1[[#This Row],[Mortgage Recording Tax FY13 and After]]</f>
        <v>174.5728</v>
      </c>
      <c r="AU373" s="9">
        <v>0</v>
      </c>
      <c r="AV373" s="9">
        <v>0</v>
      </c>
      <c r="AW373" s="9">
        <v>0</v>
      </c>
      <c r="AX373" s="24">
        <f>Table1[[#This Row],[Pilot Savings  Through FY12]]+Table1[[#This Row],[Pilot Savings FY13 and After]]</f>
        <v>0</v>
      </c>
      <c r="AY373" s="9">
        <v>0</v>
      </c>
      <c r="AZ373" s="9">
        <v>174.5728</v>
      </c>
      <c r="BA373" s="9">
        <v>0</v>
      </c>
      <c r="BB373" s="24">
        <f>Table1[[#This Row],[Mortgage Recording Tax Exemption Through FY12]]+Table1[[#This Row],[Mortgage Recording Tax Exemption FY13 and After]]</f>
        <v>174.5728</v>
      </c>
      <c r="BC373" s="9">
        <v>57.622599999999998</v>
      </c>
      <c r="BD373" s="9">
        <v>220.55609999999999</v>
      </c>
      <c r="BE373" s="9">
        <v>818.7396</v>
      </c>
      <c r="BF373" s="24">
        <f>Table1[[#This Row],[Indirect and Induced Land Through FY12]]+Table1[[#This Row],[Indirect and Induced Land FY13 and After]]</f>
        <v>1039.2956999999999</v>
      </c>
      <c r="BG373" s="9">
        <v>107.0134</v>
      </c>
      <c r="BH373" s="9">
        <v>409.60419999999999</v>
      </c>
      <c r="BI373" s="9">
        <v>1520.5155999999999</v>
      </c>
      <c r="BJ373" s="24">
        <f>Table1[[#This Row],[Indirect and Induced Building Through FY12]]+Table1[[#This Row],[Indirect and Induced Building FY13 and After]]</f>
        <v>1930.1197999999999</v>
      </c>
      <c r="BK373" s="9">
        <v>164.636</v>
      </c>
      <c r="BL373" s="9">
        <v>630.16030000000001</v>
      </c>
      <c r="BM373" s="9">
        <v>2339.2552000000001</v>
      </c>
      <c r="BN373" s="24">
        <f>Table1[[#This Row],[TOTAL Real Property Related Taxes Through FY12]]+Table1[[#This Row],[TOTAL Real Property Related Taxes FY13 and After]]</f>
        <v>2969.4155000000001</v>
      </c>
      <c r="BO373" s="9">
        <v>302.61290000000002</v>
      </c>
      <c r="BP373" s="9">
        <v>1279.7349999999999</v>
      </c>
      <c r="BQ373" s="9">
        <v>4318.8078999999998</v>
      </c>
      <c r="BR373" s="24">
        <f>Table1[[#This Row],[Company Direct Through FY12]]+Table1[[#This Row],[Company Direct FY13 and After]]</f>
        <v>5598.5428999999995</v>
      </c>
      <c r="BS373" s="9">
        <v>0</v>
      </c>
      <c r="BT373" s="9">
        <v>0</v>
      </c>
      <c r="BU373" s="9">
        <v>0</v>
      </c>
      <c r="BV373" s="24">
        <f>Table1[[#This Row],[Sales Tax Exemption Through FY12]]+Table1[[#This Row],[Sales Tax Exemption FY13 and After]]</f>
        <v>0</v>
      </c>
      <c r="BW373" s="9">
        <v>0</v>
      </c>
      <c r="BX373" s="9">
        <v>0</v>
      </c>
      <c r="BY373" s="9">
        <v>0</v>
      </c>
      <c r="BZ373" s="24">
        <f>Table1[[#This Row],[Energy Tax Savings Through FY12]]+Table1[[#This Row],[Energy Tax Savings FY13 and After]]</f>
        <v>0</v>
      </c>
      <c r="CA373" s="9">
        <v>9.2714999999999996</v>
      </c>
      <c r="CB373" s="9">
        <v>42.84</v>
      </c>
      <c r="CC373" s="9">
        <v>42.101399999999998</v>
      </c>
      <c r="CD373" s="24">
        <f>Table1[[#This Row],[Tax Exempt Bond Savings Through FY12]]+Table1[[#This Row],[Tax Exempt Bond Savings FY13 and After]]</f>
        <v>84.941400000000002</v>
      </c>
      <c r="CE373" s="9">
        <v>177.5761</v>
      </c>
      <c r="CF373" s="9">
        <v>757.63580000000002</v>
      </c>
      <c r="CG373" s="9">
        <v>2567.2202000000002</v>
      </c>
      <c r="CH373" s="24">
        <f>Table1[[#This Row],[Indirect and Induced Through FY12]]+Table1[[#This Row],[Indirect and Induced FY13 and After]]</f>
        <v>3324.8560000000002</v>
      </c>
      <c r="CI373" s="9">
        <v>470.91750000000002</v>
      </c>
      <c r="CJ373" s="9">
        <v>1994.5308</v>
      </c>
      <c r="CK373" s="9">
        <v>6843.9267</v>
      </c>
      <c r="CL373" s="24">
        <f>Table1[[#This Row],[TOTAL Income Consumption Use Taxes Through FY12]]+Table1[[#This Row],[TOTAL Income Consumption Use Taxes FY13 and After]]</f>
        <v>8838.4575000000004</v>
      </c>
      <c r="CM373" s="9">
        <v>9.2714999999999996</v>
      </c>
      <c r="CN373" s="9">
        <v>217.4128</v>
      </c>
      <c r="CO373" s="9">
        <v>42.101399999999998</v>
      </c>
      <c r="CP373" s="24">
        <f>Table1[[#This Row],[Assistance Provided Through FY12]]+Table1[[#This Row],[Assistance Provided FY13 and After]]</f>
        <v>259.51420000000002</v>
      </c>
      <c r="CQ373" s="9">
        <v>0</v>
      </c>
      <c r="CR373" s="9">
        <v>0</v>
      </c>
      <c r="CS373" s="9">
        <v>0</v>
      </c>
      <c r="CT373" s="24">
        <f>Table1[[#This Row],[Recapture Cancellation Reduction Amount Through FY12]]+Table1[[#This Row],[Recapture Cancellation Reduction Amount FY13 and After]]</f>
        <v>0</v>
      </c>
      <c r="CU373" s="9">
        <v>0</v>
      </c>
      <c r="CV373" s="9">
        <v>0</v>
      </c>
      <c r="CW373" s="9">
        <v>0</v>
      </c>
      <c r="CX373" s="24">
        <f>Table1[[#This Row],[Penalty Paid Through FY12]]+Table1[[#This Row],[Penalty Paid FY13 and After]]</f>
        <v>0</v>
      </c>
      <c r="CY373" s="9">
        <v>9.2714999999999996</v>
      </c>
      <c r="CZ373" s="9">
        <v>217.4128</v>
      </c>
      <c r="DA373" s="9">
        <v>42.101399999999998</v>
      </c>
      <c r="DB373" s="24">
        <f>Table1[[#This Row],[TOTAL Assistance Net of Recapture Penalties Through FY12]]+Table1[[#This Row],[TOTAL Assistance Net of Recapture Penalties FY13 and After]]</f>
        <v>259.51420000000002</v>
      </c>
      <c r="DC373" s="9">
        <v>302.61290000000002</v>
      </c>
      <c r="DD373" s="9">
        <v>1454.3078</v>
      </c>
      <c r="DE373" s="9">
        <v>4318.8078999999998</v>
      </c>
      <c r="DF373" s="24">
        <f>Table1[[#This Row],[Company Direct Tax Revenue Before Assistance Through FY12]]+Table1[[#This Row],[Company Direct Tax Revenue Before Assistance FY13 and After]]</f>
        <v>5773.1157000000003</v>
      </c>
      <c r="DG373" s="9">
        <v>342.21210000000002</v>
      </c>
      <c r="DH373" s="9">
        <v>1387.7961</v>
      </c>
      <c r="DI373" s="9">
        <v>4906.4754000000003</v>
      </c>
      <c r="DJ373" s="24">
        <f>Table1[[#This Row],[Indirect and Induced Tax Revenues Through FY12]]+Table1[[#This Row],[Indirect and Induced Tax Revenues FY13 and After]]</f>
        <v>6294.2715000000007</v>
      </c>
      <c r="DK373" s="9">
        <v>644.82500000000005</v>
      </c>
      <c r="DL373" s="9">
        <v>2842.1039000000001</v>
      </c>
      <c r="DM373" s="9">
        <v>9225.2832999999991</v>
      </c>
      <c r="DN373" s="24">
        <f>Table1[[#This Row],[TOTAL Tax Revenues Before Assistance Through FY12]]+Table1[[#This Row],[TOTAL Tax Revenues Before Assistance FY13 and After]]</f>
        <v>12067.387199999999</v>
      </c>
      <c r="DO373" s="9">
        <v>635.55349999999999</v>
      </c>
      <c r="DP373" s="9">
        <v>2624.6911</v>
      </c>
      <c r="DQ373" s="9">
        <v>9183.1818999999996</v>
      </c>
      <c r="DR373" s="24">
        <f>Table1[[#This Row],[TOTAL Tax Revenues Net of Assistance Recapture and Penalty Through FY12]]+Table1[[#This Row],[TOTAL Tax Revenues Net of Assistance Recapture and Penalty FY13 and After]]</f>
        <v>11807.873</v>
      </c>
      <c r="DS373" s="9">
        <v>0</v>
      </c>
      <c r="DT373" s="9">
        <v>0</v>
      </c>
      <c r="DU373" s="9">
        <v>0</v>
      </c>
      <c r="DV373" s="9">
        <v>0</v>
      </c>
    </row>
    <row r="374" spans="1:126" x14ac:dyDescent="0.25">
      <c r="A374" s="10">
        <v>93170</v>
      </c>
      <c r="B374" s="10" t="s">
        <v>1442</v>
      </c>
      <c r="C374" s="10" t="s">
        <v>1443</v>
      </c>
      <c r="D374" s="10" t="s">
        <v>10</v>
      </c>
      <c r="E374" s="10">
        <v>17</v>
      </c>
      <c r="F374" s="10" t="s">
        <v>675</v>
      </c>
      <c r="G374" s="10" t="s">
        <v>301</v>
      </c>
      <c r="H374" s="13">
        <v>20000</v>
      </c>
      <c r="I374" s="13">
        <v>20000</v>
      </c>
      <c r="J374" s="10" t="s">
        <v>309</v>
      </c>
      <c r="K374" s="10" t="s">
        <v>5</v>
      </c>
      <c r="L374" s="8">
        <v>38986</v>
      </c>
      <c r="M374" s="8">
        <v>48395</v>
      </c>
      <c r="N374" s="9">
        <v>2850</v>
      </c>
      <c r="O374" s="10" t="s">
        <v>11</v>
      </c>
      <c r="P374" s="7">
        <v>0</v>
      </c>
      <c r="Q374" s="7">
        <v>0</v>
      </c>
      <c r="R374" s="7">
        <v>13</v>
      </c>
      <c r="S374" s="7">
        <v>0</v>
      </c>
      <c r="T374" s="7">
        <v>0</v>
      </c>
      <c r="U374" s="7">
        <v>13</v>
      </c>
      <c r="V374" s="7">
        <v>13</v>
      </c>
      <c r="W374" s="7">
        <v>0</v>
      </c>
      <c r="X374" s="7">
        <v>0</v>
      </c>
      <c r="Y374" s="7">
        <v>20</v>
      </c>
      <c r="Z374" s="7">
        <v>3</v>
      </c>
      <c r="AA374" s="7">
        <v>0</v>
      </c>
      <c r="AB374" s="16">
        <v>0</v>
      </c>
      <c r="AC374" s="16">
        <v>0</v>
      </c>
      <c r="AD374" s="16">
        <v>0</v>
      </c>
      <c r="AE374" s="16">
        <v>0</v>
      </c>
      <c r="AF374" s="15">
        <v>76.923076923076934</v>
      </c>
      <c r="AG374" s="10" t="s">
        <v>1966</v>
      </c>
      <c r="AH374" s="10" t="s">
        <v>1966</v>
      </c>
      <c r="AI374" s="9">
        <v>11.302</v>
      </c>
      <c r="AJ374" s="9">
        <v>49.989400000000003</v>
      </c>
      <c r="AK374" s="9">
        <v>128.20760000000001</v>
      </c>
      <c r="AL374" s="24">
        <f>Table1[[#This Row],[Company Direct Land Through FY12]]+Table1[[#This Row],[Company Direct Land FY13 and After]]</f>
        <v>178.197</v>
      </c>
      <c r="AM374" s="9">
        <v>56.145000000000003</v>
      </c>
      <c r="AN374" s="9">
        <v>177.5078</v>
      </c>
      <c r="AO374" s="9">
        <v>636.89859999999999</v>
      </c>
      <c r="AP374" s="24">
        <f>Table1[[#This Row],[Company Direct Building Through FY12]]+Table1[[#This Row],[Company Direct Building FY13 and After]]</f>
        <v>814.40639999999996</v>
      </c>
      <c r="AQ374" s="9">
        <v>0</v>
      </c>
      <c r="AR374" s="9">
        <v>17.545000000000002</v>
      </c>
      <c r="AS374" s="9">
        <v>0</v>
      </c>
      <c r="AT374" s="24">
        <f>Table1[[#This Row],[Mortgage Recording Tax Through FY12]]+Table1[[#This Row],[Mortgage Recording Tax FY13 and After]]</f>
        <v>17.545000000000002</v>
      </c>
      <c r="AU374" s="9">
        <v>44.981999999999999</v>
      </c>
      <c r="AV374" s="9">
        <v>116.6895</v>
      </c>
      <c r="AW374" s="9">
        <v>510.26659999999998</v>
      </c>
      <c r="AX374" s="24">
        <f>Table1[[#This Row],[Pilot Savings  Through FY12]]+Table1[[#This Row],[Pilot Savings FY13 and After]]</f>
        <v>626.95609999999999</v>
      </c>
      <c r="AY374" s="9">
        <v>0</v>
      </c>
      <c r="AZ374" s="9">
        <v>17.545000000000002</v>
      </c>
      <c r="BA374" s="9">
        <v>0</v>
      </c>
      <c r="BB374" s="24">
        <f>Table1[[#This Row],[Mortgage Recording Tax Exemption Through FY12]]+Table1[[#This Row],[Mortgage Recording Tax Exemption FY13 and After]]</f>
        <v>17.545000000000002</v>
      </c>
      <c r="BC374" s="9">
        <v>5.9855999999999998</v>
      </c>
      <c r="BD374" s="9">
        <v>36.145400000000002</v>
      </c>
      <c r="BE374" s="9">
        <v>67.899000000000001</v>
      </c>
      <c r="BF374" s="24">
        <f>Table1[[#This Row],[Indirect and Induced Land Through FY12]]+Table1[[#This Row],[Indirect and Induced Land FY13 and After]]</f>
        <v>104.0444</v>
      </c>
      <c r="BG374" s="9">
        <v>11.116199999999999</v>
      </c>
      <c r="BH374" s="9">
        <v>67.127300000000005</v>
      </c>
      <c r="BI374" s="9">
        <v>126.1011</v>
      </c>
      <c r="BJ374" s="24">
        <f>Table1[[#This Row],[Indirect and Induced Building Through FY12]]+Table1[[#This Row],[Indirect and Induced Building FY13 and After]]</f>
        <v>193.22840000000002</v>
      </c>
      <c r="BK374" s="9">
        <v>39.566800000000001</v>
      </c>
      <c r="BL374" s="9">
        <v>214.0804</v>
      </c>
      <c r="BM374" s="9">
        <v>448.83969999999999</v>
      </c>
      <c r="BN374" s="24">
        <f>Table1[[#This Row],[TOTAL Real Property Related Taxes Through FY12]]+Table1[[#This Row],[TOTAL Real Property Related Taxes FY13 and After]]</f>
        <v>662.92010000000005</v>
      </c>
      <c r="BO374" s="9">
        <v>23.6539</v>
      </c>
      <c r="BP374" s="9">
        <v>157.85900000000001</v>
      </c>
      <c r="BQ374" s="9">
        <v>268.3263</v>
      </c>
      <c r="BR374" s="24">
        <f>Table1[[#This Row],[Company Direct Through FY12]]+Table1[[#This Row],[Company Direct FY13 and After]]</f>
        <v>426.18529999999998</v>
      </c>
      <c r="BS374" s="9">
        <v>0</v>
      </c>
      <c r="BT374" s="9">
        <v>2.2602000000000002</v>
      </c>
      <c r="BU374" s="9">
        <v>0</v>
      </c>
      <c r="BV374" s="24">
        <f>Table1[[#This Row],[Sales Tax Exemption Through FY12]]+Table1[[#This Row],[Sales Tax Exemption FY13 and After]]</f>
        <v>2.2602000000000002</v>
      </c>
      <c r="BW374" s="9">
        <v>0</v>
      </c>
      <c r="BX374" s="9">
        <v>0</v>
      </c>
      <c r="BY374" s="9">
        <v>0</v>
      </c>
      <c r="BZ374" s="24">
        <f>Table1[[#This Row],[Energy Tax Savings Through FY12]]+Table1[[#This Row],[Energy Tax Savings FY13 and After]]</f>
        <v>0</v>
      </c>
      <c r="CA374" s="9">
        <v>0</v>
      </c>
      <c r="CB374" s="9">
        <v>0</v>
      </c>
      <c r="CC374" s="9">
        <v>0</v>
      </c>
      <c r="CD374" s="24">
        <f>Table1[[#This Row],[Tax Exempt Bond Savings Through FY12]]+Table1[[#This Row],[Tax Exempt Bond Savings FY13 and After]]</f>
        <v>0</v>
      </c>
      <c r="CE374" s="9">
        <v>20.064</v>
      </c>
      <c r="CF374" s="9">
        <v>136.4299</v>
      </c>
      <c r="CG374" s="9">
        <v>227.60120000000001</v>
      </c>
      <c r="CH374" s="24">
        <f>Table1[[#This Row],[Indirect and Induced Through FY12]]+Table1[[#This Row],[Indirect and Induced FY13 and After]]</f>
        <v>364.03110000000004</v>
      </c>
      <c r="CI374" s="9">
        <v>43.7179</v>
      </c>
      <c r="CJ374" s="9">
        <v>292.02870000000001</v>
      </c>
      <c r="CK374" s="9">
        <v>495.92750000000001</v>
      </c>
      <c r="CL374" s="24">
        <f>Table1[[#This Row],[TOTAL Income Consumption Use Taxes Through FY12]]+Table1[[#This Row],[TOTAL Income Consumption Use Taxes FY13 and After]]</f>
        <v>787.95620000000008</v>
      </c>
      <c r="CM374" s="9">
        <v>44.981999999999999</v>
      </c>
      <c r="CN374" s="9">
        <v>136.49469999999999</v>
      </c>
      <c r="CO374" s="9">
        <v>510.26659999999998</v>
      </c>
      <c r="CP374" s="24">
        <f>Table1[[#This Row],[Assistance Provided Through FY12]]+Table1[[#This Row],[Assistance Provided FY13 and After]]</f>
        <v>646.76130000000001</v>
      </c>
      <c r="CQ374" s="9">
        <v>0</v>
      </c>
      <c r="CR374" s="9">
        <v>0</v>
      </c>
      <c r="CS374" s="9">
        <v>0</v>
      </c>
      <c r="CT374" s="24">
        <f>Table1[[#This Row],[Recapture Cancellation Reduction Amount Through FY12]]+Table1[[#This Row],[Recapture Cancellation Reduction Amount FY13 and After]]</f>
        <v>0</v>
      </c>
      <c r="CU374" s="9">
        <v>0</v>
      </c>
      <c r="CV374" s="9">
        <v>0</v>
      </c>
      <c r="CW374" s="9">
        <v>0</v>
      </c>
      <c r="CX374" s="24">
        <f>Table1[[#This Row],[Penalty Paid Through FY12]]+Table1[[#This Row],[Penalty Paid FY13 and After]]</f>
        <v>0</v>
      </c>
      <c r="CY374" s="9">
        <v>44.981999999999999</v>
      </c>
      <c r="CZ374" s="9">
        <v>136.49469999999999</v>
      </c>
      <c r="DA374" s="9">
        <v>510.26659999999998</v>
      </c>
      <c r="DB374" s="24">
        <f>Table1[[#This Row],[TOTAL Assistance Net of Recapture Penalties Through FY12]]+Table1[[#This Row],[TOTAL Assistance Net of Recapture Penalties FY13 and After]]</f>
        <v>646.76130000000001</v>
      </c>
      <c r="DC374" s="9">
        <v>91.100899999999996</v>
      </c>
      <c r="DD374" s="9">
        <v>402.90120000000002</v>
      </c>
      <c r="DE374" s="9">
        <v>1033.4324999999999</v>
      </c>
      <c r="DF374" s="24">
        <f>Table1[[#This Row],[Company Direct Tax Revenue Before Assistance Through FY12]]+Table1[[#This Row],[Company Direct Tax Revenue Before Assistance FY13 and After]]</f>
        <v>1436.3336999999999</v>
      </c>
      <c r="DG374" s="9">
        <v>37.165799999999997</v>
      </c>
      <c r="DH374" s="9">
        <v>239.70259999999999</v>
      </c>
      <c r="DI374" s="9">
        <v>421.60129999999998</v>
      </c>
      <c r="DJ374" s="24">
        <f>Table1[[#This Row],[Indirect and Induced Tax Revenues Through FY12]]+Table1[[#This Row],[Indirect and Induced Tax Revenues FY13 and After]]</f>
        <v>661.3039</v>
      </c>
      <c r="DK374" s="9">
        <v>128.26669999999999</v>
      </c>
      <c r="DL374" s="9">
        <v>642.60379999999998</v>
      </c>
      <c r="DM374" s="9">
        <v>1455.0337999999999</v>
      </c>
      <c r="DN374" s="24">
        <f>Table1[[#This Row],[TOTAL Tax Revenues Before Assistance Through FY12]]+Table1[[#This Row],[TOTAL Tax Revenues Before Assistance FY13 and After]]</f>
        <v>2097.6376</v>
      </c>
      <c r="DO374" s="9">
        <v>83.284700000000001</v>
      </c>
      <c r="DP374" s="9">
        <v>506.10910000000001</v>
      </c>
      <c r="DQ374" s="9">
        <v>944.7672</v>
      </c>
      <c r="DR374" s="24">
        <f>Table1[[#This Row],[TOTAL Tax Revenues Net of Assistance Recapture and Penalty Through FY12]]+Table1[[#This Row],[TOTAL Tax Revenues Net of Assistance Recapture and Penalty FY13 and After]]</f>
        <v>1450.8762999999999</v>
      </c>
      <c r="DS374" s="9">
        <v>0</v>
      </c>
      <c r="DT374" s="9">
        <v>0</v>
      </c>
      <c r="DU374" s="9">
        <v>0</v>
      </c>
      <c r="DV374" s="9">
        <v>0</v>
      </c>
    </row>
    <row r="375" spans="1:126" x14ac:dyDescent="0.25">
      <c r="A375" s="10">
        <v>93171</v>
      </c>
      <c r="B375" s="10" t="s">
        <v>1456</v>
      </c>
      <c r="C375" s="10" t="s">
        <v>1457</v>
      </c>
      <c r="D375" s="10" t="s">
        <v>10</v>
      </c>
      <c r="E375" s="10">
        <v>17</v>
      </c>
      <c r="F375" s="10" t="s">
        <v>762</v>
      </c>
      <c r="G375" s="10" t="s">
        <v>1458</v>
      </c>
      <c r="H375" s="13">
        <v>12500</v>
      </c>
      <c r="I375" s="13">
        <v>12500</v>
      </c>
      <c r="J375" s="10" t="s">
        <v>526</v>
      </c>
      <c r="K375" s="10" t="s">
        <v>5</v>
      </c>
      <c r="L375" s="8">
        <v>38966</v>
      </c>
      <c r="M375" s="8">
        <v>48395</v>
      </c>
      <c r="N375" s="9">
        <v>2600</v>
      </c>
      <c r="O375" s="10" t="s">
        <v>272</v>
      </c>
      <c r="P375" s="7">
        <v>6</v>
      </c>
      <c r="Q375" s="7">
        <v>0</v>
      </c>
      <c r="R375" s="7">
        <v>30</v>
      </c>
      <c r="S375" s="7">
        <v>8</v>
      </c>
      <c r="T375" s="7">
        <v>0</v>
      </c>
      <c r="U375" s="7">
        <v>44</v>
      </c>
      <c r="V375" s="7">
        <v>41</v>
      </c>
      <c r="W375" s="7">
        <v>0</v>
      </c>
      <c r="X375" s="7">
        <v>0</v>
      </c>
      <c r="Y375" s="7">
        <v>0</v>
      </c>
      <c r="Z375" s="7">
        <v>36</v>
      </c>
      <c r="AA375" s="7">
        <v>0</v>
      </c>
      <c r="AB375" s="16">
        <v>0</v>
      </c>
      <c r="AC375" s="16">
        <v>0</v>
      </c>
      <c r="AD375" s="16">
        <v>0</v>
      </c>
      <c r="AE375" s="16">
        <v>0</v>
      </c>
      <c r="AF375" s="15">
        <v>88.63636363636364</v>
      </c>
      <c r="AG375" s="10" t="s">
        <v>28</v>
      </c>
      <c r="AH375" s="10" t="s">
        <v>1966</v>
      </c>
      <c r="AI375" s="9">
        <v>6.8520000000000003</v>
      </c>
      <c r="AJ375" s="9">
        <v>32.060400000000001</v>
      </c>
      <c r="AK375" s="9">
        <v>77.727099999999993</v>
      </c>
      <c r="AL375" s="24">
        <f>Table1[[#This Row],[Company Direct Land Through FY12]]+Table1[[#This Row],[Company Direct Land FY13 and After]]</f>
        <v>109.78749999999999</v>
      </c>
      <c r="AM375" s="9">
        <v>26.623999999999999</v>
      </c>
      <c r="AN375" s="9">
        <v>95.252899999999997</v>
      </c>
      <c r="AO375" s="9">
        <v>302.01799999999997</v>
      </c>
      <c r="AP375" s="24">
        <f>Table1[[#This Row],[Company Direct Building Through FY12]]+Table1[[#This Row],[Company Direct Building FY13 and After]]</f>
        <v>397.27089999999998</v>
      </c>
      <c r="AQ375" s="9">
        <v>0</v>
      </c>
      <c r="AR375" s="9">
        <v>41.852800000000002</v>
      </c>
      <c r="AS375" s="9">
        <v>0</v>
      </c>
      <c r="AT375" s="24">
        <f>Table1[[#This Row],[Mortgage Recording Tax Through FY12]]+Table1[[#This Row],[Mortgage Recording Tax FY13 and After]]</f>
        <v>41.852800000000002</v>
      </c>
      <c r="AU375" s="9">
        <v>20.460999999999999</v>
      </c>
      <c r="AV375" s="9">
        <v>62.354100000000003</v>
      </c>
      <c r="AW375" s="9">
        <v>232.1045</v>
      </c>
      <c r="AX375" s="24">
        <f>Table1[[#This Row],[Pilot Savings  Through FY12]]+Table1[[#This Row],[Pilot Savings FY13 and After]]</f>
        <v>294.45859999999999</v>
      </c>
      <c r="AY375" s="9">
        <v>0</v>
      </c>
      <c r="AZ375" s="9">
        <v>41.852800000000002</v>
      </c>
      <c r="BA375" s="9">
        <v>0</v>
      </c>
      <c r="BB375" s="24">
        <f>Table1[[#This Row],[Mortgage Recording Tax Exemption Through FY12]]+Table1[[#This Row],[Mortgage Recording Tax Exemption FY13 and After]]</f>
        <v>41.852800000000002</v>
      </c>
      <c r="BC375" s="9">
        <v>54.680100000000003</v>
      </c>
      <c r="BD375" s="9">
        <v>206.00139999999999</v>
      </c>
      <c r="BE375" s="9">
        <v>620.28039999999999</v>
      </c>
      <c r="BF375" s="24">
        <f>Table1[[#This Row],[Indirect and Induced Land Through FY12]]+Table1[[#This Row],[Indirect and Induced Land FY13 and After]]</f>
        <v>826.28179999999998</v>
      </c>
      <c r="BG375" s="9">
        <v>101.5487</v>
      </c>
      <c r="BH375" s="9">
        <v>382.57400000000001</v>
      </c>
      <c r="BI375" s="9">
        <v>1151.9481000000001</v>
      </c>
      <c r="BJ375" s="24">
        <f>Table1[[#This Row],[Indirect and Induced Building Through FY12]]+Table1[[#This Row],[Indirect and Induced Building FY13 and After]]</f>
        <v>1534.5221000000001</v>
      </c>
      <c r="BK375" s="9">
        <v>169.24379999999999</v>
      </c>
      <c r="BL375" s="9">
        <v>653.53459999999995</v>
      </c>
      <c r="BM375" s="9">
        <v>1919.8690999999999</v>
      </c>
      <c r="BN375" s="24">
        <f>Table1[[#This Row],[TOTAL Real Property Related Taxes Through FY12]]+Table1[[#This Row],[TOTAL Real Property Related Taxes FY13 and After]]</f>
        <v>2573.4036999999998</v>
      </c>
      <c r="BO375" s="9">
        <v>223.55779999999999</v>
      </c>
      <c r="BP375" s="9">
        <v>921.69640000000004</v>
      </c>
      <c r="BQ375" s="9">
        <v>2535.9958000000001</v>
      </c>
      <c r="BR375" s="24">
        <f>Table1[[#This Row],[Company Direct Through FY12]]+Table1[[#This Row],[Company Direct FY13 and After]]</f>
        <v>3457.6922000000004</v>
      </c>
      <c r="BS375" s="9">
        <v>0</v>
      </c>
      <c r="BT375" s="9">
        <v>12.1419</v>
      </c>
      <c r="BU375" s="9">
        <v>0</v>
      </c>
      <c r="BV375" s="24">
        <f>Table1[[#This Row],[Sales Tax Exemption Through FY12]]+Table1[[#This Row],[Sales Tax Exemption FY13 and After]]</f>
        <v>12.1419</v>
      </c>
      <c r="BW375" s="9">
        <v>0.84519999999999995</v>
      </c>
      <c r="BX375" s="9">
        <v>4.2182000000000004</v>
      </c>
      <c r="BY375" s="9">
        <v>1.2002999999999999</v>
      </c>
      <c r="BZ375" s="24">
        <f>Table1[[#This Row],[Energy Tax Savings Through FY12]]+Table1[[#This Row],[Energy Tax Savings FY13 and After]]</f>
        <v>5.4184999999999999</v>
      </c>
      <c r="CA375" s="9">
        <v>0</v>
      </c>
      <c r="CB375" s="9">
        <v>0</v>
      </c>
      <c r="CC375" s="9">
        <v>0</v>
      </c>
      <c r="CD375" s="24">
        <f>Table1[[#This Row],[Tax Exempt Bond Savings Through FY12]]+Table1[[#This Row],[Tax Exempt Bond Savings FY13 and After]]</f>
        <v>0</v>
      </c>
      <c r="CE375" s="9">
        <v>183.28960000000001</v>
      </c>
      <c r="CF375" s="9">
        <v>767.91830000000004</v>
      </c>
      <c r="CG375" s="9">
        <v>2079.2015999999999</v>
      </c>
      <c r="CH375" s="24">
        <f>Table1[[#This Row],[Indirect and Induced Through FY12]]+Table1[[#This Row],[Indirect and Induced FY13 and After]]</f>
        <v>2847.1198999999997</v>
      </c>
      <c r="CI375" s="9">
        <v>406.00220000000002</v>
      </c>
      <c r="CJ375" s="9">
        <v>1673.2546</v>
      </c>
      <c r="CK375" s="9">
        <v>4613.9970999999996</v>
      </c>
      <c r="CL375" s="24">
        <f>Table1[[#This Row],[TOTAL Income Consumption Use Taxes Through FY12]]+Table1[[#This Row],[TOTAL Income Consumption Use Taxes FY13 and After]]</f>
        <v>6287.2516999999998</v>
      </c>
      <c r="CM375" s="9">
        <v>21.3062</v>
      </c>
      <c r="CN375" s="9">
        <v>120.56699999999999</v>
      </c>
      <c r="CO375" s="9">
        <v>233.3048</v>
      </c>
      <c r="CP375" s="24">
        <f>Table1[[#This Row],[Assistance Provided Through FY12]]+Table1[[#This Row],[Assistance Provided FY13 and After]]</f>
        <v>353.87180000000001</v>
      </c>
      <c r="CQ375" s="9">
        <v>0</v>
      </c>
      <c r="CR375" s="9">
        <v>0</v>
      </c>
      <c r="CS375" s="9">
        <v>0</v>
      </c>
      <c r="CT375" s="24">
        <f>Table1[[#This Row],[Recapture Cancellation Reduction Amount Through FY12]]+Table1[[#This Row],[Recapture Cancellation Reduction Amount FY13 and After]]</f>
        <v>0</v>
      </c>
      <c r="CU375" s="9">
        <v>0</v>
      </c>
      <c r="CV375" s="9">
        <v>0</v>
      </c>
      <c r="CW375" s="9">
        <v>0</v>
      </c>
      <c r="CX375" s="24">
        <f>Table1[[#This Row],[Penalty Paid Through FY12]]+Table1[[#This Row],[Penalty Paid FY13 and After]]</f>
        <v>0</v>
      </c>
      <c r="CY375" s="9">
        <v>21.3062</v>
      </c>
      <c r="CZ375" s="9">
        <v>120.56699999999999</v>
      </c>
      <c r="DA375" s="9">
        <v>233.3048</v>
      </c>
      <c r="DB375" s="24">
        <f>Table1[[#This Row],[TOTAL Assistance Net of Recapture Penalties Through FY12]]+Table1[[#This Row],[TOTAL Assistance Net of Recapture Penalties FY13 and After]]</f>
        <v>353.87180000000001</v>
      </c>
      <c r="DC375" s="9">
        <v>257.03379999999999</v>
      </c>
      <c r="DD375" s="9">
        <v>1090.8625</v>
      </c>
      <c r="DE375" s="9">
        <v>2915.7408999999998</v>
      </c>
      <c r="DF375" s="24">
        <f>Table1[[#This Row],[Company Direct Tax Revenue Before Assistance Through FY12]]+Table1[[#This Row],[Company Direct Tax Revenue Before Assistance FY13 and After]]</f>
        <v>4006.6034</v>
      </c>
      <c r="DG375" s="9">
        <v>339.51839999999999</v>
      </c>
      <c r="DH375" s="9">
        <v>1356.4937</v>
      </c>
      <c r="DI375" s="9">
        <v>3851.4301</v>
      </c>
      <c r="DJ375" s="24">
        <f>Table1[[#This Row],[Indirect and Induced Tax Revenues Through FY12]]+Table1[[#This Row],[Indirect and Induced Tax Revenues FY13 and After]]</f>
        <v>5207.9238000000005</v>
      </c>
      <c r="DK375" s="9">
        <v>596.55219999999997</v>
      </c>
      <c r="DL375" s="9">
        <v>2447.3562000000002</v>
      </c>
      <c r="DM375" s="9">
        <v>6767.1710000000003</v>
      </c>
      <c r="DN375" s="24">
        <f>Table1[[#This Row],[TOTAL Tax Revenues Before Assistance Through FY12]]+Table1[[#This Row],[TOTAL Tax Revenues Before Assistance FY13 and After]]</f>
        <v>9214.5272000000004</v>
      </c>
      <c r="DO375" s="9">
        <v>575.24599999999998</v>
      </c>
      <c r="DP375" s="9">
        <v>2326.7892000000002</v>
      </c>
      <c r="DQ375" s="9">
        <v>6533.8662000000004</v>
      </c>
      <c r="DR375" s="24">
        <f>Table1[[#This Row],[TOTAL Tax Revenues Net of Assistance Recapture and Penalty Through FY12]]+Table1[[#This Row],[TOTAL Tax Revenues Net of Assistance Recapture and Penalty FY13 and After]]</f>
        <v>8860.6553999999996</v>
      </c>
      <c r="DS375" s="9">
        <v>0</v>
      </c>
      <c r="DT375" s="9">
        <v>12.173999999999999</v>
      </c>
      <c r="DU375" s="9">
        <v>93.33</v>
      </c>
      <c r="DV375" s="9">
        <v>0</v>
      </c>
    </row>
    <row r="376" spans="1:126" x14ac:dyDescent="0.25">
      <c r="A376" s="10">
        <v>93172</v>
      </c>
      <c r="B376" s="10" t="s">
        <v>1459</v>
      </c>
      <c r="C376" s="10" t="s">
        <v>1461</v>
      </c>
      <c r="D376" s="10" t="s">
        <v>17</v>
      </c>
      <c r="E376" s="10">
        <v>34</v>
      </c>
      <c r="F376" s="10" t="s">
        <v>1462</v>
      </c>
      <c r="G376" s="10" t="s">
        <v>1285</v>
      </c>
      <c r="H376" s="13">
        <v>40000</v>
      </c>
      <c r="I376" s="13">
        <v>47000</v>
      </c>
      <c r="J376" s="10" t="s">
        <v>1460</v>
      </c>
      <c r="K376" s="10" t="s">
        <v>81</v>
      </c>
      <c r="L376" s="8">
        <v>39037</v>
      </c>
      <c r="M376" s="8">
        <v>48395</v>
      </c>
      <c r="N376" s="9">
        <v>11441</v>
      </c>
      <c r="O376" s="10" t="s">
        <v>102</v>
      </c>
      <c r="P376" s="7">
        <v>0</v>
      </c>
      <c r="Q376" s="7">
        <v>0</v>
      </c>
      <c r="R376" s="7">
        <v>14</v>
      </c>
      <c r="S376" s="7">
        <v>0</v>
      </c>
      <c r="T376" s="7">
        <v>0</v>
      </c>
      <c r="U376" s="7">
        <v>14</v>
      </c>
      <c r="V376" s="7">
        <v>14</v>
      </c>
      <c r="W376" s="7">
        <v>0</v>
      </c>
      <c r="X376" s="7">
        <v>0</v>
      </c>
      <c r="Y376" s="7">
        <v>0</v>
      </c>
      <c r="Z376" s="7">
        <v>10</v>
      </c>
      <c r="AA376" s="7">
        <v>0</v>
      </c>
      <c r="AB376" s="16">
        <v>0</v>
      </c>
      <c r="AC376" s="16">
        <v>0</v>
      </c>
      <c r="AD376" s="16">
        <v>0</v>
      </c>
      <c r="AE376" s="16">
        <v>0</v>
      </c>
      <c r="AF376" s="15">
        <v>100</v>
      </c>
      <c r="AG376" s="10" t="s">
        <v>28</v>
      </c>
      <c r="AH376" s="10" t="s">
        <v>1966</v>
      </c>
      <c r="AI376" s="9">
        <v>52.682000000000002</v>
      </c>
      <c r="AJ376" s="9">
        <v>148.17869999999999</v>
      </c>
      <c r="AK376" s="9">
        <v>597.61410000000001</v>
      </c>
      <c r="AL376" s="24">
        <f>Table1[[#This Row],[Company Direct Land Through FY12]]+Table1[[#This Row],[Company Direct Land FY13 and After]]</f>
        <v>745.79279999999994</v>
      </c>
      <c r="AM376" s="9">
        <v>55.423000000000002</v>
      </c>
      <c r="AN376" s="9">
        <v>201.9546</v>
      </c>
      <c r="AO376" s="9">
        <v>628.70889999999997</v>
      </c>
      <c r="AP376" s="24">
        <f>Table1[[#This Row],[Company Direct Building Through FY12]]+Table1[[#This Row],[Company Direct Building FY13 and After]]</f>
        <v>830.6635</v>
      </c>
      <c r="AQ376" s="9">
        <v>0</v>
      </c>
      <c r="AR376" s="9">
        <v>118.625</v>
      </c>
      <c r="AS376" s="9">
        <v>0</v>
      </c>
      <c r="AT376" s="24">
        <f>Table1[[#This Row],[Mortgage Recording Tax Through FY12]]+Table1[[#This Row],[Mortgage Recording Tax FY13 and After]]</f>
        <v>118.625</v>
      </c>
      <c r="AU376" s="9">
        <v>101.593</v>
      </c>
      <c r="AV376" s="9">
        <v>202.5232</v>
      </c>
      <c r="AW376" s="9">
        <v>1152.4502</v>
      </c>
      <c r="AX376" s="24">
        <f>Table1[[#This Row],[Pilot Savings  Through FY12]]+Table1[[#This Row],[Pilot Savings FY13 and After]]</f>
        <v>1354.9734000000001</v>
      </c>
      <c r="AY376" s="9">
        <v>0</v>
      </c>
      <c r="AZ376" s="9">
        <v>0</v>
      </c>
      <c r="BA376" s="9">
        <v>0</v>
      </c>
      <c r="BB376" s="24">
        <f>Table1[[#This Row],[Mortgage Recording Tax Exemption Through FY12]]+Table1[[#This Row],[Mortgage Recording Tax Exemption FY13 and After]]</f>
        <v>0</v>
      </c>
      <c r="BC376" s="9">
        <v>24.393899999999999</v>
      </c>
      <c r="BD376" s="9">
        <v>64.792599999999993</v>
      </c>
      <c r="BE376" s="9">
        <v>276.7199</v>
      </c>
      <c r="BF376" s="24">
        <f>Table1[[#This Row],[Indirect and Induced Land Through FY12]]+Table1[[#This Row],[Indirect and Induced Land FY13 and After]]</f>
        <v>341.51249999999999</v>
      </c>
      <c r="BG376" s="9">
        <v>45.302999999999997</v>
      </c>
      <c r="BH376" s="9">
        <v>120.3292</v>
      </c>
      <c r="BI376" s="9">
        <v>513.90710000000001</v>
      </c>
      <c r="BJ376" s="24">
        <f>Table1[[#This Row],[Indirect and Induced Building Through FY12]]+Table1[[#This Row],[Indirect and Induced Building FY13 and After]]</f>
        <v>634.23630000000003</v>
      </c>
      <c r="BK376" s="9">
        <v>76.2089</v>
      </c>
      <c r="BL376" s="9">
        <v>451.3569</v>
      </c>
      <c r="BM376" s="9">
        <v>864.49980000000005</v>
      </c>
      <c r="BN376" s="24">
        <f>Table1[[#This Row],[TOTAL Real Property Related Taxes Through FY12]]+Table1[[#This Row],[TOTAL Real Property Related Taxes FY13 and After]]</f>
        <v>1315.8567</v>
      </c>
      <c r="BO376" s="9">
        <v>167.41249999999999</v>
      </c>
      <c r="BP376" s="9">
        <v>473.11160000000001</v>
      </c>
      <c r="BQ376" s="9">
        <v>1899.0940000000001</v>
      </c>
      <c r="BR376" s="24">
        <f>Table1[[#This Row],[Company Direct Through FY12]]+Table1[[#This Row],[Company Direct FY13 and After]]</f>
        <v>2372.2056000000002</v>
      </c>
      <c r="BS376" s="9">
        <v>0</v>
      </c>
      <c r="BT376" s="9">
        <v>0</v>
      </c>
      <c r="BU376" s="9">
        <v>0</v>
      </c>
      <c r="BV376" s="24">
        <f>Table1[[#This Row],[Sales Tax Exemption Through FY12]]+Table1[[#This Row],[Sales Tax Exemption FY13 and After]]</f>
        <v>0</v>
      </c>
      <c r="BW376" s="9">
        <v>0</v>
      </c>
      <c r="BX376" s="9">
        <v>0</v>
      </c>
      <c r="BY376" s="9">
        <v>0</v>
      </c>
      <c r="BZ376" s="24">
        <f>Table1[[#This Row],[Energy Tax Savings Through FY12]]+Table1[[#This Row],[Energy Tax Savings FY13 and After]]</f>
        <v>0</v>
      </c>
      <c r="CA376" s="9">
        <v>0</v>
      </c>
      <c r="CB376" s="9">
        <v>0</v>
      </c>
      <c r="CC376" s="9">
        <v>0</v>
      </c>
      <c r="CD376" s="24">
        <f>Table1[[#This Row],[Tax Exempt Bond Savings Through FY12]]+Table1[[#This Row],[Tax Exempt Bond Savings FY13 and After]]</f>
        <v>0</v>
      </c>
      <c r="CE376" s="9">
        <v>90.494</v>
      </c>
      <c r="CF376" s="9">
        <v>260.2824</v>
      </c>
      <c r="CG376" s="9">
        <v>1026.5452</v>
      </c>
      <c r="CH376" s="24">
        <f>Table1[[#This Row],[Indirect and Induced Through FY12]]+Table1[[#This Row],[Indirect and Induced FY13 and After]]</f>
        <v>1286.8276000000001</v>
      </c>
      <c r="CI376" s="9">
        <v>257.90649999999999</v>
      </c>
      <c r="CJ376" s="9">
        <v>733.39400000000001</v>
      </c>
      <c r="CK376" s="9">
        <v>2925.6392000000001</v>
      </c>
      <c r="CL376" s="24">
        <f>Table1[[#This Row],[TOTAL Income Consumption Use Taxes Through FY12]]+Table1[[#This Row],[TOTAL Income Consumption Use Taxes FY13 and After]]</f>
        <v>3659.0331999999999</v>
      </c>
      <c r="CM376" s="9">
        <v>101.593</v>
      </c>
      <c r="CN376" s="9">
        <v>202.5232</v>
      </c>
      <c r="CO376" s="9">
        <v>1152.4502</v>
      </c>
      <c r="CP376" s="24">
        <f>Table1[[#This Row],[Assistance Provided Through FY12]]+Table1[[#This Row],[Assistance Provided FY13 and After]]</f>
        <v>1354.9734000000001</v>
      </c>
      <c r="CQ376" s="9">
        <v>0</v>
      </c>
      <c r="CR376" s="9">
        <v>0</v>
      </c>
      <c r="CS376" s="9">
        <v>0</v>
      </c>
      <c r="CT376" s="24">
        <f>Table1[[#This Row],[Recapture Cancellation Reduction Amount Through FY12]]+Table1[[#This Row],[Recapture Cancellation Reduction Amount FY13 and After]]</f>
        <v>0</v>
      </c>
      <c r="CU376" s="9">
        <v>0</v>
      </c>
      <c r="CV376" s="9">
        <v>0</v>
      </c>
      <c r="CW376" s="9">
        <v>0</v>
      </c>
      <c r="CX376" s="24">
        <f>Table1[[#This Row],[Penalty Paid Through FY12]]+Table1[[#This Row],[Penalty Paid FY13 and After]]</f>
        <v>0</v>
      </c>
      <c r="CY376" s="9">
        <v>101.593</v>
      </c>
      <c r="CZ376" s="9">
        <v>202.5232</v>
      </c>
      <c r="DA376" s="9">
        <v>1152.4502</v>
      </c>
      <c r="DB376" s="24">
        <f>Table1[[#This Row],[TOTAL Assistance Net of Recapture Penalties Through FY12]]+Table1[[#This Row],[TOTAL Assistance Net of Recapture Penalties FY13 and After]]</f>
        <v>1354.9734000000001</v>
      </c>
      <c r="DC376" s="9">
        <v>275.51749999999998</v>
      </c>
      <c r="DD376" s="9">
        <v>941.86990000000003</v>
      </c>
      <c r="DE376" s="9">
        <v>3125.4169999999999</v>
      </c>
      <c r="DF376" s="24">
        <f>Table1[[#This Row],[Company Direct Tax Revenue Before Assistance Through FY12]]+Table1[[#This Row],[Company Direct Tax Revenue Before Assistance FY13 and After]]</f>
        <v>4067.2869000000001</v>
      </c>
      <c r="DG376" s="9">
        <v>160.1909</v>
      </c>
      <c r="DH376" s="9">
        <v>445.4042</v>
      </c>
      <c r="DI376" s="9">
        <v>1817.1722</v>
      </c>
      <c r="DJ376" s="24">
        <f>Table1[[#This Row],[Indirect and Induced Tax Revenues Through FY12]]+Table1[[#This Row],[Indirect and Induced Tax Revenues FY13 and After]]</f>
        <v>2262.5763999999999</v>
      </c>
      <c r="DK376" s="9">
        <v>435.70839999999998</v>
      </c>
      <c r="DL376" s="9">
        <v>1387.2741000000001</v>
      </c>
      <c r="DM376" s="9">
        <v>4942.5892000000003</v>
      </c>
      <c r="DN376" s="24">
        <f>Table1[[#This Row],[TOTAL Tax Revenues Before Assistance Through FY12]]+Table1[[#This Row],[TOTAL Tax Revenues Before Assistance FY13 and After]]</f>
        <v>6329.8633000000009</v>
      </c>
      <c r="DO376" s="9">
        <v>334.11540000000002</v>
      </c>
      <c r="DP376" s="9">
        <v>1184.7509</v>
      </c>
      <c r="DQ376" s="9">
        <v>3790.1390000000001</v>
      </c>
      <c r="DR376" s="24">
        <f>Table1[[#This Row],[TOTAL Tax Revenues Net of Assistance Recapture and Penalty Through FY12]]+Table1[[#This Row],[TOTAL Tax Revenues Net of Assistance Recapture and Penalty FY13 and After]]</f>
        <v>4974.8899000000001</v>
      </c>
      <c r="DS376" s="9">
        <v>0</v>
      </c>
      <c r="DT376" s="9">
        <v>0</v>
      </c>
      <c r="DU376" s="9">
        <v>0</v>
      </c>
      <c r="DV376" s="9">
        <v>0</v>
      </c>
    </row>
    <row r="377" spans="1:126" x14ac:dyDescent="0.25">
      <c r="A377" s="10">
        <v>93173</v>
      </c>
      <c r="B377" s="10" t="s">
        <v>1463</v>
      </c>
      <c r="C377" s="10" t="s">
        <v>1464</v>
      </c>
      <c r="D377" s="10" t="s">
        <v>10</v>
      </c>
      <c r="E377" s="10">
        <v>13</v>
      </c>
      <c r="F377" s="10" t="s">
        <v>1465</v>
      </c>
      <c r="G377" s="10" t="s">
        <v>332</v>
      </c>
      <c r="H377" s="13">
        <v>286919</v>
      </c>
      <c r="I377" s="13">
        <v>317000</v>
      </c>
      <c r="J377" s="10" t="s">
        <v>1423</v>
      </c>
      <c r="K377" s="10" t="s">
        <v>81</v>
      </c>
      <c r="L377" s="8">
        <v>39007</v>
      </c>
      <c r="M377" s="8">
        <v>43343</v>
      </c>
      <c r="N377" s="9">
        <v>53000</v>
      </c>
      <c r="O377" s="10" t="s">
        <v>1170</v>
      </c>
      <c r="P377" s="7">
        <v>0</v>
      </c>
      <c r="Q377" s="7">
        <v>0</v>
      </c>
      <c r="R377" s="7">
        <v>111</v>
      </c>
      <c r="S377" s="7">
        <v>18</v>
      </c>
      <c r="T377" s="7">
        <v>0</v>
      </c>
      <c r="U377" s="7">
        <v>129</v>
      </c>
      <c r="V377" s="7">
        <v>129</v>
      </c>
      <c r="W377" s="7">
        <v>0</v>
      </c>
      <c r="X377" s="7">
        <v>0</v>
      </c>
      <c r="Y377" s="7">
        <v>0</v>
      </c>
      <c r="Z377" s="7">
        <v>2</v>
      </c>
      <c r="AA377" s="7">
        <v>0</v>
      </c>
      <c r="AB377" s="16">
        <v>0</v>
      </c>
      <c r="AC377" s="16">
        <v>0</v>
      </c>
      <c r="AD377" s="16">
        <v>0</v>
      </c>
      <c r="AE377" s="16">
        <v>0</v>
      </c>
      <c r="AF377" s="15">
        <v>71.774193548387103</v>
      </c>
      <c r="AG377" s="10" t="s">
        <v>28</v>
      </c>
      <c r="AH377" s="10" t="s">
        <v>1966</v>
      </c>
      <c r="AI377" s="9">
        <v>287.50959999999998</v>
      </c>
      <c r="AJ377" s="9">
        <v>829.8116</v>
      </c>
      <c r="AK377" s="9">
        <v>1340.1343999999999</v>
      </c>
      <c r="AL377" s="24">
        <f>Table1[[#This Row],[Company Direct Land Through FY12]]+Table1[[#This Row],[Company Direct Land FY13 and After]]</f>
        <v>2169.9459999999999</v>
      </c>
      <c r="AM377" s="9">
        <v>533.94640000000004</v>
      </c>
      <c r="AN377" s="9">
        <v>1541.0789</v>
      </c>
      <c r="AO377" s="9">
        <v>2488.8218000000002</v>
      </c>
      <c r="AP377" s="24">
        <f>Table1[[#This Row],[Company Direct Building Through FY12]]+Table1[[#This Row],[Company Direct Building FY13 and After]]</f>
        <v>4029.9007000000001</v>
      </c>
      <c r="AQ377" s="9">
        <v>0</v>
      </c>
      <c r="AR377" s="9">
        <v>443.02719999999999</v>
      </c>
      <c r="AS377" s="9">
        <v>0</v>
      </c>
      <c r="AT377" s="24">
        <f>Table1[[#This Row],[Mortgage Recording Tax Through FY12]]+Table1[[#This Row],[Mortgage Recording Tax FY13 and After]]</f>
        <v>443.02719999999999</v>
      </c>
      <c r="AU377" s="9">
        <v>0</v>
      </c>
      <c r="AV377" s="9">
        <v>0</v>
      </c>
      <c r="AW377" s="9">
        <v>0</v>
      </c>
      <c r="AX377" s="24">
        <f>Table1[[#This Row],[Pilot Savings  Through FY12]]+Table1[[#This Row],[Pilot Savings FY13 and After]]</f>
        <v>0</v>
      </c>
      <c r="AY377" s="9">
        <v>0</v>
      </c>
      <c r="AZ377" s="9">
        <v>443.02719999999999</v>
      </c>
      <c r="BA377" s="9">
        <v>0</v>
      </c>
      <c r="BB377" s="24">
        <f>Table1[[#This Row],[Mortgage Recording Tax Exemption Through FY12]]+Table1[[#This Row],[Mortgage Recording Tax Exemption FY13 and After]]</f>
        <v>443.02719999999999</v>
      </c>
      <c r="BC377" s="9">
        <v>158.20779999999999</v>
      </c>
      <c r="BD377" s="9">
        <v>438.30930000000001</v>
      </c>
      <c r="BE377" s="9">
        <v>737.43579999999997</v>
      </c>
      <c r="BF377" s="24">
        <f>Table1[[#This Row],[Indirect and Induced Land Through FY12]]+Table1[[#This Row],[Indirect and Induced Land FY13 and After]]</f>
        <v>1175.7451000000001</v>
      </c>
      <c r="BG377" s="9">
        <v>293.81450000000001</v>
      </c>
      <c r="BH377" s="9">
        <v>814.00279999999998</v>
      </c>
      <c r="BI377" s="9">
        <v>1369.5228</v>
      </c>
      <c r="BJ377" s="24">
        <f>Table1[[#This Row],[Indirect and Induced Building Through FY12]]+Table1[[#This Row],[Indirect and Induced Building FY13 and After]]</f>
        <v>2183.5255999999999</v>
      </c>
      <c r="BK377" s="9">
        <v>1273.4783</v>
      </c>
      <c r="BL377" s="9">
        <v>3623.2026000000001</v>
      </c>
      <c r="BM377" s="9">
        <v>5935.9147999999996</v>
      </c>
      <c r="BN377" s="24">
        <f>Table1[[#This Row],[TOTAL Real Property Related Taxes Through FY12]]+Table1[[#This Row],[TOTAL Real Property Related Taxes FY13 and After]]</f>
        <v>9559.1173999999992</v>
      </c>
      <c r="BO377" s="9">
        <v>1726.4652000000001</v>
      </c>
      <c r="BP377" s="9">
        <v>5053.7710999999999</v>
      </c>
      <c r="BQ377" s="9">
        <v>8047.3692000000001</v>
      </c>
      <c r="BR377" s="24">
        <f>Table1[[#This Row],[Company Direct Through FY12]]+Table1[[#This Row],[Company Direct FY13 and After]]</f>
        <v>13101.140299999999</v>
      </c>
      <c r="BS377" s="9">
        <v>0</v>
      </c>
      <c r="BT377" s="9">
        <v>301.88330000000002</v>
      </c>
      <c r="BU377" s="9">
        <v>0</v>
      </c>
      <c r="BV377" s="24">
        <f>Table1[[#This Row],[Sales Tax Exemption Through FY12]]+Table1[[#This Row],[Sales Tax Exemption FY13 and After]]</f>
        <v>301.88330000000002</v>
      </c>
      <c r="BW377" s="9">
        <v>0</v>
      </c>
      <c r="BX377" s="9">
        <v>0</v>
      </c>
      <c r="BY377" s="9">
        <v>0</v>
      </c>
      <c r="BZ377" s="24">
        <f>Table1[[#This Row],[Energy Tax Savings Through FY12]]+Table1[[#This Row],[Energy Tax Savings FY13 and After]]</f>
        <v>0</v>
      </c>
      <c r="CA377" s="9">
        <v>0</v>
      </c>
      <c r="CB377" s="9">
        <v>0</v>
      </c>
      <c r="CC377" s="9">
        <v>0</v>
      </c>
      <c r="CD377" s="24">
        <f>Table1[[#This Row],[Tax Exempt Bond Savings Through FY12]]+Table1[[#This Row],[Tax Exempt Bond Savings FY13 and After]]</f>
        <v>0</v>
      </c>
      <c r="CE377" s="9">
        <v>530.31820000000005</v>
      </c>
      <c r="CF377" s="9">
        <v>1609.8883000000001</v>
      </c>
      <c r="CG377" s="9">
        <v>2471.9099000000001</v>
      </c>
      <c r="CH377" s="24">
        <f>Table1[[#This Row],[Indirect and Induced Through FY12]]+Table1[[#This Row],[Indirect and Induced FY13 and After]]</f>
        <v>4081.7982000000002</v>
      </c>
      <c r="CI377" s="9">
        <v>2256.7833999999998</v>
      </c>
      <c r="CJ377" s="9">
        <v>6361.7761</v>
      </c>
      <c r="CK377" s="9">
        <v>10519.2791</v>
      </c>
      <c r="CL377" s="24">
        <f>Table1[[#This Row],[TOTAL Income Consumption Use Taxes Through FY12]]+Table1[[#This Row],[TOTAL Income Consumption Use Taxes FY13 and After]]</f>
        <v>16881.055199999999</v>
      </c>
      <c r="CM377" s="9">
        <v>0</v>
      </c>
      <c r="CN377" s="9">
        <v>744.91049999999996</v>
      </c>
      <c r="CO377" s="9">
        <v>0</v>
      </c>
      <c r="CP377" s="24">
        <f>Table1[[#This Row],[Assistance Provided Through FY12]]+Table1[[#This Row],[Assistance Provided FY13 and After]]</f>
        <v>744.91049999999996</v>
      </c>
      <c r="CQ377" s="9">
        <v>0</v>
      </c>
      <c r="CR377" s="9">
        <v>0</v>
      </c>
      <c r="CS377" s="9">
        <v>0</v>
      </c>
      <c r="CT377" s="24">
        <f>Table1[[#This Row],[Recapture Cancellation Reduction Amount Through FY12]]+Table1[[#This Row],[Recapture Cancellation Reduction Amount FY13 and After]]</f>
        <v>0</v>
      </c>
      <c r="CU377" s="9">
        <v>0</v>
      </c>
      <c r="CV377" s="9">
        <v>0</v>
      </c>
      <c r="CW377" s="9">
        <v>0</v>
      </c>
      <c r="CX377" s="24">
        <f>Table1[[#This Row],[Penalty Paid Through FY12]]+Table1[[#This Row],[Penalty Paid FY13 and After]]</f>
        <v>0</v>
      </c>
      <c r="CY377" s="9">
        <v>0</v>
      </c>
      <c r="CZ377" s="9">
        <v>744.91049999999996</v>
      </c>
      <c r="DA377" s="9">
        <v>0</v>
      </c>
      <c r="DB377" s="24">
        <f>Table1[[#This Row],[TOTAL Assistance Net of Recapture Penalties Through FY12]]+Table1[[#This Row],[TOTAL Assistance Net of Recapture Penalties FY13 and After]]</f>
        <v>744.91049999999996</v>
      </c>
      <c r="DC377" s="9">
        <v>2547.9212000000002</v>
      </c>
      <c r="DD377" s="9">
        <v>7867.6887999999999</v>
      </c>
      <c r="DE377" s="9">
        <v>11876.3254</v>
      </c>
      <c r="DF377" s="24">
        <f>Table1[[#This Row],[Company Direct Tax Revenue Before Assistance Through FY12]]+Table1[[#This Row],[Company Direct Tax Revenue Before Assistance FY13 and After]]</f>
        <v>19744.014199999998</v>
      </c>
      <c r="DG377" s="9">
        <v>982.34050000000002</v>
      </c>
      <c r="DH377" s="9">
        <v>2862.2004000000002</v>
      </c>
      <c r="DI377" s="9">
        <v>4578.8684999999996</v>
      </c>
      <c r="DJ377" s="24">
        <f>Table1[[#This Row],[Indirect and Induced Tax Revenues Through FY12]]+Table1[[#This Row],[Indirect and Induced Tax Revenues FY13 and After]]</f>
        <v>7441.0689000000002</v>
      </c>
      <c r="DK377" s="9">
        <v>3530.2617</v>
      </c>
      <c r="DL377" s="9">
        <v>10729.8892</v>
      </c>
      <c r="DM377" s="9">
        <v>16455.193899999998</v>
      </c>
      <c r="DN377" s="24">
        <f>Table1[[#This Row],[TOTAL Tax Revenues Before Assistance Through FY12]]+Table1[[#This Row],[TOTAL Tax Revenues Before Assistance FY13 and After]]</f>
        <v>27185.083099999996</v>
      </c>
      <c r="DO377" s="9">
        <v>3530.2617</v>
      </c>
      <c r="DP377" s="9">
        <v>9984.9786999999997</v>
      </c>
      <c r="DQ377" s="9">
        <v>16455.193899999998</v>
      </c>
      <c r="DR377" s="24">
        <f>Table1[[#This Row],[TOTAL Tax Revenues Net of Assistance Recapture and Penalty Through FY12]]+Table1[[#This Row],[TOTAL Tax Revenues Net of Assistance Recapture and Penalty FY13 and After]]</f>
        <v>26440.172599999998</v>
      </c>
      <c r="DS377" s="9">
        <v>0</v>
      </c>
      <c r="DT377" s="9">
        <v>0</v>
      </c>
      <c r="DU377" s="9">
        <v>0</v>
      </c>
      <c r="DV377" s="9">
        <v>0</v>
      </c>
    </row>
    <row r="378" spans="1:126" x14ac:dyDescent="0.25">
      <c r="A378" s="10">
        <v>93174</v>
      </c>
      <c r="B378" s="10" t="s">
        <v>1466</v>
      </c>
      <c r="C378" s="10" t="s">
        <v>1467</v>
      </c>
      <c r="D378" s="10" t="s">
        <v>10</v>
      </c>
      <c r="E378" s="10">
        <v>17</v>
      </c>
      <c r="F378" s="10" t="s">
        <v>1468</v>
      </c>
      <c r="G378" s="10" t="s">
        <v>634</v>
      </c>
      <c r="H378" s="13">
        <v>447212</v>
      </c>
      <c r="I378" s="13">
        <v>99333</v>
      </c>
      <c r="J378" s="10" t="s">
        <v>794</v>
      </c>
      <c r="K378" s="10" t="s">
        <v>81</v>
      </c>
      <c r="L378" s="8">
        <v>39079</v>
      </c>
      <c r="M378" s="8">
        <v>48396</v>
      </c>
      <c r="N378" s="9">
        <v>25788.5</v>
      </c>
      <c r="O378" s="10" t="s">
        <v>11</v>
      </c>
      <c r="P378" s="7">
        <v>80</v>
      </c>
      <c r="Q378" s="7">
        <v>0</v>
      </c>
      <c r="R378" s="7">
        <v>143</v>
      </c>
      <c r="S378" s="7">
        <v>0</v>
      </c>
      <c r="T378" s="7">
        <v>0</v>
      </c>
      <c r="U378" s="7">
        <v>223</v>
      </c>
      <c r="V378" s="7">
        <v>183</v>
      </c>
      <c r="W378" s="7">
        <v>0</v>
      </c>
      <c r="X378" s="7">
        <v>0</v>
      </c>
      <c r="Y378" s="7">
        <v>0</v>
      </c>
      <c r="Z378" s="7">
        <v>17</v>
      </c>
      <c r="AA378" s="7">
        <v>0</v>
      </c>
      <c r="AB378" s="16">
        <v>0</v>
      </c>
      <c r="AC378" s="16">
        <v>0</v>
      </c>
      <c r="AD378" s="16">
        <v>0</v>
      </c>
      <c r="AE378" s="16">
        <v>0</v>
      </c>
      <c r="AF378" s="15">
        <v>78.923766816143498</v>
      </c>
      <c r="AG378" s="10" t="s">
        <v>28</v>
      </c>
      <c r="AH378" s="10" t="s">
        <v>28</v>
      </c>
      <c r="AI378" s="9">
        <v>56.218200000000003</v>
      </c>
      <c r="AJ378" s="9">
        <v>187.19560000000001</v>
      </c>
      <c r="AK378" s="9">
        <v>661.66499999999996</v>
      </c>
      <c r="AL378" s="24">
        <f>Table1[[#This Row],[Company Direct Land Through FY12]]+Table1[[#This Row],[Company Direct Land FY13 and After]]</f>
        <v>848.86059999999998</v>
      </c>
      <c r="AM378" s="9">
        <v>104.4053</v>
      </c>
      <c r="AN378" s="9">
        <v>347.64909999999998</v>
      </c>
      <c r="AO378" s="9">
        <v>1228.8089</v>
      </c>
      <c r="AP378" s="24">
        <f>Table1[[#This Row],[Company Direct Building Through FY12]]+Table1[[#This Row],[Company Direct Building FY13 and After]]</f>
        <v>1576.4580000000001</v>
      </c>
      <c r="AQ378" s="9">
        <v>0</v>
      </c>
      <c r="AR378" s="9">
        <v>338.59429999999998</v>
      </c>
      <c r="AS378" s="9">
        <v>0</v>
      </c>
      <c r="AT378" s="24">
        <f>Table1[[#This Row],[Mortgage Recording Tax Through FY12]]+Table1[[#This Row],[Mortgage Recording Tax FY13 and After]]</f>
        <v>338.59429999999998</v>
      </c>
      <c r="AU378" s="9">
        <v>0</v>
      </c>
      <c r="AV378" s="9">
        <v>0</v>
      </c>
      <c r="AW378" s="9">
        <v>0</v>
      </c>
      <c r="AX378" s="24">
        <f>Table1[[#This Row],[Pilot Savings  Through FY12]]+Table1[[#This Row],[Pilot Savings FY13 and After]]</f>
        <v>0</v>
      </c>
      <c r="AY378" s="9">
        <v>0</v>
      </c>
      <c r="AZ378" s="9">
        <v>338.59429999999998</v>
      </c>
      <c r="BA378" s="9">
        <v>0</v>
      </c>
      <c r="BB378" s="24">
        <f>Table1[[#This Row],[Mortgage Recording Tax Exemption Through FY12]]+Table1[[#This Row],[Mortgage Recording Tax Exemption FY13 and After]]</f>
        <v>338.59429999999998</v>
      </c>
      <c r="BC378" s="9">
        <v>148.1892</v>
      </c>
      <c r="BD378" s="9">
        <v>560.2355</v>
      </c>
      <c r="BE378" s="9">
        <v>1744.1265000000001</v>
      </c>
      <c r="BF378" s="24">
        <f>Table1[[#This Row],[Indirect and Induced Land Through FY12]]+Table1[[#This Row],[Indirect and Induced Land FY13 and After]]</f>
        <v>2304.3620000000001</v>
      </c>
      <c r="BG378" s="9">
        <v>275.20850000000002</v>
      </c>
      <c r="BH378" s="9">
        <v>1040.4371000000001</v>
      </c>
      <c r="BI378" s="9">
        <v>3239.0929999999998</v>
      </c>
      <c r="BJ378" s="24">
        <f>Table1[[#This Row],[Indirect and Induced Building Through FY12]]+Table1[[#This Row],[Indirect and Induced Building FY13 and After]]</f>
        <v>4279.5300999999999</v>
      </c>
      <c r="BK378" s="9">
        <v>584.02120000000002</v>
      </c>
      <c r="BL378" s="9">
        <v>2135.5173</v>
      </c>
      <c r="BM378" s="9">
        <v>6873.6934000000001</v>
      </c>
      <c r="BN378" s="24">
        <f>Table1[[#This Row],[TOTAL Real Property Related Taxes Through FY12]]+Table1[[#This Row],[TOTAL Real Property Related Taxes FY13 and After]]</f>
        <v>9009.2106999999996</v>
      </c>
      <c r="BO378" s="9">
        <v>727.40629999999999</v>
      </c>
      <c r="BP378" s="9">
        <v>3053.2687000000001</v>
      </c>
      <c r="BQ378" s="9">
        <v>8561.2765999999992</v>
      </c>
      <c r="BR378" s="24">
        <f>Table1[[#This Row],[Company Direct Through FY12]]+Table1[[#This Row],[Company Direct FY13 and After]]</f>
        <v>11614.5453</v>
      </c>
      <c r="BS378" s="9">
        <v>0</v>
      </c>
      <c r="BT378" s="9">
        <v>92.735699999999994</v>
      </c>
      <c r="BU378" s="9">
        <v>0</v>
      </c>
      <c r="BV378" s="24">
        <f>Table1[[#This Row],[Sales Tax Exemption Through FY12]]+Table1[[#This Row],[Sales Tax Exemption FY13 and After]]</f>
        <v>92.735699999999994</v>
      </c>
      <c r="BW378" s="9">
        <v>0</v>
      </c>
      <c r="BX378" s="9">
        <v>0</v>
      </c>
      <c r="BY378" s="9">
        <v>0</v>
      </c>
      <c r="BZ378" s="24">
        <f>Table1[[#This Row],[Energy Tax Savings Through FY12]]+Table1[[#This Row],[Energy Tax Savings FY13 and After]]</f>
        <v>0</v>
      </c>
      <c r="CA378" s="9">
        <v>0</v>
      </c>
      <c r="CB378" s="9">
        <v>0</v>
      </c>
      <c r="CC378" s="9">
        <v>0</v>
      </c>
      <c r="CD378" s="24">
        <f>Table1[[#This Row],[Tax Exempt Bond Savings Through FY12]]+Table1[[#This Row],[Tax Exempt Bond Savings FY13 and After]]</f>
        <v>0</v>
      </c>
      <c r="CE378" s="9">
        <v>496.73540000000003</v>
      </c>
      <c r="CF378" s="9">
        <v>2110.2312999999999</v>
      </c>
      <c r="CG378" s="9">
        <v>5846.3725000000004</v>
      </c>
      <c r="CH378" s="24">
        <f>Table1[[#This Row],[Indirect and Induced Through FY12]]+Table1[[#This Row],[Indirect and Induced FY13 and After]]</f>
        <v>7956.6038000000008</v>
      </c>
      <c r="CI378" s="9">
        <v>1224.1416999999999</v>
      </c>
      <c r="CJ378" s="9">
        <v>5070.7642999999998</v>
      </c>
      <c r="CK378" s="9">
        <v>14407.649100000001</v>
      </c>
      <c r="CL378" s="24">
        <f>Table1[[#This Row],[TOTAL Income Consumption Use Taxes Through FY12]]+Table1[[#This Row],[TOTAL Income Consumption Use Taxes FY13 and After]]</f>
        <v>19478.413400000001</v>
      </c>
      <c r="CM378" s="9">
        <v>0</v>
      </c>
      <c r="CN378" s="9">
        <v>431.33</v>
      </c>
      <c r="CO378" s="9">
        <v>0</v>
      </c>
      <c r="CP378" s="24">
        <f>Table1[[#This Row],[Assistance Provided Through FY12]]+Table1[[#This Row],[Assistance Provided FY13 and After]]</f>
        <v>431.33</v>
      </c>
      <c r="CQ378" s="9">
        <v>0</v>
      </c>
      <c r="CR378" s="9">
        <v>0</v>
      </c>
      <c r="CS378" s="9">
        <v>0</v>
      </c>
      <c r="CT378" s="24">
        <f>Table1[[#This Row],[Recapture Cancellation Reduction Amount Through FY12]]+Table1[[#This Row],[Recapture Cancellation Reduction Amount FY13 and After]]</f>
        <v>0</v>
      </c>
      <c r="CU378" s="9">
        <v>0</v>
      </c>
      <c r="CV378" s="9">
        <v>0</v>
      </c>
      <c r="CW378" s="9">
        <v>0</v>
      </c>
      <c r="CX378" s="24">
        <f>Table1[[#This Row],[Penalty Paid Through FY12]]+Table1[[#This Row],[Penalty Paid FY13 and After]]</f>
        <v>0</v>
      </c>
      <c r="CY378" s="9">
        <v>0</v>
      </c>
      <c r="CZ378" s="9">
        <v>431.33</v>
      </c>
      <c r="DA378" s="9">
        <v>0</v>
      </c>
      <c r="DB378" s="24">
        <f>Table1[[#This Row],[TOTAL Assistance Net of Recapture Penalties Through FY12]]+Table1[[#This Row],[TOTAL Assistance Net of Recapture Penalties FY13 and After]]</f>
        <v>431.33</v>
      </c>
      <c r="DC378" s="9">
        <v>888.02980000000002</v>
      </c>
      <c r="DD378" s="9">
        <v>3926.7076999999999</v>
      </c>
      <c r="DE378" s="9">
        <v>10451.7505</v>
      </c>
      <c r="DF378" s="24">
        <f>Table1[[#This Row],[Company Direct Tax Revenue Before Assistance Through FY12]]+Table1[[#This Row],[Company Direct Tax Revenue Before Assistance FY13 and After]]</f>
        <v>14378.458200000001</v>
      </c>
      <c r="DG378" s="9">
        <v>920.13310000000001</v>
      </c>
      <c r="DH378" s="9">
        <v>3710.9038999999998</v>
      </c>
      <c r="DI378" s="9">
        <v>10829.592000000001</v>
      </c>
      <c r="DJ378" s="24">
        <f>Table1[[#This Row],[Indirect and Induced Tax Revenues Through FY12]]+Table1[[#This Row],[Indirect and Induced Tax Revenues FY13 and After]]</f>
        <v>14540.4959</v>
      </c>
      <c r="DK378" s="9">
        <v>1808.1629</v>
      </c>
      <c r="DL378" s="9">
        <v>7637.6116000000002</v>
      </c>
      <c r="DM378" s="9">
        <v>21281.342499999999</v>
      </c>
      <c r="DN378" s="24">
        <f>Table1[[#This Row],[TOTAL Tax Revenues Before Assistance Through FY12]]+Table1[[#This Row],[TOTAL Tax Revenues Before Assistance FY13 and After]]</f>
        <v>28918.954099999999</v>
      </c>
      <c r="DO378" s="9">
        <v>1808.1629</v>
      </c>
      <c r="DP378" s="9">
        <v>7206.2816000000003</v>
      </c>
      <c r="DQ378" s="9">
        <v>21281.342499999999</v>
      </c>
      <c r="DR378" s="24">
        <f>Table1[[#This Row],[TOTAL Tax Revenues Net of Assistance Recapture and Penalty Through FY12]]+Table1[[#This Row],[TOTAL Tax Revenues Net of Assistance Recapture and Penalty FY13 and After]]</f>
        <v>28487.624100000001</v>
      </c>
      <c r="DS378" s="9">
        <v>0</v>
      </c>
      <c r="DT378" s="9">
        <v>0</v>
      </c>
      <c r="DU378" s="9">
        <v>0</v>
      </c>
      <c r="DV378" s="9">
        <v>0</v>
      </c>
    </row>
    <row r="379" spans="1:126" x14ac:dyDescent="0.25">
      <c r="A379" s="10">
        <v>93175</v>
      </c>
      <c r="B379" s="10" t="s">
        <v>1472</v>
      </c>
      <c r="C379" s="10" t="s">
        <v>1474</v>
      </c>
      <c r="D379" s="10" t="s">
        <v>47</v>
      </c>
      <c r="E379" s="10">
        <v>8</v>
      </c>
      <c r="F379" s="10" t="s">
        <v>1475</v>
      </c>
      <c r="G379" s="10" t="s">
        <v>337</v>
      </c>
      <c r="H379" s="13">
        <v>256074</v>
      </c>
      <c r="I379" s="13">
        <v>1545765</v>
      </c>
      <c r="J379" s="10" t="s">
        <v>572</v>
      </c>
      <c r="K379" s="10" t="s">
        <v>1473</v>
      </c>
      <c r="L379" s="8">
        <v>39113</v>
      </c>
      <c r="M379" s="8">
        <v>50041</v>
      </c>
      <c r="N379" s="9">
        <v>40000</v>
      </c>
      <c r="O379" s="10" t="s">
        <v>108</v>
      </c>
      <c r="P379" s="7">
        <v>326</v>
      </c>
      <c r="Q379" s="7">
        <v>0</v>
      </c>
      <c r="R379" s="7">
        <v>580</v>
      </c>
      <c r="S379" s="7">
        <v>0</v>
      </c>
      <c r="T379" s="7">
        <v>30</v>
      </c>
      <c r="U379" s="7">
        <v>936</v>
      </c>
      <c r="V379" s="7">
        <v>743</v>
      </c>
      <c r="W379" s="7">
        <v>4</v>
      </c>
      <c r="X379" s="7">
        <v>0</v>
      </c>
      <c r="Y379" s="7">
        <v>0</v>
      </c>
      <c r="Z379" s="7">
        <v>24</v>
      </c>
      <c r="AA379" s="7">
        <v>0</v>
      </c>
      <c r="AB379" s="16">
        <v>0</v>
      </c>
      <c r="AC379" s="16">
        <v>0</v>
      </c>
      <c r="AD379" s="16">
        <v>0</v>
      </c>
      <c r="AE379" s="16">
        <v>0</v>
      </c>
      <c r="AF379" s="15">
        <v>40</v>
      </c>
      <c r="AG379" s="10" t="s">
        <v>28</v>
      </c>
      <c r="AH379" s="10" t="s">
        <v>1966</v>
      </c>
      <c r="AI379" s="9">
        <v>1289.0429999999999</v>
      </c>
      <c r="AJ379" s="9">
        <v>2829.8058999999998</v>
      </c>
      <c r="AK379" s="9">
        <v>17228.5278</v>
      </c>
      <c r="AL379" s="24">
        <f>Table1[[#This Row],[Company Direct Land Through FY12]]+Table1[[#This Row],[Company Direct Land FY13 and After]]</f>
        <v>20058.333699999999</v>
      </c>
      <c r="AM379" s="9">
        <v>2393.9369999999999</v>
      </c>
      <c r="AN379" s="9">
        <v>5255.3537999999999</v>
      </c>
      <c r="AO379" s="9">
        <v>31995.837500000001</v>
      </c>
      <c r="AP379" s="24">
        <f>Table1[[#This Row],[Company Direct Building Through FY12]]+Table1[[#This Row],[Company Direct Building FY13 and After]]</f>
        <v>37251.191299999999</v>
      </c>
      <c r="AQ379" s="9">
        <v>0</v>
      </c>
      <c r="AR379" s="9">
        <v>1476.6375</v>
      </c>
      <c r="AS379" s="9">
        <v>0</v>
      </c>
      <c r="AT379" s="24">
        <f>Table1[[#This Row],[Mortgage Recording Tax Through FY12]]+Table1[[#This Row],[Mortgage Recording Tax FY13 and After]]</f>
        <v>1476.6375</v>
      </c>
      <c r="AU379" s="9">
        <v>0</v>
      </c>
      <c r="AV379" s="9">
        <v>0</v>
      </c>
      <c r="AW379" s="9">
        <v>0</v>
      </c>
      <c r="AX379" s="24">
        <f>Table1[[#This Row],[Pilot Savings  Through FY12]]+Table1[[#This Row],[Pilot Savings FY13 and After]]</f>
        <v>0</v>
      </c>
      <c r="AY379" s="9">
        <v>0</v>
      </c>
      <c r="AZ379" s="9">
        <v>0</v>
      </c>
      <c r="BA379" s="9">
        <v>0</v>
      </c>
      <c r="BB379" s="24">
        <f>Table1[[#This Row],[Mortgage Recording Tax Exemption Through FY12]]+Table1[[#This Row],[Mortgage Recording Tax Exemption FY13 and After]]</f>
        <v>0</v>
      </c>
      <c r="BC379" s="9">
        <v>997.21709999999996</v>
      </c>
      <c r="BD379" s="9">
        <v>2191.5315000000001</v>
      </c>
      <c r="BE379" s="9">
        <v>13275.223</v>
      </c>
      <c r="BF379" s="24">
        <f>Table1[[#This Row],[Indirect and Induced Land Through FY12]]+Table1[[#This Row],[Indirect and Induced Land FY13 and After]]</f>
        <v>15466.754499999999</v>
      </c>
      <c r="BG379" s="9">
        <v>1851.9746</v>
      </c>
      <c r="BH379" s="9">
        <v>4069.9868000000001</v>
      </c>
      <c r="BI379" s="9">
        <v>24653.983800000002</v>
      </c>
      <c r="BJ379" s="24">
        <f>Table1[[#This Row],[Indirect and Induced Building Through FY12]]+Table1[[#This Row],[Indirect and Induced Building FY13 and After]]</f>
        <v>28723.970600000001</v>
      </c>
      <c r="BK379" s="9">
        <v>6532.1716999999999</v>
      </c>
      <c r="BL379" s="9">
        <v>15823.315500000001</v>
      </c>
      <c r="BM379" s="9">
        <v>87153.572100000005</v>
      </c>
      <c r="BN379" s="24">
        <f>Table1[[#This Row],[TOTAL Real Property Related Taxes Through FY12]]+Table1[[#This Row],[TOTAL Real Property Related Taxes FY13 and After]]</f>
        <v>102976.8876</v>
      </c>
      <c r="BO379" s="9">
        <v>3748.3296999999998</v>
      </c>
      <c r="BP379" s="9">
        <v>8772.6123000000007</v>
      </c>
      <c r="BQ379" s="9">
        <v>49780.4447</v>
      </c>
      <c r="BR379" s="24">
        <f>Table1[[#This Row],[Company Direct Through FY12]]+Table1[[#This Row],[Company Direct FY13 and After]]</f>
        <v>58553.057000000001</v>
      </c>
      <c r="BS379" s="9">
        <v>0</v>
      </c>
      <c r="BT379" s="9">
        <v>0</v>
      </c>
      <c r="BU379" s="9">
        <v>0</v>
      </c>
      <c r="BV379" s="24">
        <f>Table1[[#This Row],[Sales Tax Exemption Through FY12]]+Table1[[#This Row],[Sales Tax Exemption FY13 and After]]</f>
        <v>0</v>
      </c>
      <c r="BW379" s="9">
        <v>0</v>
      </c>
      <c r="BX379" s="9">
        <v>0</v>
      </c>
      <c r="BY379" s="9">
        <v>0</v>
      </c>
      <c r="BZ379" s="24">
        <f>Table1[[#This Row],[Energy Tax Savings Through FY12]]+Table1[[#This Row],[Energy Tax Savings FY13 and After]]</f>
        <v>0</v>
      </c>
      <c r="CA379" s="9">
        <v>1.89E-2</v>
      </c>
      <c r="CB379" s="9">
        <v>8.5900000000000004E-2</v>
      </c>
      <c r="CC379" s="9">
        <v>8.5800000000000001E-2</v>
      </c>
      <c r="CD379" s="24">
        <f>Table1[[#This Row],[Tax Exempt Bond Savings Through FY12]]+Table1[[#This Row],[Tax Exempt Bond Savings FY13 and After]]</f>
        <v>0.17170000000000002</v>
      </c>
      <c r="CE379" s="9">
        <v>3073.1336999999999</v>
      </c>
      <c r="CF379" s="9">
        <v>7292.1423000000004</v>
      </c>
      <c r="CG379" s="9">
        <v>41073.549400000004</v>
      </c>
      <c r="CH379" s="24">
        <f>Table1[[#This Row],[Indirect and Induced Through FY12]]+Table1[[#This Row],[Indirect and Induced FY13 and After]]</f>
        <v>48365.691700000003</v>
      </c>
      <c r="CI379" s="9">
        <v>6821.4444999999996</v>
      </c>
      <c r="CJ379" s="9">
        <v>16064.6687</v>
      </c>
      <c r="CK379" s="9">
        <v>90853.908299999996</v>
      </c>
      <c r="CL379" s="24">
        <f>Table1[[#This Row],[TOTAL Income Consumption Use Taxes Through FY12]]+Table1[[#This Row],[TOTAL Income Consumption Use Taxes FY13 and After]]</f>
        <v>106918.57699999999</v>
      </c>
      <c r="CM379" s="9">
        <v>1.89E-2</v>
      </c>
      <c r="CN379" s="9">
        <v>8.5900000000000004E-2</v>
      </c>
      <c r="CO379" s="9">
        <v>8.5800000000000001E-2</v>
      </c>
      <c r="CP379" s="24">
        <f>Table1[[#This Row],[Assistance Provided Through FY12]]+Table1[[#This Row],[Assistance Provided FY13 and After]]</f>
        <v>0.17170000000000002</v>
      </c>
      <c r="CQ379" s="9">
        <v>0</v>
      </c>
      <c r="CR379" s="9">
        <v>0</v>
      </c>
      <c r="CS379" s="9">
        <v>0</v>
      </c>
      <c r="CT379" s="24">
        <f>Table1[[#This Row],[Recapture Cancellation Reduction Amount Through FY12]]+Table1[[#This Row],[Recapture Cancellation Reduction Amount FY13 and After]]</f>
        <v>0</v>
      </c>
      <c r="CU379" s="9">
        <v>0</v>
      </c>
      <c r="CV379" s="9">
        <v>0</v>
      </c>
      <c r="CW379" s="9">
        <v>0</v>
      </c>
      <c r="CX379" s="24">
        <f>Table1[[#This Row],[Penalty Paid Through FY12]]+Table1[[#This Row],[Penalty Paid FY13 and After]]</f>
        <v>0</v>
      </c>
      <c r="CY379" s="9">
        <v>1.89E-2</v>
      </c>
      <c r="CZ379" s="9">
        <v>8.5900000000000004E-2</v>
      </c>
      <c r="DA379" s="9">
        <v>8.5800000000000001E-2</v>
      </c>
      <c r="DB379" s="24">
        <f>Table1[[#This Row],[TOTAL Assistance Net of Recapture Penalties Through FY12]]+Table1[[#This Row],[TOTAL Assistance Net of Recapture Penalties FY13 and After]]</f>
        <v>0.17170000000000002</v>
      </c>
      <c r="DC379" s="9">
        <v>7431.3096999999998</v>
      </c>
      <c r="DD379" s="9">
        <v>18334.409500000002</v>
      </c>
      <c r="DE379" s="9">
        <v>99004.81</v>
      </c>
      <c r="DF379" s="24">
        <f>Table1[[#This Row],[Company Direct Tax Revenue Before Assistance Through FY12]]+Table1[[#This Row],[Company Direct Tax Revenue Before Assistance FY13 and After]]</f>
        <v>117339.21950000001</v>
      </c>
      <c r="DG379" s="9">
        <v>5922.3253999999997</v>
      </c>
      <c r="DH379" s="9">
        <v>13553.660599999999</v>
      </c>
      <c r="DI379" s="9">
        <v>79002.756200000003</v>
      </c>
      <c r="DJ379" s="24">
        <f>Table1[[#This Row],[Indirect and Induced Tax Revenues Through FY12]]+Table1[[#This Row],[Indirect and Induced Tax Revenues FY13 and After]]</f>
        <v>92556.416800000006</v>
      </c>
      <c r="DK379" s="9">
        <v>13353.6351</v>
      </c>
      <c r="DL379" s="9">
        <v>31888.070100000001</v>
      </c>
      <c r="DM379" s="9">
        <v>178007.5662</v>
      </c>
      <c r="DN379" s="24">
        <f>Table1[[#This Row],[TOTAL Tax Revenues Before Assistance Through FY12]]+Table1[[#This Row],[TOTAL Tax Revenues Before Assistance FY13 and After]]</f>
        <v>209895.63630000001</v>
      </c>
      <c r="DO379" s="9">
        <v>13353.6162</v>
      </c>
      <c r="DP379" s="9">
        <v>31887.984199999999</v>
      </c>
      <c r="DQ379" s="9">
        <v>178007.4804</v>
      </c>
      <c r="DR379" s="24">
        <f>Table1[[#This Row],[TOTAL Tax Revenues Net of Assistance Recapture and Penalty Through FY12]]+Table1[[#This Row],[TOTAL Tax Revenues Net of Assistance Recapture and Penalty FY13 and After]]</f>
        <v>209895.46460000001</v>
      </c>
      <c r="DS379" s="9">
        <v>0</v>
      </c>
      <c r="DT379" s="9">
        <v>0</v>
      </c>
      <c r="DU379" s="9">
        <v>0</v>
      </c>
      <c r="DV379" s="9">
        <v>0</v>
      </c>
    </row>
    <row r="380" spans="1:126" x14ac:dyDescent="0.25">
      <c r="A380" s="10">
        <v>93176</v>
      </c>
      <c r="B380" s="10" t="s">
        <v>1476</v>
      </c>
      <c r="C380" s="10" t="s">
        <v>1477</v>
      </c>
      <c r="D380" s="10" t="s">
        <v>24</v>
      </c>
      <c r="E380" s="10">
        <v>21</v>
      </c>
      <c r="F380" s="10" t="s">
        <v>1478</v>
      </c>
      <c r="G380" s="10" t="s">
        <v>634</v>
      </c>
      <c r="H380" s="13">
        <v>0</v>
      </c>
      <c r="I380" s="13">
        <v>1250000</v>
      </c>
      <c r="J380" s="10" t="s">
        <v>836</v>
      </c>
      <c r="K380" s="10" t="s">
        <v>42</v>
      </c>
      <c r="L380" s="8">
        <v>38951</v>
      </c>
      <c r="M380" s="8">
        <v>53328</v>
      </c>
      <c r="N380" s="9">
        <v>695200</v>
      </c>
      <c r="O380" s="10" t="s">
        <v>242</v>
      </c>
      <c r="P380" s="7">
        <v>52</v>
      </c>
      <c r="Q380" s="7">
        <v>2906</v>
      </c>
      <c r="R380" s="7">
        <v>242</v>
      </c>
      <c r="S380" s="7">
        <v>41</v>
      </c>
      <c r="T380" s="7">
        <v>174</v>
      </c>
      <c r="U380" s="7">
        <v>3415</v>
      </c>
      <c r="V380" s="7">
        <v>1762</v>
      </c>
      <c r="W380" s="7">
        <v>4</v>
      </c>
      <c r="X380" s="7">
        <v>0</v>
      </c>
      <c r="Y380" s="7">
        <v>0</v>
      </c>
      <c r="Z380" s="7">
        <v>2209</v>
      </c>
      <c r="AA380" s="7">
        <v>4.8906789413118528</v>
      </c>
      <c r="AB380" s="16">
        <v>58.112773302646723</v>
      </c>
      <c r="AC380" s="16">
        <v>28.423475258918295</v>
      </c>
      <c r="AD380" s="16">
        <v>3.0494821634062141</v>
      </c>
      <c r="AE380" s="16">
        <v>5.5235903337169159</v>
      </c>
      <c r="AF380" s="15">
        <v>43.843498273878026</v>
      </c>
      <c r="AG380" s="10" t="s">
        <v>28</v>
      </c>
      <c r="AH380" s="10" t="s">
        <v>1966</v>
      </c>
      <c r="AI380" s="9">
        <v>0</v>
      </c>
      <c r="AJ380" s="9">
        <v>0</v>
      </c>
      <c r="AK380" s="9">
        <v>0</v>
      </c>
      <c r="AL380" s="24">
        <f>Table1[[#This Row],[Company Direct Land Through FY12]]+Table1[[#This Row],[Company Direct Land FY13 and After]]</f>
        <v>0</v>
      </c>
      <c r="AM380" s="9">
        <v>0</v>
      </c>
      <c r="AN380" s="9">
        <v>0</v>
      </c>
      <c r="AO380" s="9">
        <v>0</v>
      </c>
      <c r="AP380" s="24">
        <f>Table1[[#This Row],[Company Direct Building Through FY12]]+Table1[[#This Row],[Company Direct Building FY13 and After]]</f>
        <v>0</v>
      </c>
      <c r="AQ380" s="9">
        <v>0</v>
      </c>
      <c r="AR380" s="9">
        <v>25181.362400000002</v>
      </c>
      <c r="AS380" s="9">
        <v>0</v>
      </c>
      <c r="AT380" s="24">
        <f>Table1[[#This Row],[Mortgage Recording Tax Through FY12]]+Table1[[#This Row],[Mortgage Recording Tax FY13 and After]]</f>
        <v>25181.362400000002</v>
      </c>
      <c r="AU380" s="9">
        <v>0</v>
      </c>
      <c r="AV380" s="9">
        <v>3787.9441000000002</v>
      </c>
      <c r="AW380" s="9">
        <v>0</v>
      </c>
      <c r="AX380" s="24">
        <f>Table1[[#This Row],[Pilot Savings  Through FY12]]+Table1[[#This Row],[Pilot Savings FY13 and After]]</f>
        <v>3787.9441000000002</v>
      </c>
      <c r="AY380" s="9">
        <v>0</v>
      </c>
      <c r="AZ380" s="9">
        <v>25181.362400000002</v>
      </c>
      <c r="BA380" s="9">
        <v>0</v>
      </c>
      <c r="BB380" s="24">
        <f>Table1[[#This Row],[Mortgage Recording Tax Exemption Through FY12]]+Table1[[#This Row],[Mortgage Recording Tax Exemption FY13 and After]]</f>
        <v>25181.362400000002</v>
      </c>
      <c r="BC380" s="9">
        <v>1579.8563999999999</v>
      </c>
      <c r="BD380" s="9">
        <v>7572.5802000000003</v>
      </c>
      <c r="BE380" s="9">
        <v>25842.7876</v>
      </c>
      <c r="BF380" s="24">
        <f>Table1[[#This Row],[Indirect and Induced Land Through FY12]]+Table1[[#This Row],[Indirect and Induced Land FY13 and After]]</f>
        <v>33415.3678</v>
      </c>
      <c r="BG380" s="9">
        <v>2934.0189999999998</v>
      </c>
      <c r="BH380" s="9">
        <v>14063.363300000001</v>
      </c>
      <c r="BI380" s="9">
        <v>47993.750899999999</v>
      </c>
      <c r="BJ380" s="24">
        <f>Table1[[#This Row],[Indirect and Induced Building Through FY12]]+Table1[[#This Row],[Indirect and Induced Building FY13 and After]]</f>
        <v>62057.114199999996</v>
      </c>
      <c r="BK380" s="9">
        <v>4513.8753999999999</v>
      </c>
      <c r="BL380" s="9">
        <v>17847.999400000001</v>
      </c>
      <c r="BM380" s="9">
        <v>73836.538499999995</v>
      </c>
      <c r="BN380" s="24">
        <f>Table1[[#This Row],[TOTAL Real Property Related Taxes Through FY12]]+Table1[[#This Row],[TOTAL Real Property Related Taxes FY13 and After]]</f>
        <v>91684.537899999996</v>
      </c>
      <c r="BO380" s="9">
        <v>5901.7806</v>
      </c>
      <c r="BP380" s="9">
        <v>31121.6944</v>
      </c>
      <c r="BQ380" s="9">
        <v>96350.724799999996</v>
      </c>
      <c r="BR380" s="24">
        <f>Table1[[#This Row],[Company Direct Through FY12]]+Table1[[#This Row],[Company Direct FY13 and After]]</f>
        <v>127472.4192</v>
      </c>
      <c r="BS380" s="9">
        <v>65.1357</v>
      </c>
      <c r="BT380" s="9">
        <v>6958.1867000000002</v>
      </c>
      <c r="BU380" s="9">
        <v>0</v>
      </c>
      <c r="BV380" s="24">
        <f>Table1[[#This Row],[Sales Tax Exemption Through FY12]]+Table1[[#This Row],[Sales Tax Exemption FY13 and After]]</f>
        <v>6958.1867000000002</v>
      </c>
      <c r="BW380" s="9">
        <v>0</v>
      </c>
      <c r="BX380" s="9">
        <v>0</v>
      </c>
      <c r="BY380" s="9">
        <v>0</v>
      </c>
      <c r="BZ380" s="24">
        <f>Table1[[#This Row],[Energy Tax Savings Through FY12]]+Table1[[#This Row],[Energy Tax Savings FY13 and After]]</f>
        <v>0</v>
      </c>
      <c r="CA380" s="9">
        <v>69.851900000000001</v>
      </c>
      <c r="CB380" s="9">
        <v>307.9837</v>
      </c>
      <c r="CC380" s="9">
        <v>317.19389999999999</v>
      </c>
      <c r="CD380" s="24">
        <f>Table1[[#This Row],[Tax Exempt Bond Savings Through FY12]]+Table1[[#This Row],[Tax Exempt Bond Savings FY13 and After]]</f>
        <v>625.17759999999998</v>
      </c>
      <c r="CE380" s="9">
        <v>5394.2901000000002</v>
      </c>
      <c r="CF380" s="9">
        <v>29038.159599999999</v>
      </c>
      <c r="CG380" s="9">
        <v>88459.892600000006</v>
      </c>
      <c r="CH380" s="24">
        <f>Table1[[#This Row],[Indirect and Induced Through FY12]]+Table1[[#This Row],[Indirect and Induced FY13 and After]]</f>
        <v>117498.05220000001</v>
      </c>
      <c r="CI380" s="9">
        <v>11161.0831</v>
      </c>
      <c r="CJ380" s="9">
        <v>52893.683599999997</v>
      </c>
      <c r="CK380" s="9">
        <v>184493.4235</v>
      </c>
      <c r="CL380" s="24">
        <f>Table1[[#This Row],[TOTAL Income Consumption Use Taxes Through FY12]]+Table1[[#This Row],[TOTAL Income Consumption Use Taxes FY13 and After]]</f>
        <v>237387.10709999999</v>
      </c>
      <c r="CM380" s="9">
        <v>134.98759999999999</v>
      </c>
      <c r="CN380" s="9">
        <v>36235.476900000001</v>
      </c>
      <c r="CO380" s="9">
        <v>317.19389999999999</v>
      </c>
      <c r="CP380" s="24">
        <f>Table1[[#This Row],[Assistance Provided Through FY12]]+Table1[[#This Row],[Assistance Provided FY13 and After]]</f>
        <v>36552.6708</v>
      </c>
      <c r="CQ380" s="9">
        <v>0</v>
      </c>
      <c r="CR380" s="9">
        <v>0</v>
      </c>
      <c r="CS380" s="9">
        <v>0</v>
      </c>
      <c r="CT380" s="24">
        <f>Table1[[#This Row],[Recapture Cancellation Reduction Amount Through FY12]]+Table1[[#This Row],[Recapture Cancellation Reduction Amount FY13 and After]]</f>
        <v>0</v>
      </c>
      <c r="CU380" s="9">
        <v>0</v>
      </c>
      <c r="CV380" s="9">
        <v>0</v>
      </c>
      <c r="CW380" s="9">
        <v>0</v>
      </c>
      <c r="CX380" s="24">
        <f>Table1[[#This Row],[Penalty Paid Through FY12]]+Table1[[#This Row],[Penalty Paid FY13 and After]]</f>
        <v>0</v>
      </c>
      <c r="CY380" s="9">
        <v>134.98759999999999</v>
      </c>
      <c r="CZ380" s="9">
        <v>36235.476900000001</v>
      </c>
      <c r="DA380" s="9">
        <v>317.19389999999999</v>
      </c>
      <c r="DB380" s="24">
        <f>Table1[[#This Row],[TOTAL Assistance Net of Recapture Penalties Through FY12]]+Table1[[#This Row],[TOTAL Assistance Net of Recapture Penalties FY13 and After]]</f>
        <v>36552.6708</v>
      </c>
      <c r="DC380" s="9">
        <v>5901.7806</v>
      </c>
      <c r="DD380" s="9">
        <v>56303.056799999998</v>
      </c>
      <c r="DE380" s="9">
        <v>96350.724799999996</v>
      </c>
      <c r="DF380" s="24">
        <f>Table1[[#This Row],[Company Direct Tax Revenue Before Assistance Through FY12]]+Table1[[#This Row],[Company Direct Tax Revenue Before Assistance FY13 and After]]</f>
        <v>152653.78159999999</v>
      </c>
      <c r="DG380" s="9">
        <v>9908.1654999999992</v>
      </c>
      <c r="DH380" s="9">
        <v>50674.1031</v>
      </c>
      <c r="DI380" s="9">
        <v>162296.43109999999</v>
      </c>
      <c r="DJ380" s="24">
        <f>Table1[[#This Row],[Indirect and Induced Tax Revenues Through FY12]]+Table1[[#This Row],[Indirect and Induced Tax Revenues FY13 and After]]</f>
        <v>212970.53419999999</v>
      </c>
      <c r="DK380" s="9">
        <v>15809.946099999999</v>
      </c>
      <c r="DL380" s="9">
        <v>106977.1599</v>
      </c>
      <c r="DM380" s="9">
        <v>258647.15590000001</v>
      </c>
      <c r="DN380" s="24">
        <f>Table1[[#This Row],[TOTAL Tax Revenues Before Assistance Through FY12]]+Table1[[#This Row],[TOTAL Tax Revenues Before Assistance FY13 and After]]</f>
        <v>365624.31579999998</v>
      </c>
      <c r="DO380" s="9">
        <v>15674.958500000001</v>
      </c>
      <c r="DP380" s="9">
        <v>70741.683000000005</v>
      </c>
      <c r="DQ380" s="9">
        <v>258329.962</v>
      </c>
      <c r="DR380" s="24">
        <f>Table1[[#This Row],[TOTAL Tax Revenues Net of Assistance Recapture and Penalty Through FY12]]+Table1[[#This Row],[TOTAL Tax Revenues Net of Assistance Recapture and Penalty FY13 and After]]</f>
        <v>329071.64500000002</v>
      </c>
      <c r="DS380" s="9">
        <v>0</v>
      </c>
      <c r="DT380" s="9">
        <v>0</v>
      </c>
      <c r="DU380" s="9">
        <v>0</v>
      </c>
      <c r="DV380" s="9">
        <v>0</v>
      </c>
    </row>
    <row r="381" spans="1:126" x14ac:dyDescent="0.25">
      <c r="A381" s="10">
        <v>93177</v>
      </c>
      <c r="B381" s="10" t="s">
        <v>1479</v>
      </c>
      <c r="C381" s="10" t="s">
        <v>1480</v>
      </c>
      <c r="D381" s="10" t="s">
        <v>10</v>
      </c>
      <c r="E381" s="10">
        <v>17</v>
      </c>
      <c r="F381" s="10" t="s">
        <v>1481</v>
      </c>
      <c r="G381" s="10" t="s">
        <v>23</v>
      </c>
      <c r="H381" s="13">
        <v>0</v>
      </c>
      <c r="I381" s="13">
        <v>1300000</v>
      </c>
      <c r="J381" s="10" t="s">
        <v>836</v>
      </c>
      <c r="K381" s="10" t="s">
        <v>42</v>
      </c>
      <c r="L381" s="8">
        <v>38951</v>
      </c>
      <c r="M381" s="8">
        <v>53561</v>
      </c>
      <c r="N381" s="9">
        <v>1338454.9439999999</v>
      </c>
      <c r="O381" s="10" t="s">
        <v>242</v>
      </c>
      <c r="P381" s="7">
        <v>32</v>
      </c>
      <c r="Q381" s="7">
        <v>789</v>
      </c>
      <c r="R381" s="7">
        <v>208</v>
      </c>
      <c r="S381" s="7">
        <v>95</v>
      </c>
      <c r="T381" s="7">
        <v>3248</v>
      </c>
      <c r="U381" s="7">
        <v>4372</v>
      </c>
      <c r="V381" s="7">
        <v>713</v>
      </c>
      <c r="W381" s="7">
        <v>0</v>
      </c>
      <c r="X381" s="7">
        <v>0</v>
      </c>
      <c r="Y381" s="7">
        <v>0</v>
      </c>
      <c r="Z381" s="7">
        <v>2534</v>
      </c>
      <c r="AA381" s="7">
        <v>0</v>
      </c>
      <c r="AB381" s="16">
        <v>0</v>
      </c>
      <c r="AC381" s="16">
        <v>0</v>
      </c>
      <c r="AD381" s="16">
        <v>0</v>
      </c>
      <c r="AE381" s="16">
        <v>0</v>
      </c>
      <c r="AF381" s="15">
        <v>0</v>
      </c>
      <c r="AG381" s="10" t="s">
        <v>1966</v>
      </c>
      <c r="AH381" s="10" t="s">
        <v>1966</v>
      </c>
      <c r="AI381" s="9">
        <v>0</v>
      </c>
      <c r="AJ381" s="9">
        <v>0</v>
      </c>
      <c r="AK381" s="9">
        <v>0</v>
      </c>
      <c r="AL381" s="24">
        <f>Table1[[#This Row],[Company Direct Land Through FY12]]+Table1[[#This Row],[Company Direct Land FY13 and After]]</f>
        <v>0</v>
      </c>
      <c r="AM381" s="9">
        <v>0</v>
      </c>
      <c r="AN381" s="9">
        <v>0</v>
      </c>
      <c r="AO381" s="9">
        <v>0</v>
      </c>
      <c r="AP381" s="24">
        <f>Table1[[#This Row],[Company Direct Building Through FY12]]+Table1[[#This Row],[Company Direct Building FY13 and After]]</f>
        <v>0</v>
      </c>
      <c r="AQ381" s="9">
        <v>0</v>
      </c>
      <c r="AR381" s="9">
        <v>38132.494400000003</v>
      </c>
      <c r="AS381" s="9">
        <v>0</v>
      </c>
      <c r="AT381" s="24">
        <f>Table1[[#This Row],[Mortgage Recording Tax Through FY12]]+Table1[[#This Row],[Mortgage Recording Tax FY13 and After]]</f>
        <v>38132.494400000003</v>
      </c>
      <c r="AU381" s="9">
        <v>0</v>
      </c>
      <c r="AV381" s="9">
        <v>0</v>
      </c>
      <c r="AW381" s="9">
        <v>0</v>
      </c>
      <c r="AX381" s="24">
        <f>Table1[[#This Row],[Pilot Savings  Through FY12]]+Table1[[#This Row],[Pilot Savings FY13 and After]]</f>
        <v>0</v>
      </c>
      <c r="AY381" s="9">
        <v>0</v>
      </c>
      <c r="AZ381" s="9">
        <v>38132.494400000003</v>
      </c>
      <c r="BA381" s="9">
        <v>0</v>
      </c>
      <c r="BB381" s="24">
        <f>Table1[[#This Row],[Mortgage Recording Tax Exemption Through FY12]]+Table1[[#This Row],[Mortgage Recording Tax Exemption FY13 and After]]</f>
        <v>38132.494400000003</v>
      </c>
      <c r="BC381" s="9">
        <v>636.44550000000004</v>
      </c>
      <c r="BD381" s="9">
        <v>11044.420700000001</v>
      </c>
      <c r="BE381" s="9">
        <v>10624.665499999999</v>
      </c>
      <c r="BF381" s="24">
        <f>Table1[[#This Row],[Indirect and Induced Land Through FY12]]+Table1[[#This Row],[Indirect and Induced Land FY13 and After]]</f>
        <v>21669.086199999998</v>
      </c>
      <c r="BG381" s="9">
        <v>1181.9702</v>
      </c>
      <c r="BH381" s="9">
        <v>20511.0674</v>
      </c>
      <c r="BI381" s="9">
        <v>19731.522000000001</v>
      </c>
      <c r="BJ381" s="24">
        <f>Table1[[#This Row],[Indirect and Induced Building Through FY12]]+Table1[[#This Row],[Indirect and Induced Building FY13 and After]]</f>
        <v>40242.589399999997</v>
      </c>
      <c r="BK381" s="9">
        <v>1818.4157</v>
      </c>
      <c r="BL381" s="9">
        <v>31555.488099999999</v>
      </c>
      <c r="BM381" s="9">
        <v>30356.1875</v>
      </c>
      <c r="BN381" s="24">
        <f>Table1[[#This Row],[TOTAL Real Property Related Taxes Through FY12]]+Table1[[#This Row],[TOTAL Real Property Related Taxes FY13 and After]]</f>
        <v>61911.675600000002</v>
      </c>
      <c r="BO381" s="9">
        <v>2334.0942</v>
      </c>
      <c r="BP381" s="9">
        <v>45022.132700000002</v>
      </c>
      <c r="BQ381" s="9">
        <v>38964.799200000001</v>
      </c>
      <c r="BR381" s="24">
        <f>Table1[[#This Row],[Company Direct Through FY12]]+Table1[[#This Row],[Company Direct FY13 and After]]</f>
        <v>83986.931899999996</v>
      </c>
      <c r="BS381" s="9">
        <v>0</v>
      </c>
      <c r="BT381" s="9">
        <v>9026.0359000000008</v>
      </c>
      <c r="BU381" s="9">
        <v>0</v>
      </c>
      <c r="BV381" s="24">
        <f>Table1[[#This Row],[Sales Tax Exemption Through FY12]]+Table1[[#This Row],[Sales Tax Exemption FY13 and After]]</f>
        <v>9026.0359000000008</v>
      </c>
      <c r="BW381" s="9">
        <v>0</v>
      </c>
      <c r="BX381" s="9">
        <v>0</v>
      </c>
      <c r="BY381" s="9">
        <v>0</v>
      </c>
      <c r="BZ381" s="24">
        <f>Table1[[#This Row],[Energy Tax Savings Through FY12]]+Table1[[#This Row],[Energy Tax Savings FY13 and After]]</f>
        <v>0</v>
      </c>
      <c r="CA381" s="9">
        <v>240.4015</v>
      </c>
      <c r="CB381" s="9">
        <v>974.81700000000001</v>
      </c>
      <c r="CC381" s="9">
        <v>1091.6512</v>
      </c>
      <c r="CD381" s="24">
        <f>Table1[[#This Row],[Tax Exempt Bond Savings Through FY12]]+Table1[[#This Row],[Tax Exempt Bond Savings FY13 and After]]</f>
        <v>2066.4682000000003</v>
      </c>
      <c r="CE381" s="9">
        <v>2133.3878</v>
      </c>
      <c r="CF381" s="9">
        <v>42093.550799999997</v>
      </c>
      <c r="CG381" s="9">
        <v>35614.254800000002</v>
      </c>
      <c r="CH381" s="24">
        <f>Table1[[#This Row],[Indirect and Induced Through FY12]]+Table1[[#This Row],[Indirect and Induced FY13 and After]]</f>
        <v>77707.805599999992</v>
      </c>
      <c r="CI381" s="9">
        <v>4227.0805</v>
      </c>
      <c r="CJ381" s="9">
        <v>77114.830600000001</v>
      </c>
      <c r="CK381" s="9">
        <v>73487.402799999996</v>
      </c>
      <c r="CL381" s="24">
        <f>Table1[[#This Row],[TOTAL Income Consumption Use Taxes Through FY12]]+Table1[[#This Row],[TOTAL Income Consumption Use Taxes FY13 and After]]</f>
        <v>150602.2334</v>
      </c>
      <c r="CM381" s="9">
        <v>240.4015</v>
      </c>
      <c r="CN381" s="9">
        <v>48133.347300000001</v>
      </c>
      <c r="CO381" s="9">
        <v>1091.6512</v>
      </c>
      <c r="CP381" s="24">
        <f>Table1[[#This Row],[Assistance Provided Through FY12]]+Table1[[#This Row],[Assistance Provided FY13 and After]]</f>
        <v>49224.998500000002</v>
      </c>
      <c r="CQ381" s="9">
        <v>0</v>
      </c>
      <c r="CR381" s="9">
        <v>0</v>
      </c>
      <c r="CS381" s="9">
        <v>0</v>
      </c>
      <c r="CT381" s="24">
        <f>Table1[[#This Row],[Recapture Cancellation Reduction Amount Through FY12]]+Table1[[#This Row],[Recapture Cancellation Reduction Amount FY13 and After]]</f>
        <v>0</v>
      </c>
      <c r="CU381" s="9">
        <v>0</v>
      </c>
      <c r="CV381" s="9">
        <v>0</v>
      </c>
      <c r="CW381" s="9">
        <v>0</v>
      </c>
      <c r="CX381" s="24">
        <f>Table1[[#This Row],[Penalty Paid Through FY12]]+Table1[[#This Row],[Penalty Paid FY13 and After]]</f>
        <v>0</v>
      </c>
      <c r="CY381" s="9">
        <v>240.4015</v>
      </c>
      <c r="CZ381" s="9">
        <v>48133.347300000001</v>
      </c>
      <c r="DA381" s="9">
        <v>1091.6512</v>
      </c>
      <c r="DB381" s="24">
        <f>Table1[[#This Row],[TOTAL Assistance Net of Recapture Penalties Through FY12]]+Table1[[#This Row],[TOTAL Assistance Net of Recapture Penalties FY13 and After]]</f>
        <v>49224.998500000002</v>
      </c>
      <c r="DC381" s="9">
        <v>2334.0942</v>
      </c>
      <c r="DD381" s="9">
        <v>83154.627099999998</v>
      </c>
      <c r="DE381" s="9">
        <v>38964.799200000001</v>
      </c>
      <c r="DF381" s="24">
        <f>Table1[[#This Row],[Company Direct Tax Revenue Before Assistance Through FY12]]+Table1[[#This Row],[Company Direct Tax Revenue Before Assistance FY13 and After]]</f>
        <v>122119.42629999999</v>
      </c>
      <c r="DG381" s="9">
        <v>3951.8035</v>
      </c>
      <c r="DH381" s="9">
        <v>73649.0389</v>
      </c>
      <c r="DI381" s="9">
        <v>65970.442299999995</v>
      </c>
      <c r="DJ381" s="24">
        <f>Table1[[#This Row],[Indirect and Induced Tax Revenues Through FY12]]+Table1[[#This Row],[Indirect and Induced Tax Revenues FY13 and After]]</f>
        <v>139619.48119999998</v>
      </c>
      <c r="DK381" s="9">
        <v>6285.8977000000004</v>
      </c>
      <c r="DL381" s="9">
        <v>156803.666</v>
      </c>
      <c r="DM381" s="9">
        <v>104935.2415</v>
      </c>
      <c r="DN381" s="24">
        <f>Table1[[#This Row],[TOTAL Tax Revenues Before Assistance Through FY12]]+Table1[[#This Row],[TOTAL Tax Revenues Before Assistance FY13 and After]]</f>
        <v>261738.9075</v>
      </c>
      <c r="DO381" s="9">
        <v>6045.4961999999996</v>
      </c>
      <c r="DP381" s="9">
        <v>108670.3187</v>
      </c>
      <c r="DQ381" s="9">
        <v>103843.5903</v>
      </c>
      <c r="DR381" s="24">
        <f>Table1[[#This Row],[TOTAL Tax Revenues Net of Assistance Recapture and Penalty Through FY12]]+Table1[[#This Row],[TOTAL Tax Revenues Net of Assistance Recapture and Penalty FY13 and After]]</f>
        <v>212513.90899999999</v>
      </c>
      <c r="DS381" s="9">
        <v>0</v>
      </c>
      <c r="DT381" s="9">
        <v>0</v>
      </c>
      <c r="DU381" s="9">
        <v>0</v>
      </c>
      <c r="DV381" s="9">
        <v>0</v>
      </c>
    </row>
    <row r="382" spans="1:126" x14ac:dyDescent="0.25">
      <c r="A382" s="10">
        <v>93178</v>
      </c>
      <c r="B382" s="10" t="s">
        <v>1495</v>
      </c>
      <c r="C382" s="10" t="s">
        <v>1496</v>
      </c>
      <c r="D382" s="10" t="s">
        <v>17</v>
      </c>
      <c r="E382" s="10">
        <v>40</v>
      </c>
      <c r="F382" s="10" t="s">
        <v>1497</v>
      </c>
      <c r="G382" s="10" t="s">
        <v>1498</v>
      </c>
      <c r="H382" s="13">
        <v>74047</v>
      </c>
      <c r="I382" s="13">
        <v>103450</v>
      </c>
      <c r="J382" s="10" t="s">
        <v>745</v>
      </c>
      <c r="K382" s="10" t="s">
        <v>50</v>
      </c>
      <c r="L382" s="8">
        <v>38925</v>
      </c>
      <c r="M382" s="8">
        <v>46204</v>
      </c>
      <c r="N382" s="9">
        <v>17420</v>
      </c>
      <c r="O382" s="10" t="s">
        <v>74</v>
      </c>
      <c r="P382" s="7">
        <v>33</v>
      </c>
      <c r="Q382" s="7">
        <v>104</v>
      </c>
      <c r="R382" s="7">
        <v>178</v>
      </c>
      <c r="S382" s="7">
        <v>1</v>
      </c>
      <c r="T382" s="7">
        <v>0</v>
      </c>
      <c r="U382" s="7">
        <v>316</v>
      </c>
      <c r="V382" s="7">
        <v>247</v>
      </c>
      <c r="W382" s="7">
        <v>0</v>
      </c>
      <c r="X382" s="7">
        <v>0</v>
      </c>
      <c r="Y382" s="7">
        <v>249</v>
      </c>
      <c r="Z382" s="7">
        <v>2</v>
      </c>
      <c r="AA382" s="7">
        <v>28.481012658227851</v>
      </c>
      <c r="AB382" s="16">
        <v>26.898734177215189</v>
      </c>
      <c r="AC382" s="16">
        <v>34.493670886075947</v>
      </c>
      <c r="AD382" s="16">
        <v>10.126582278481013</v>
      </c>
      <c r="AE382" s="16">
        <v>0</v>
      </c>
      <c r="AF382" s="15">
        <v>91.139240506329116</v>
      </c>
      <c r="AG382" s="10" t="s">
        <v>28</v>
      </c>
      <c r="AH382" s="10" t="s">
        <v>1966</v>
      </c>
      <c r="AI382" s="9">
        <v>0</v>
      </c>
      <c r="AJ382" s="9">
        <v>0</v>
      </c>
      <c r="AK382" s="9">
        <v>0</v>
      </c>
      <c r="AL382" s="24">
        <f>Table1[[#This Row],[Company Direct Land Through FY12]]+Table1[[#This Row],[Company Direct Land FY13 and After]]</f>
        <v>0</v>
      </c>
      <c r="AM382" s="9">
        <v>0</v>
      </c>
      <c r="AN382" s="9">
        <v>0</v>
      </c>
      <c r="AO382" s="9">
        <v>0</v>
      </c>
      <c r="AP382" s="24">
        <f>Table1[[#This Row],[Company Direct Building Through FY12]]+Table1[[#This Row],[Company Direct Building FY13 and After]]</f>
        <v>0</v>
      </c>
      <c r="AQ382" s="9">
        <v>0</v>
      </c>
      <c r="AR382" s="9">
        <v>310.92230000000001</v>
      </c>
      <c r="AS382" s="9">
        <v>0</v>
      </c>
      <c r="AT382" s="24">
        <f>Table1[[#This Row],[Mortgage Recording Tax Through FY12]]+Table1[[#This Row],[Mortgage Recording Tax FY13 and After]]</f>
        <v>310.92230000000001</v>
      </c>
      <c r="AU382" s="9">
        <v>0</v>
      </c>
      <c r="AV382" s="9">
        <v>0</v>
      </c>
      <c r="AW382" s="9">
        <v>0</v>
      </c>
      <c r="AX382" s="24">
        <f>Table1[[#This Row],[Pilot Savings  Through FY12]]+Table1[[#This Row],[Pilot Savings FY13 and After]]</f>
        <v>0</v>
      </c>
      <c r="AY382" s="9">
        <v>0</v>
      </c>
      <c r="AZ382" s="9">
        <v>310.92230000000001</v>
      </c>
      <c r="BA382" s="9">
        <v>0</v>
      </c>
      <c r="BB382" s="24">
        <f>Table1[[#This Row],[Mortgage Recording Tax Exemption Through FY12]]+Table1[[#This Row],[Mortgage Recording Tax Exemption FY13 and After]]</f>
        <v>310.92230000000001</v>
      </c>
      <c r="BC382" s="9">
        <v>117.25579999999999</v>
      </c>
      <c r="BD382" s="9">
        <v>560.82709999999997</v>
      </c>
      <c r="BE382" s="9">
        <v>1059.8788</v>
      </c>
      <c r="BF382" s="24">
        <f>Table1[[#This Row],[Indirect and Induced Land Through FY12]]+Table1[[#This Row],[Indirect and Induced Land FY13 and After]]</f>
        <v>1620.7058999999999</v>
      </c>
      <c r="BG382" s="9">
        <v>217.76070000000001</v>
      </c>
      <c r="BH382" s="9">
        <v>1041.5363</v>
      </c>
      <c r="BI382" s="9">
        <v>1968.3442</v>
      </c>
      <c r="BJ382" s="24">
        <f>Table1[[#This Row],[Indirect and Induced Building Through FY12]]+Table1[[#This Row],[Indirect and Induced Building FY13 and After]]</f>
        <v>3009.8805000000002</v>
      </c>
      <c r="BK382" s="9">
        <v>335.01650000000001</v>
      </c>
      <c r="BL382" s="9">
        <v>1602.3634</v>
      </c>
      <c r="BM382" s="9">
        <v>3028.223</v>
      </c>
      <c r="BN382" s="24">
        <f>Table1[[#This Row],[TOTAL Real Property Related Taxes Through FY12]]+Table1[[#This Row],[TOTAL Real Property Related Taxes FY13 and After]]</f>
        <v>4630.5864000000001</v>
      </c>
      <c r="BO382" s="9">
        <v>377.05919999999998</v>
      </c>
      <c r="BP382" s="9">
        <v>2036.0916</v>
      </c>
      <c r="BQ382" s="9">
        <v>3408.2478000000001</v>
      </c>
      <c r="BR382" s="24">
        <f>Table1[[#This Row],[Company Direct Through FY12]]+Table1[[#This Row],[Company Direct FY13 and After]]</f>
        <v>5444.3393999999998</v>
      </c>
      <c r="BS382" s="9">
        <v>0</v>
      </c>
      <c r="BT382" s="9">
        <v>0</v>
      </c>
      <c r="BU382" s="9">
        <v>0</v>
      </c>
      <c r="BV382" s="24">
        <f>Table1[[#This Row],[Sales Tax Exemption Through FY12]]+Table1[[#This Row],[Sales Tax Exemption FY13 and After]]</f>
        <v>0</v>
      </c>
      <c r="BW382" s="9">
        <v>0</v>
      </c>
      <c r="BX382" s="9">
        <v>0</v>
      </c>
      <c r="BY382" s="9">
        <v>0</v>
      </c>
      <c r="BZ382" s="24">
        <f>Table1[[#This Row],[Energy Tax Savings Through FY12]]+Table1[[#This Row],[Energy Tax Savings FY13 and After]]</f>
        <v>0</v>
      </c>
      <c r="CA382" s="9">
        <v>1.2699999999999999E-2</v>
      </c>
      <c r="CB382" s="9">
        <v>6.3899999999999998E-2</v>
      </c>
      <c r="CC382" s="9">
        <v>5.7599999999999998E-2</v>
      </c>
      <c r="CD382" s="24">
        <f>Table1[[#This Row],[Tax Exempt Bond Savings Through FY12]]+Table1[[#This Row],[Tax Exempt Bond Savings FY13 and After]]</f>
        <v>0.1215</v>
      </c>
      <c r="CE382" s="9">
        <v>434.98340000000002</v>
      </c>
      <c r="CF382" s="9">
        <v>2368.5075000000002</v>
      </c>
      <c r="CG382" s="9">
        <v>3931.8263000000002</v>
      </c>
      <c r="CH382" s="24">
        <f>Table1[[#This Row],[Indirect and Induced Through FY12]]+Table1[[#This Row],[Indirect and Induced FY13 and After]]</f>
        <v>6300.3338000000003</v>
      </c>
      <c r="CI382" s="9">
        <v>812.0299</v>
      </c>
      <c r="CJ382" s="9">
        <v>4404.5352000000003</v>
      </c>
      <c r="CK382" s="9">
        <v>7340.0164999999997</v>
      </c>
      <c r="CL382" s="24">
        <f>Table1[[#This Row],[TOTAL Income Consumption Use Taxes Through FY12]]+Table1[[#This Row],[TOTAL Income Consumption Use Taxes FY13 and After]]</f>
        <v>11744.5517</v>
      </c>
      <c r="CM382" s="9">
        <v>1.2699999999999999E-2</v>
      </c>
      <c r="CN382" s="9">
        <v>310.9862</v>
      </c>
      <c r="CO382" s="9">
        <v>5.7599999999999998E-2</v>
      </c>
      <c r="CP382" s="24">
        <f>Table1[[#This Row],[Assistance Provided Through FY12]]+Table1[[#This Row],[Assistance Provided FY13 and After]]</f>
        <v>311.04379999999998</v>
      </c>
      <c r="CQ382" s="9">
        <v>0</v>
      </c>
      <c r="CR382" s="9">
        <v>0</v>
      </c>
      <c r="CS382" s="9">
        <v>0</v>
      </c>
      <c r="CT382" s="24">
        <f>Table1[[#This Row],[Recapture Cancellation Reduction Amount Through FY12]]+Table1[[#This Row],[Recapture Cancellation Reduction Amount FY13 and After]]</f>
        <v>0</v>
      </c>
      <c r="CU382" s="9">
        <v>0</v>
      </c>
      <c r="CV382" s="9">
        <v>0</v>
      </c>
      <c r="CW382" s="9">
        <v>0</v>
      </c>
      <c r="CX382" s="24">
        <f>Table1[[#This Row],[Penalty Paid Through FY12]]+Table1[[#This Row],[Penalty Paid FY13 and After]]</f>
        <v>0</v>
      </c>
      <c r="CY382" s="9">
        <v>1.2699999999999999E-2</v>
      </c>
      <c r="CZ382" s="9">
        <v>310.9862</v>
      </c>
      <c r="DA382" s="9">
        <v>5.7599999999999998E-2</v>
      </c>
      <c r="DB382" s="24">
        <f>Table1[[#This Row],[TOTAL Assistance Net of Recapture Penalties Through FY12]]+Table1[[#This Row],[TOTAL Assistance Net of Recapture Penalties FY13 and After]]</f>
        <v>311.04379999999998</v>
      </c>
      <c r="DC382" s="9">
        <v>377.05919999999998</v>
      </c>
      <c r="DD382" s="9">
        <v>2347.0138999999999</v>
      </c>
      <c r="DE382" s="9">
        <v>3408.2478000000001</v>
      </c>
      <c r="DF382" s="24">
        <f>Table1[[#This Row],[Company Direct Tax Revenue Before Assistance Through FY12]]+Table1[[#This Row],[Company Direct Tax Revenue Before Assistance FY13 and After]]</f>
        <v>5755.2617</v>
      </c>
      <c r="DG382" s="9">
        <v>769.99990000000003</v>
      </c>
      <c r="DH382" s="9">
        <v>3970.8708999999999</v>
      </c>
      <c r="DI382" s="9">
        <v>6960.0492999999997</v>
      </c>
      <c r="DJ382" s="24">
        <f>Table1[[#This Row],[Indirect and Induced Tax Revenues Through FY12]]+Table1[[#This Row],[Indirect and Induced Tax Revenues FY13 and After]]</f>
        <v>10930.9202</v>
      </c>
      <c r="DK382" s="9">
        <v>1147.0590999999999</v>
      </c>
      <c r="DL382" s="9">
        <v>6317.8847999999998</v>
      </c>
      <c r="DM382" s="9">
        <v>10368.2971</v>
      </c>
      <c r="DN382" s="24">
        <f>Table1[[#This Row],[TOTAL Tax Revenues Before Assistance Through FY12]]+Table1[[#This Row],[TOTAL Tax Revenues Before Assistance FY13 and After]]</f>
        <v>16686.1819</v>
      </c>
      <c r="DO382" s="9">
        <v>1147.0463999999999</v>
      </c>
      <c r="DP382" s="9">
        <v>6006.8986000000004</v>
      </c>
      <c r="DQ382" s="9">
        <v>10368.2395</v>
      </c>
      <c r="DR382" s="24">
        <f>Table1[[#This Row],[TOTAL Tax Revenues Net of Assistance Recapture and Penalty Through FY12]]+Table1[[#This Row],[TOTAL Tax Revenues Net of Assistance Recapture and Penalty FY13 and After]]</f>
        <v>16375.1381</v>
      </c>
      <c r="DS382" s="9">
        <v>0</v>
      </c>
      <c r="DT382" s="9">
        <v>0</v>
      </c>
      <c r="DU382" s="9">
        <v>0</v>
      </c>
      <c r="DV382" s="9">
        <v>0</v>
      </c>
    </row>
    <row r="383" spans="1:126" x14ac:dyDescent="0.25">
      <c r="A383" s="10">
        <v>93179</v>
      </c>
      <c r="B383" s="10" t="s">
        <v>1505</v>
      </c>
      <c r="C383" s="10" t="s">
        <v>1507</v>
      </c>
      <c r="D383" s="10" t="s">
        <v>24</v>
      </c>
      <c r="E383" s="10">
        <v>26</v>
      </c>
      <c r="F383" s="10" t="s">
        <v>505</v>
      </c>
      <c r="G383" s="10" t="s">
        <v>1508</v>
      </c>
      <c r="H383" s="13">
        <v>77420</v>
      </c>
      <c r="I383" s="13">
        <v>57430</v>
      </c>
      <c r="J383" s="10" t="s">
        <v>1506</v>
      </c>
      <c r="K383" s="10" t="s">
        <v>81</v>
      </c>
      <c r="L383" s="8">
        <v>39041</v>
      </c>
      <c r="M383" s="8">
        <v>48395</v>
      </c>
      <c r="N383" s="9">
        <v>450</v>
      </c>
      <c r="O383" s="10" t="s">
        <v>102</v>
      </c>
      <c r="P383" s="7">
        <v>5</v>
      </c>
      <c r="Q383" s="7">
        <v>0</v>
      </c>
      <c r="R383" s="7">
        <v>38</v>
      </c>
      <c r="S383" s="7">
        <v>0</v>
      </c>
      <c r="T383" s="7">
        <v>68</v>
      </c>
      <c r="U383" s="7">
        <v>111</v>
      </c>
      <c r="V383" s="7">
        <v>40</v>
      </c>
      <c r="W383" s="7">
        <v>0</v>
      </c>
      <c r="X383" s="7">
        <v>0</v>
      </c>
      <c r="Y383" s="7">
        <v>86</v>
      </c>
      <c r="Z383" s="7">
        <v>8</v>
      </c>
      <c r="AA383" s="7">
        <v>0</v>
      </c>
      <c r="AB383" s="16">
        <v>0</v>
      </c>
      <c r="AC383" s="16">
        <v>0</v>
      </c>
      <c r="AD383" s="16">
        <v>0</v>
      </c>
      <c r="AE383" s="16">
        <v>0</v>
      </c>
      <c r="AF383" s="15">
        <v>93.023255813953483</v>
      </c>
      <c r="AG383" s="10" t="s">
        <v>1966</v>
      </c>
      <c r="AH383" s="10" t="s">
        <v>1966</v>
      </c>
      <c r="AI383" s="9">
        <v>39.195999999999998</v>
      </c>
      <c r="AJ383" s="9">
        <v>196.328</v>
      </c>
      <c r="AK383" s="9">
        <v>444.63229999999999</v>
      </c>
      <c r="AL383" s="24">
        <f>Table1[[#This Row],[Company Direct Land Through FY12]]+Table1[[#This Row],[Company Direct Land FY13 and After]]</f>
        <v>640.96029999999996</v>
      </c>
      <c r="AM383" s="9">
        <v>111.866</v>
      </c>
      <c r="AN383" s="9">
        <v>404.87880000000001</v>
      </c>
      <c r="AO383" s="9">
        <v>1268.9858999999999</v>
      </c>
      <c r="AP383" s="24">
        <f>Table1[[#This Row],[Company Direct Building Through FY12]]+Table1[[#This Row],[Company Direct Building FY13 and After]]</f>
        <v>1673.8646999999999</v>
      </c>
      <c r="AQ383" s="9">
        <v>0</v>
      </c>
      <c r="AR383" s="9">
        <v>7.3125</v>
      </c>
      <c r="AS383" s="9">
        <v>0</v>
      </c>
      <c r="AT383" s="24">
        <f>Table1[[#This Row],[Mortgage Recording Tax Through FY12]]+Table1[[#This Row],[Mortgage Recording Tax FY13 and After]]</f>
        <v>7.3125</v>
      </c>
      <c r="AU383" s="9">
        <v>87.700999999999993</v>
      </c>
      <c r="AV383" s="9">
        <v>241.4196</v>
      </c>
      <c r="AW383" s="9">
        <v>994.86320000000001</v>
      </c>
      <c r="AX383" s="24">
        <f>Table1[[#This Row],[Pilot Savings  Through FY12]]+Table1[[#This Row],[Pilot Savings FY13 and After]]</f>
        <v>1236.2828</v>
      </c>
      <c r="AY383" s="9">
        <v>0</v>
      </c>
      <c r="AZ383" s="9">
        <v>0</v>
      </c>
      <c r="BA383" s="9">
        <v>0</v>
      </c>
      <c r="BB383" s="24">
        <f>Table1[[#This Row],[Mortgage Recording Tax Exemption Through FY12]]+Table1[[#This Row],[Mortgage Recording Tax Exemption FY13 and After]]</f>
        <v>0</v>
      </c>
      <c r="BC383" s="9">
        <v>69.697199999999995</v>
      </c>
      <c r="BD383" s="9">
        <v>621.97310000000004</v>
      </c>
      <c r="BE383" s="9">
        <v>790.63070000000005</v>
      </c>
      <c r="BF383" s="24">
        <f>Table1[[#This Row],[Indirect and Induced Land Through FY12]]+Table1[[#This Row],[Indirect and Induced Land FY13 and After]]</f>
        <v>1412.6038000000001</v>
      </c>
      <c r="BG383" s="9">
        <v>129.4376</v>
      </c>
      <c r="BH383" s="9">
        <v>1155.0930000000001</v>
      </c>
      <c r="BI383" s="9">
        <v>1468.3143</v>
      </c>
      <c r="BJ383" s="24">
        <f>Table1[[#This Row],[Indirect and Induced Building Through FY12]]+Table1[[#This Row],[Indirect and Induced Building FY13 and After]]</f>
        <v>2623.4072999999999</v>
      </c>
      <c r="BK383" s="9">
        <v>262.49579999999997</v>
      </c>
      <c r="BL383" s="9">
        <v>2144.1658000000002</v>
      </c>
      <c r="BM383" s="9">
        <v>2977.7</v>
      </c>
      <c r="BN383" s="24">
        <f>Table1[[#This Row],[TOTAL Real Property Related Taxes Through FY12]]+Table1[[#This Row],[TOTAL Real Property Related Taxes FY13 and After]]</f>
        <v>5121.8657999999996</v>
      </c>
      <c r="BO383" s="9">
        <v>440.24869999999999</v>
      </c>
      <c r="BP383" s="9">
        <v>4338.6167999999998</v>
      </c>
      <c r="BQ383" s="9">
        <v>4994.0947999999999</v>
      </c>
      <c r="BR383" s="24">
        <f>Table1[[#This Row],[Company Direct Through FY12]]+Table1[[#This Row],[Company Direct FY13 and After]]</f>
        <v>9332.7115999999987</v>
      </c>
      <c r="BS383" s="9">
        <v>0</v>
      </c>
      <c r="BT383" s="9">
        <v>0</v>
      </c>
      <c r="BU383" s="9">
        <v>0</v>
      </c>
      <c r="BV383" s="24">
        <f>Table1[[#This Row],[Sales Tax Exemption Through FY12]]+Table1[[#This Row],[Sales Tax Exemption FY13 and After]]</f>
        <v>0</v>
      </c>
      <c r="BW383" s="9">
        <v>0</v>
      </c>
      <c r="BX383" s="9">
        <v>0</v>
      </c>
      <c r="BY383" s="9">
        <v>0</v>
      </c>
      <c r="BZ383" s="24">
        <f>Table1[[#This Row],[Energy Tax Savings Through FY12]]+Table1[[#This Row],[Energy Tax Savings FY13 and After]]</f>
        <v>0</v>
      </c>
      <c r="CA383" s="9">
        <v>0</v>
      </c>
      <c r="CB383" s="9">
        <v>0</v>
      </c>
      <c r="CC383" s="9">
        <v>0</v>
      </c>
      <c r="CD383" s="24">
        <f>Table1[[#This Row],[Tax Exempt Bond Savings Through FY12]]+Table1[[#This Row],[Tax Exempt Bond Savings FY13 and After]]</f>
        <v>0</v>
      </c>
      <c r="CE383" s="9">
        <v>237.9752</v>
      </c>
      <c r="CF383" s="9">
        <v>2391.7775000000001</v>
      </c>
      <c r="CG383" s="9">
        <v>2699.5454</v>
      </c>
      <c r="CH383" s="24">
        <f>Table1[[#This Row],[Indirect and Induced Through FY12]]+Table1[[#This Row],[Indirect and Induced FY13 and After]]</f>
        <v>5091.3229000000001</v>
      </c>
      <c r="CI383" s="9">
        <v>678.22389999999996</v>
      </c>
      <c r="CJ383" s="9">
        <v>6730.3942999999999</v>
      </c>
      <c r="CK383" s="9">
        <v>7693.6401999999998</v>
      </c>
      <c r="CL383" s="24">
        <f>Table1[[#This Row],[TOTAL Income Consumption Use Taxes Through FY12]]+Table1[[#This Row],[TOTAL Income Consumption Use Taxes FY13 and After]]</f>
        <v>14424.0345</v>
      </c>
      <c r="CM383" s="9">
        <v>87.700999999999993</v>
      </c>
      <c r="CN383" s="9">
        <v>241.4196</v>
      </c>
      <c r="CO383" s="9">
        <v>994.86320000000001</v>
      </c>
      <c r="CP383" s="24">
        <f>Table1[[#This Row],[Assistance Provided Through FY12]]+Table1[[#This Row],[Assistance Provided FY13 and After]]</f>
        <v>1236.2828</v>
      </c>
      <c r="CQ383" s="9">
        <v>0</v>
      </c>
      <c r="CR383" s="9">
        <v>0</v>
      </c>
      <c r="CS383" s="9">
        <v>0</v>
      </c>
      <c r="CT383" s="24">
        <f>Table1[[#This Row],[Recapture Cancellation Reduction Amount Through FY12]]+Table1[[#This Row],[Recapture Cancellation Reduction Amount FY13 and After]]</f>
        <v>0</v>
      </c>
      <c r="CU383" s="9">
        <v>0</v>
      </c>
      <c r="CV383" s="9">
        <v>0</v>
      </c>
      <c r="CW383" s="9">
        <v>0</v>
      </c>
      <c r="CX383" s="24">
        <f>Table1[[#This Row],[Penalty Paid Through FY12]]+Table1[[#This Row],[Penalty Paid FY13 and After]]</f>
        <v>0</v>
      </c>
      <c r="CY383" s="9">
        <v>87.700999999999993</v>
      </c>
      <c r="CZ383" s="9">
        <v>241.4196</v>
      </c>
      <c r="DA383" s="9">
        <v>994.86320000000001</v>
      </c>
      <c r="DB383" s="24">
        <f>Table1[[#This Row],[TOTAL Assistance Net of Recapture Penalties Through FY12]]+Table1[[#This Row],[TOTAL Assistance Net of Recapture Penalties FY13 and After]]</f>
        <v>1236.2828</v>
      </c>
      <c r="DC383" s="9">
        <v>591.3107</v>
      </c>
      <c r="DD383" s="9">
        <v>4947.1360999999997</v>
      </c>
      <c r="DE383" s="9">
        <v>6707.7129999999997</v>
      </c>
      <c r="DF383" s="24">
        <f>Table1[[#This Row],[Company Direct Tax Revenue Before Assistance Through FY12]]+Table1[[#This Row],[Company Direct Tax Revenue Before Assistance FY13 and After]]</f>
        <v>11654.849099999999</v>
      </c>
      <c r="DG383" s="9">
        <v>437.11</v>
      </c>
      <c r="DH383" s="9">
        <v>4168.8436000000002</v>
      </c>
      <c r="DI383" s="9">
        <v>4958.4903999999997</v>
      </c>
      <c r="DJ383" s="24">
        <f>Table1[[#This Row],[Indirect and Induced Tax Revenues Through FY12]]+Table1[[#This Row],[Indirect and Induced Tax Revenues FY13 and After]]</f>
        <v>9127.3339999999989</v>
      </c>
      <c r="DK383" s="9">
        <v>1028.4206999999999</v>
      </c>
      <c r="DL383" s="9">
        <v>9115.9796999999999</v>
      </c>
      <c r="DM383" s="9">
        <v>11666.2034</v>
      </c>
      <c r="DN383" s="24">
        <f>Table1[[#This Row],[TOTAL Tax Revenues Before Assistance Through FY12]]+Table1[[#This Row],[TOTAL Tax Revenues Before Assistance FY13 and After]]</f>
        <v>20782.183100000002</v>
      </c>
      <c r="DO383" s="9">
        <v>940.71969999999999</v>
      </c>
      <c r="DP383" s="9">
        <v>8874.5601000000006</v>
      </c>
      <c r="DQ383" s="9">
        <v>10671.340200000001</v>
      </c>
      <c r="DR383" s="24">
        <f>Table1[[#This Row],[TOTAL Tax Revenues Net of Assistance Recapture and Penalty Through FY12]]+Table1[[#This Row],[TOTAL Tax Revenues Net of Assistance Recapture and Penalty FY13 and After]]</f>
        <v>19545.900300000001</v>
      </c>
      <c r="DS383" s="9">
        <v>0</v>
      </c>
      <c r="DT383" s="9">
        <v>0</v>
      </c>
      <c r="DU383" s="9">
        <v>0</v>
      </c>
      <c r="DV383" s="9">
        <v>0</v>
      </c>
    </row>
    <row r="384" spans="1:126" x14ac:dyDescent="0.25">
      <c r="A384" s="10">
        <v>93180</v>
      </c>
      <c r="B384" s="10" t="s">
        <v>1513</v>
      </c>
      <c r="C384" s="10" t="s">
        <v>1515</v>
      </c>
      <c r="D384" s="10" t="s">
        <v>24</v>
      </c>
      <c r="E384" s="10">
        <v>26</v>
      </c>
      <c r="F384" s="10" t="s">
        <v>1516</v>
      </c>
      <c r="G384" s="10" t="s">
        <v>1517</v>
      </c>
      <c r="H384" s="13">
        <v>14000</v>
      </c>
      <c r="I384" s="13">
        <v>8900</v>
      </c>
      <c r="J384" s="10" t="s">
        <v>1514</v>
      </c>
      <c r="K384" s="10" t="s">
        <v>81</v>
      </c>
      <c r="L384" s="8">
        <v>39000</v>
      </c>
      <c r="M384" s="8">
        <v>48395</v>
      </c>
      <c r="N384" s="9">
        <v>2250</v>
      </c>
      <c r="O384" s="10" t="s">
        <v>11</v>
      </c>
      <c r="P384" s="7">
        <v>3</v>
      </c>
      <c r="Q384" s="7">
        <v>0</v>
      </c>
      <c r="R384" s="7">
        <v>21</v>
      </c>
      <c r="S384" s="7">
        <v>0</v>
      </c>
      <c r="T384" s="7">
        <v>0</v>
      </c>
      <c r="U384" s="7">
        <v>24</v>
      </c>
      <c r="V384" s="7">
        <v>22</v>
      </c>
      <c r="W384" s="7">
        <v>0</v>
      </c>
      <c r="X384" s="7">
        <v>0</v>
      </c>
      <c r="Y384" s="7">
        <v>0</v>
      </c>
      <c r="Z384" s="7">
        <v>3</v>
      </c>
      <c r="AA384" s="7">
        <v>0</v>
      </c>
      <c r="AB384" s="16">
        <v>0</v>
      </c>
      <c r="AC384" s="16">
        <v>0</v>
      </c>
      <c r="AD384" s="16">
        <v>0</v>
      </c>
      <c r="AE384" s="16">
        <v>0</v>
      </c>
      <c r="AF384" s="15">
        <v>58.333333333333336</v>
      </c>
      <c r="AG384" s="10" t="s">
        <v>28</v>
      </c>
      <c r="AH384" s="10" t="s">
        <v>1966</v>
      </c>
      <c r="AI384" s="9">
        <v>11.329000000000001</v>
      </c>
      <c r="AJ384" s="9">
        <v>57.645899999999997</v>
      </c>
      <c r="AK384" s="9">
        <v>128.51349999999999</v>
      </c>
      <c r="AL384" s="24">
        <f>Table1[[#This Row],[Company Direct Land Through FY12]]+Table1[[#This Row],[Company Direct Land FY13 and After]]</f>
        <v>186.15940000000001</v>
      </c>
      <c r="AM384" s="9">
        <v>10.69</v>
      </c>
      <c r="AN384" s="9">
        <v>48.427199999999999</v>
      </c>
      <c r="AO384" s="9">
        <v>121.265</v>
      </c>
      <c r="AP384" s="24">
        <f>Table1[[#This Row],[Company Direct Building Through FY12]]+Table1[[#This Row],[Company Direct Building FY13 and After]]</f>
        <v>169.69220000000001</v>
      </c>
      <c r="AQ384" s="9">
        <v>0</v>
      </c>
      <c r="AR384" s="9">
        <v>29.986000000000001</v>
      </c>
      <c r="AS384" s="9">
        <v>0</v>
      </c>
      <c r="AT384" s="24">
        <f>Table1[[#This Row],[Mortgage Recording Tax Through FY12]]+Table1[[#This Row],[Mortgage Recording Tax FY13 and After]]</f>
        <v>29.986000000000001</v>
      </c>
      <c r="AU384" s="9">
        <v>8.9990000000000006</v>
      </c>
      <c r="AV384" s="9">
        <v>40.366</v>
      </c>
      <c r="AW384" s="9">
        <v>102.0834</v>
      </c>
      <c r="AX384" s="24">
        <f>Table1[[#This Row],[Pilot Savings  Through FY12]]+Table1[[#This Row],[Pilot Savings FY13 and After]]</f>
        <v>142.4494</v>
      </c>
      <c r="AY384" s="9">
        <v>0</v>
      </c>
      <c r="AZ384" s="9">
        <v>29.986000000000001</v>
      </c>
      <c r="BA384" s="9">
        <v>0</v>
      </c>
      <c r="BB384" s="24">
        <f>Table1[[#This Row],[Mortgage Recording Tax Exemption Through FY12]]+Table1[[#This Row],[Mortgage Recording Tax Exemption FY13 and After]]</f>
        <v>29.986000000000001</v>
      </c>
      <c r="BC384" s="9">
        <v>38.333199999999998</v>
      </c>
      <c r="BD384" s="9">
        <v>159.9863</v>
      </c>
      <c r="BE384" s="9">
        <v>434.84370000000001</v>
      </c>
      <c r="BF384" s="24">
        <f>Table1[[#This Row],[Indirect and Induced Land Through FY12]]+Table1[[#This Row],[Indirect and Induced Land FY13 and After]]</f>
        <v>594.83000000000004</v>
      </c>
      <c r="BG384" s="9">
        <v>71.190200000000004</v>
      </c>
      <c r="BH384" s="9">
        <v>297.11680000000001</v>
      </c>
      <c r="BI384" s="9">
        <v>807.5675</v>
      </c>
      <c r="BJ384" s="24">
        <f>Table1[[#This Row],[Indirect and Induced Building Through FY12]]+Table1[[#This Row],[Indirect and Induced Building FY13 and After]]</f>
        <v>1104.6842999999999</v>
      </c>
      <c r="BK384" s="9">
        <v>122.54340000000001</v>
      </c>
      <c r="BL384" s="9">
        <v>522.81020000000001</v>
      </c>
      <c r="BM384" s="9">
        <v>1390.1062999999999</v>
      </c>
      <c r="BN384" s="24">
        <f>Table1[[#This Row],[TOTAL Real Property Related Taxes Through FY12]]+Table1[[#This Row],[TOTAL Real Property Related Taxes FY13 and After]]</f>
        <v>1912.9164999999998</v>
      </c>
      <c r="BO384" s="9">
        <v>242.13679999999999</v>
      </c>
      <c r="BP384" s="9">
        <v>1106.6709000000001</v>
      </c>
      <c r="BQ384" s="9">
        <v>2746.7525999999998</v>
      </c>
      <c r="BR384" s="24">
        <f>Table1[[#This Row],[Company Direct Through FY12]]+Table1[[#This Row],[Company Direct FY13 and After]]</f>
        <v>3853.4234999999999</v>
      </c>
      <c r="BS384" s="9">
        <v>0</v>
      </c>
      <c r="BT384" s="9">
        <v>2.6223000000000001</v>
      </c>
      <c r="BU384" s="9">
        <v>0</v>
      </c>
      <c r="BV384" s="24">
        <f>Table1[[#This Row],[Sales Tax Exemption Through FY12]]+Table1[[#This Row],[Sales Tax Exemption FY13 and After]]</f>
        <v>2.6223000000000001</v>
      </c>
      <c r="BW384" s="9">
        <v>0</v>
      </c>
      <c r="BX384" s="9">
        <v>0</v>
      </c>
      <c r="BY384" s="9">
        <v>0</v>
      </c>
      <c r="BZ384" s="24">
        <f>Table1[[#This Row],[Energy Tax Savings Through FY12]]+Table1[[#This Row],[Energy Tax Savings FY13 and After]]</f>
        <v>0</v>
      </c>
      <c r="CA384" s="9">
        <v>0</v>
      </c>
      <c r="CB384" s="9">
        <v>0</v>
      </c>
      <c r="CC384" s="9">
        <v>0</v>
      </c>
      <c r="CD384" s="24">
        <f>Table1[[#This Row],[Tax Exempt Bond Savings Through FY12]]+Table1[[#This Row],[Tax Exempt Bond Savings FY13 and After]]</f>
        <v>0</v>
      </c>
      <c r="CE384" s="9">
        <v>130.88550000000001</v>
      </c>
      <c r="CF384" s="9">
        <v>608.90740000000005</v>
      </c>
      <c r="CG384" s="9">
        <v>1484.7393999999999</v>
      </c>
      <c r="CH384" s="24">
        <f>Table1[[#This Row],[Indirect and Induced Through FY12]]+Table1[[#This Row],[Indirect and Induced FY13 and After]]</f>
        <v>2093.6468</v>
      </c>
      <c r="CI384" s="9">
        <v>373.02229999999997</v>
      </c>
      <c r="CJ384" s="9">
        <v>1712.9559999999999</v>
      </c>
      <c r="CK384" s="9">
        <v>4231.4920000000002</v>
      </c>
      <c r="CL384" s="24">
        <f>Table1[[#This Row],[TOTAL Income Consumption Use Taxes Through FY12]]+Table1[[#This Row],[TOTAL Income Consumption Use Taxes FY13 and After]]</f>
        <v>5944.4480000000003</v>
      </c>
      <c r="CM384" s="9">
        <v>8.9990000000000006</v>
      </c>
      <c r="CN384" s="9">
        <v>72.974299999999999</v>
      </c>
      <c r="CO384" s="9">
        <v>102.0834</v>
      </c>
      <c r="CP384" s="24">
        <f>Table1[[#This Row],[Assistance Provided Through FY12]]+Table1[[#This Row],[Assistance Provided FY13 and After]]</f>
        <v>175.05770000000001</v>
      </c>
      <c r="CQ384" s="9">
        <v>0</v>
      </c>
      <c r="CR384" s="9">
        <v>0</v>
      </c>
      <c r="CS384" s="9">
        <v>0</v>
      </c>
      <c r="CT384" s="24">
        <f>Table1[[#This Row],[Recapture Cancellation Reduction Amount Through FY12]]+Table1[[#This Row],[Recapture Cancellation Reduction Amount FY13 and After]]</f>
        <v>0</v>
      </c>
      <c r="CU384" s="9">
        <v>0</v>
      </c>
      <c r="CV384" s="9">
        <v>0</v>
      </c>
      <c r="CW384" s="9">
        <v>0</v>
      </c>
      <c r="CX384" s="24">
        <f>Table1[[#This Row],[Penalty Paid Through FY12]]+Table1[[#This Row],[Penalty Paid FY13 and After]]</f>
        <v>0</v>
      </c>
      <c r="CY384" s="9">
        <v>8.9990000000000006</v>
      </c>
      <c r="CZ384" s="9">
        <v>72.974299999999999</v>
      </c>
      <c r="DA384" s="9">
        <v>102.0834</v>
      </c>
      <c r="DB384" s="24">
        <f>Table1[[#This Row],[TOTAL Assistance Net of Recapture Penalties Through FY12]]+Table1[[#This Row],[TOTAL Assistance Net of Recapture Penalties FY13 and After]]</f>
        <v>175.05770000000001</v>
      </c>
      <c r="DC384" s="9">
        <v>264.1558</v>
      </c>
      <c r="DD384" s="9">
        <v>1242.73</v>
      </c>
      <c r="DE384" s="9">
        <v>2996.5311000000002</v>
      </c>
      <c r="DF384" s="24">
        <f>Table1[[#This Row],[Company Direct Tax Revenue Before Assistance Through FY12]]+Table1[[#This Row],[Company Direct Tax Revenue Before Assistance FY13 and After]]</f>
        <v>4239.2610999999997</v>
      </c>
      <c r="DG384" s="9">
        <v>240.40889999999999</v>
      </c>
      <c r="DH384" s="9">
        <v>1066.0105000000001</v>
      </c>
      <c r="DI384" s="9">
        <v>2727.1505999999999</v>
      </c>
      <c r="DJ384" s="24">
        <f>Table1[[#This Row],[Indirect and Induced Tax Revenues Through FY12]]+Table1[[#This Row],[Indirect and Induced Tax Revenues FY13 and After]]</f>
        <v>3793.1611000000003</v>
      </c>
      <c r="DK384" s="9">
        <v>504.56470000000002</v>
      </c>
      <c r="DL384" s="9">
        <v>2308.7404999999999</v>
      </c>
      <c r="DM384" s="9">
        <v>5723.6817000000001</v>
      </c>
      <c r="DN384" s="24">
        <f>Table1[[#This Row],[TOTAL Tax Revenues Before Assistance Through FY12]]+Table1[[#This Row],[TOTAL Tax Revenues Before Assistance FY13 and After]]</f>
        <v>8032.4222</v>
      </c>
      <c r="DO384" s="9">
        <v>495.56569999999999</v>
      </c>
      <c r="DP384" s="9">
        <v>2235.7662</v>
      </c>
      <c r="DQ384" s="9">
        <v>5621.5982999999997</v>
      </c>
      <c r="DR384" s="24">
        <f>Table1[[#This Row],[TOTAL Tax Revenues Net of Assistance Recapture and Penalty Through FY12]]+Table1[[#This Row],[TOTAL Tax Revenues Net of Assistance Recapture and Penalty FY13 and After]]</f>
        <v>7857.3644999999997</v>
      </c>
      <c r="DS384" s="9">
        <v>0</v>
      </c>
      <c r="DT384" s="9">
        <v>0</v>
      </c>
      <c r="DU384" s="9">
        <v>0</v>
      </c>
      <c r="DV384" s="9">
        <v>0</v>
      </c>
    </row>
    <row r="385" spans="1:126" x14ac:dyDescent="0.25">
      <c r="A385" s="10">
        <v>93181</v>
      </c>
      <c r="B385" s="10" t="s">
        <v>1518</v>
      </c>
      <c r="C385" s="10" t="s">
        <v>1519</v>
      </c>
      <c r="D385" s="10" t="s">
        <v>24</v>
      </c>
      <c r="E385" s="10">
        <v>26</v>
      </c>
      <c r="F385" s="10" t="s">
        <v>16</v>
      </c>
      <c r="G385" s="10" t="s">
        <v>154</v>
      </c>
      <c r="H385" s="13">
        <v>190000</v>
      </c>
      <c r="I385" s="13">
        <v>120000</v>
      </c>
      <c r="J385" s="10" t="s">
        <v>1123</v>
      </c>
      <c r="K385" s="10" t="s">
        <v>81</v>
      </c>
      <c r="L385" s="8">
        <v>39086</v>
      </c>
      <c r="M385" s="8">
        <v>48395</v>
      </c>
      <c r="N385" s="9">
        <v>12700</v>
      </c>
      <c r="O385" s="10" t="s">
        <v>11</v>
      </c>
      <c r="P385" s="7">
        <v>12</v>
      </c>
      <c r="Q385" s="7">
        <v>2</v>
      </c>
      <c r="R385" s="7">
        <v>197</v>
      </c>
      <c r="S385" s="7">
        <v>2</v>
      </c>
      <c r="T385" s="7">
        <v>0</v>
      </c>
      <c r="U385" s="7">
        <v>213</v>
      </c>
      <c r="V385" s="7">
        <v>206</v>
      </c>
      <c r="W385" s="7">
        <v>0</v>
      </c>
      <c r="X385" s="7">
        <v>0</v>
      </c>
      <c r="Y385" s="7">
        <v>0</v>
      </c>
      <c r="Z385" s="7">
        <v>25</v>
      </c>
      <c r="AA385" s="7">
        <v>0</v>
      </c>
      <c r="AB385" s="16">
        <v>0</v>
      </c>
      <c r="AC385" s="16">
        <v>0</v>
      </c>
      <c r="AD385" s="16">
        <v>0</v>
      </c>
      <c r="AE385" s="16">
        <v>0</v>
      </c>
      <c r="AF385" s="15">
        <v>74.576271186440678</v>
      </c>
      <c r="AG385" s="10" t="s">
        <v>28</v>
      </c>
      <c r="AH385" s="10" t="s">
        <v>1966</v>
      </c>
      <c r="AI385" s="9">
        <v>88.626000000000005</v>
      </c>
      <c r="AJ385" s="9">
        <v>449.90019999999998</v>
      </c>
      <c r="AK385" s="9">
        <v>1005.3549</v>
      </c>
      <c r="AL385" s="24">
        <f>Table1[[#This Row],[Company Direct Land Through FY12]]+Table1[[#This Row],[Company Direct Land FY13 and After]]</f>
        <v>1455.2551000000001</v>
      </c>
      <c r="AM385" s="9">
        <v>101.92100000000001</v>
      </c>
      <c r="AN385" s="9">
        <v>498.90929999999997</v>
      </c>
      <c r="AO385" s="9">
        <v>1156.1721</v>
      </c>
      <c r="AP385" s="24">
        <f>Table1[[#This Row],[Company Direct Building Through FY12]]+Table1[[#This Row],[Company Direct Building FY13 and After]]</f>
        <v>1655.0814</v>
      </c>
      <c r="AQ385" s="9">
        <v>0</v>
      </c>
      <c r="AR385" s="9">
        <v>204.5428</v>
      </c>
      <c r="AS385" s="9">
        <v>0</v>
      </c>
      <c r="AT385" s="24">
        <f>Table1[[#This Row],[Mortgage Recording Tax Through FY12]]+Table1[[#This Row],[Mortgage Recording Tax FY13 and After]]</f>
        <v>204.5428</v>
      </c>
      <c r="AU385" s="9">
        <v>66.242999999999995</v>
      </c>
      <c r="AV385" s="9">
        <v>245.18629999999999</v>
      </c>
      <c r="AW385" s="9">
        <v>751.44740000000002</v>
      </c>
      <c r="AX385" s="24">
        <f>Table1[[#This Row],[Pilot Savings  Through FY12]]+Table1[[#This Row],[Pilot Savings FY13 and After]]</f>
        <v>996.63369999999998</v>
      </c>
      <c r="AY385" s="9">
        <v>0</v>
      </c>
      <c r="AZ385" s="9">
        <v>204.5428</v>
      </c>
      <c r="BA385" s="9">
        <v>0</v>
      </c>
      <c r="BB385" s="24">
        <f>Table1[[#This Row],[Mortgage Recording Tax Exemption Through FY12]]+Table1[[#This Row],[Mortgage Recording Tax Exemption FY13 and After]]</f>
        <v>204.5428</v>
      </c>
      <c r="BC385" s="9">
        <v>237.35890000000001</v>
      </c>
      <c r="BD385" s="9">
        <v>716.45069999999998</v>
      </c>
      <c r="BE385" s="9">
        <v>2692.5531000000001</v>
      </c>
      <c r="BF385" s="24">
        <f>Table1[[#This Row],[Indirect and Induced Land Through FY12]]+Table1[[#This Row],[Indirect and Induced Land FY13 and After]]</f>
        <v>3409.0038</v>
      </c>
      <c r="BG385" s="9">
        <v>440.80930000000001</v>
      </c>
      <c r="BH385" s="9">
        <v>1330.5509999999999</v>
      </c>
      <c r="BI385" s="9">
        <v>5000.4547000000002</v>
      </c>
      <c r="BJ385" s="24">
        <f>Table1[[#This Row],[Indirect and Induced Building Through FY12]]+Table1[[#This Row],[Indirect and Induced Building FY13 and After]]</f>
        <v>6331.0056999999997</v>
      </c>
      <c r="BK385" s="9">
        <v>802.47220000000004</v>
      </c>
      <c r="BL385" s="9">
        <v>2750.6248999999998</v>
      </c>
      <c r="BM385" s="9">
        <v>9103.0874000000003</v>
      </c>
      <c r="BN385" s="24">
        <f>Table1[[#This Row],[TOTAL Real Property Related Taxes Through FY12]]+Table1[[#This Row],[TOTAL Real Property Related Taxes FY13 and After]]</f>
        <v>11853.712299999999</v>
      </c>
      <c r="BO385" s="9">
        <v>1492.2084</v>
      </c>
      <c r="BP385" s="9">
        <v>4867.1067000000003</v>
      </c>
      <c r="BQ385" s="9">
        <v>16927.319599999999</v>
      </c>
      <c r="BR385" s="24">
        <f>Table1[[#This Row],[Company Direct Through FY12]]+Table1[[#This Row],[Company Direct FY13 and After]]</f>
        <v>21794.426299999999</v>
      </c>
      <c r="BS385" s="9">
        <v>0</v>
      </c>
      <c r="BT385" s="9">
        <v>0</v>
      </c>
      <c r="BU385" s="9">
        <v>0</v>
      </c>
      <c r="BV385" s="24">
        <f>Table1[[#This Row],[Sales Tax Exemption Through FY12]]+Table1[[#This Row],[Sales Tax Exemption FY13 and After]]</f>
        <v>0</v>
      </c>
      <c r="BW385" s="9">
        <v>0</v>
      </c>
      <c r="BX385" s="9">
        <v>0</v>
      </c>
      <c r="BY385" s="9">
        <v>0</v>
      </c>
      <c r="BZ385" s="24">
        <f>Table1[[#This Row],[Energy Tax Savings Through FY12]]+Table1[[#This Row],[Energy Tax Savings FY13 and After]]</f>
        <v>0</v>
      </c>
      <c r="CA385" s="9">
        <v>0</v>
      </c>
      <c r="CB385" s="9">
        <v>0</v>
      </c>
      <c r="CC385" s="9">
        <v>0</v>
      </c>
      <c r="CD385" s="24">
        <f>Table1[[#This Row],[Tax Exempt Bond Savings Through FY12]]+Table1[[#This Row],[Tax Exempt Bond Savings FY13 and After]]</f>
        <v>0</v>
      </c>
      <c r="CE385" s="9">
        <v>810.44240000000002</v>
      </c>
      <c r="CF385" s="9">
        <v>2695.6781999999998</v>
      </c>
      <c r="CG385" s="9">
        <v>9193.4994000000006</v>
      </c>
      <c r="CH385" s="24">
        <f>Table1[[#This Row],[Indirect and Induced Through FY12]]+Table1[[#This Row],[Indirect and Induced FY13 and After]]</f>
        <v>11889.177600000001</v>
      </c>
      <c r="CI385" s="9">
        <v>2302.6507999999999</v>
      </c>
      <c r="CJ385" s="9">
        <v>7562.7848999999997</v>
      </c>
      <c r="CK385" s="9">
        <v>26120.819</v>
      </c>
      <c r="CL385" s="24">
        <f>Table1[[#This Row],[TOTAL Income Consumption Use Taxes Through FY12]]+Table1[[#This Row],[TOTAL Income Consumption Use Taxes FY13 and After]]</f>
        <v>33683.603900000002</v>
      </c>
      <c r="CM385" s="9">
        <v>66.242999999999995</v>
      </c>
      <c r="CN385" s="9">
        <v>449.72910000000002</v>
      </c>
      <c r="CO385" s="9">
        <v>751.44740000000002</v>
      </c>
      <c r="CP385" s="24">
        <f>Table1[[#This Row],[Assistance Provided Through FY12]]+Table1[[#This Row],[Assistance Provided FY13 and After]]</f>
        <v>1201.1765</v>
      </c>
      <c r="CQ385" s="9">
        <v>0</v>
      </c>
      <c r="CR385" s="9">
        <v>0</v>
      </c>
      <c r="CS385" s="9">
        <v>0</v>
      </c>
      <c r="CT385" s="24">
        <f>Table1[[#This Row],[Recapture Cancellation Reduction Amount Through FY12]]+Table1[[#This Row],[Recapture Cancellation Reduction Amount FY13 and After]]</f>
        <v>0</v>
      </c>
      <c r="CU385" s="9">
        <v>0</v>
      </c>
      <c r="CV385" s="9">
        <v>0</v>
      </c>
      <c r="CW385" s="9">
        <v>0</v>
      </c>
      <c r="CX385" s="24">
        <f>Table1[[#This Row],[Penalty Paid Through FY12]]+Table1[[#This Row],[Penalty Paid FY13 and After]]</f>
        <v>0</v>
      </c>
      <c r="CY385" s="9">
        <v>66.242999999999995</v>
      </c>
      <c r="CZ385" s="9">
        <v>449.72910000000002</v>
      </c>
      <c r="DA385" s="9">
        <v>751.44740000000002</v>
      </c>
      <c r="DB385" s="24">
        <f>Table1[[#This Row],[TOTAL Assistance Net of Recapture Penalties Through FY12]]+Table1[[#This Row],[TOTAL Assistance Net of Recapture Penalties FY13 and After]]</f>
        <v>1201.1765</v>
      </c>
      <c r="DC385" s="9">
        <v>1682.7554</v>
      </c>
      <c r="DD385" s="9">
        <v>6020.4589999999998</v>
      </c>
      <c r="DE385" s="9">
        <v>19088.846600000001</v>
      </c>
      <c r="DF385" s="24">
        <f>Table1[[#This Row],[Company Direct Tax Revenue Before Assistance Through FY12]]+Table1[[#This Row],[Company Direct Tax Revenue Before Assistance FY13 and After]]</f>
        <v>25109.3056</v>
      </c>
      <c r="DG385" s="9">
        <v>1488.6106</v>
      </c>
      <c r="DH385" s="9">
        <v>4742.6799000000001</v>
      </c>
      <c r="DI385" s="9">
        <v>16886.5072</v>
      </c>
      <c r="DJ385" s="24">
        <f>Table1[[#This Row],[Indirect and Induced Tax Revenues Through FY12]]+Table1[[#This Row],[Indirect and Induced Tax Revenues FY13 and After]]</f>
        <v>21629.187099999999</v>
      </c>
      <c r="DK385" s="9">
        <v>3171.366</v>
      </c>
      <c r="DL385" s="9">
        <v>10763.1389</v>
      </c>
      <c r="DM385" s="9">
        <v>35975.353799999997</v>
      </c>
      <c r="DN385" s="24">
        <f>Table1[[#This Row],[TOTAL Tax Revenues Before Assistance Through FY12]]+Table1[[#This Row],[TOTAL Tax Revenues Before Assistance FY13 and After]]</f>
        <v>46738.492699999995</v>
      </c>
      <c r="DO385" s="9">
        <v>3105.123</v>
      </c>
      <c r="DP385" s="9">
        <v>10313.409799999999</v>
      </c>
      <c r="DQ385" s="9">
        <v>35223.9064</v>
      </c>
      <c r="DR385" s="24">
        <f>Table1[[#This Row],[TOTAL Tax Revenues Net of Assistance Recapture and Penalty Through FY12]]+Table1[[#This Row],[TOTAL Tax Revenues Net of Assistance Recapture and Penalty FY13 and After]]</f>
        <v>45537.316200000001</v>
      </c>
      <c r="DS385" s="9">
        <v>0</v>
      </c>
      <c r="DT385" s="9">
        <v>0</v>
      </c>
      <c r="DU385" s="9">
        <v>351.39</v>
      </c>
      <c r="DV385" s="9">
        <v>0</v>
      </c>
    </row>
    <row r="386" spans="1:126" x14ac:dyDescent="0.25">
      <c r="A386" s="10">
        <v>93182</v>
      </c>
      <c r="B386" s="10" t="s">
        <v>1520</v>
      </c>
      <c r="C386" s="10" t="s">
        <v>1521</v>
      </c>
      <c r="D386" s="10" t="s">
        <v>10</v>
      </c>
      <c r="E386" s="10">
        <v>17</v>
      </c>
      <c r="F386" s="10" t="s">
        <v>400</v>
      </c>
      <c r="G386" s="10" t="s">
        <v>153</v>
      </c>
      <c r="H386" s="13">
        <v>5000</v>
      </c>
      <c r="I386" s="13">
        <v>6000</v>
      </c>
      <c r="J386" s="10" t="s">
        <v>1204</v>
      </c>
      <c r="K386" s="10" t="s">
        <v>5</v>
      </c>
      <c r="L386" s="8">
        <v>38986</v>
      </c>
      <c r="M386" s="8">
        <v>48395</v>
      </c>
      <c r="N386" s="9">
        <v>625</v>
      </c>
      <c r="O386" s="10" t="s">
        <v>102</v>
      </c>
      <c r="P386" s="7">
        <v>0</v>
      </c>
      <c r="Q386" s="7">
        <v>0</v>
      </c>
      <c r="R386" s="7">
        <v>41</v>
      </c>
      <c r="S386" s="7">
        <v>0</v>
      </c>
      <c r="T386" s="7">
        <v>0</v>
      </c>
      <c r="U386" s="7">
        <v>41</v>
      </c>
      <c r="V386" s="7">
        <v>41</v>
      </c>
      <c r="W386" s="7">
        <v>0</v>
      </c>
      <c r="X386" s="7">
        <v>0</v>
      </c>
      <c r="Y386" s="7">
        <v>0</v>
      </c>
      <c r="Z386" s="7">
        <v>15</v>
      </c>
      <c r="AA386" s="7">
        <v>0</v>
      </c>
      <c r="AB386" s="16">
        <v>0</v>
      </c>
      <c r="AC386" s="16">
        <v>0</v>
      </c>
      <c r="AD386" s="16">
        <v>0</v>
      </c>
      <c r="AE386" s="16">
        <v>0</v>
      </c>
      <c r="AF386" s="15">
        <v>60.975609756097562</v>
      </c>
      <c r="AG386" s="10" t="s">
        <v>28</v>
      </c>
      <c r="AH386" s="10" t="s">
        <v>1966</v>
      </c>
      <c r="AI386" s="9">
        <v>2.41</v>
      </c>
      <c r="AJ386" s="9">
        <v>12.0213</v>
      </c>
      <c r="AK386" s="9">
        <v>27.3398</v>
      </c>
      <c r="AL386" s="24">
        <f>Table1[[#This Row],[Company Direct Land Through FY12]]+Table1[[#This Row],[Company Direct Land FY13 and After]]</f>
        <v>39.3611</v>
      </c>
      <c r="AM386" s="9">
        <v>13.113</v>
      </c>
      <c r="AN386" s="9">
        <v>48.450400000000002</v>
      </c>
      <c r="AO386" s="9">
        <v>148.75200000000001</v>
      </c>
      <c r="AP386" s="24">
        <f>Table1[[#This Row],[Company Direct Building Through FY12]]+Table1[[#This Row],[Company Direct Building FY13 and After]]</f>
        <v>197.20240000000001</v>
      </c>
      <c r="AQ386" s="9">
        <v>0</v>
      </c>
      <c r="AR386" s="9">
        <v>0</v>
      </c>
      <c r="AS386" s="9">
        <v>0</v>
      </c>
      <c r="AT386" s="24">
        <f>Table1[[#This Row],[Mortgage Recording Tax Through FY12]]+Table1[[#This Row],[Mortgage Recording Tax FY13 and After]]</f>
        <v>0</v>
      </c>
      <c r="AU386" s="9">
        <v>7.2990000000000004</v>
      </c>
      <c r="AV386" s="9">
        <v>21.021599999999999</v>
      </c>
      <c r="AW386" s="9">
        <v>82.798900000000003</v>
      </c>
      <c r="AX386" s="24">
        <f>Table1[[#This Row],[Pilot Savings  Through FY12]]+Table1[[#This Row],[Pilot Savings FY13 and After]]</f>
        <v>103.82050000000001</v>
      </c>
      <c r="AY386" s="9">
        <v>0</v>
      </c>
      <c r="AZ386" s="9">
        <v>0</v>
      </c>
      <c r="BA386" s="9">
        <v>0</v>
      </c>
      <c r="BB386" s="24">
        <f>Table1[[#This Row],[Mortgage Recording Tax Exemption Through FY12]]+Table1[[#This Row],[Mortgage Recording Tax Exemption FY13 and After]]</f>
        <v>0</v>
      </c>
      <c r="BC386" s="9">
        <v>40.608499999999999</v>
      </c>
      <c r="BD386" s="9">
        <v>194.3965</v>
      </c>
      <c r="BE386" s="9">
        <v>460.65519999999998</v>
      </c>
      <c r="BF386" s="24">
        <f>Table1[[#This Row],[Indirect and Induced Land Through FY12]]+Table1[[#This Row],[Indirect and Induced Land FY13 and After]]</f>
        <v>655.05169999999998</v>
      </c>
      <c r="BG386" s="9">
        <v>75.415700000000001</v>
      </c>
      <c r="BH386" s="9">
        <v>361.0224</v>
      </c>
      <c r="BI386" s="9">
        <v>855.49950000000001</v>
      </c>
      <c r="BJ386" s="24">
        <f>Table1[[#This Row],[Indirect and Induced Building Through FY12]]+Table1[[#This Row],[Indirect and Induced Building FY13 and After]]</f>
        <v>1216.5219</v>
      </c>
      <c r="BK386" s="9">
        <v>124.2482</v>
      </c>
      <c r="BL386" s="9">
        <v>594.86900000000003</v>
      </c>
      <c r="BM386" s="9">
        <v>1409.4476</v>
      </c>
      <c r="BN386" s="24">
        <f>Table1[[#This Row],[TOTAL Real Property Related Taxes Through FY12]]+Table1[[#This Row],[TOTAL Real Property Related Taxes FY13 and After]]</f>
        <v>2004.3166000000001</v>
      </c>
      <c r="BO386" s="9">
        <v>264.72140000000002</v>
      </c>
      <c r="BP386" s="9">
        <v>1399.0682999999999</v>
      </c>
      <c r="BQ386" s="9">
        <v>3002.9472000000001</v>
      </c>
      <c r="BR386" s="24">
        <f>Table1[[#This Row],[Company Direct Through FY12]]+Table1[[#This Row],[Company Direct FY13 and After]]</f>
        <v>4402.0154999999995</v>
      </c>
      <c r="BS386" s="9">
        <v>0</v>
      </c>
      <c r="BT386" s="9">
        <v>0</v>
      </c>
      <c r="BU386" s="9">
        <v>0</v>
      </c>
      <c r="BV386" s="24">
        <f>Table1[[#This Row],[Sales Tax Exemption Through FY12]]+Table1[[#This Row],[Sales Tax Exemption FY13 and After]]</f>
        <v>0</v>
      </c>
      <c r="BW386" s="9">
        <v>0</v>
      </c>
      <c r="BX386" s="9">
        <v>0</v>
      </c>
      <c r="BY386" s="9">
        <v>0</v>
      </c>
      <c r="BZ386" s="24">
        <f>Table1[[#This Row],[Energy Tax Savings Through FY12]]+Table1[[#This Row],[Energy Tax Savings FY13 and After]]</f>
        <v>0</v>
      </c>
      <c r="CA386" s="9">
        <v>0</v>
      </c>
      <c r="CB386" s="9">
        <v>0</v>
      </c>
      <c r="CC386" s="9">
        <v>0</v>
      </c>
      <c r="CD386" s="24">
        <f>Table1[[#This Row],[Tax Exempt Bond Savings Through FY12]]+Table1[[#This Row],[Tax Exempt Bond Savings FY13 and After]]</f>
        <v>0</v>
      </c>
      <c r="CE386" s="9">
        <v>136.12110000000001</v>
      </c>
      <c r="CF386" s="9">
        <v>730.08720000000005</v>
      </c>
      <c r="CG386" s="9">
        <v>1544.1312</v>
      </c>
      <c r="CH386" s="24">
        <f>Table1[[#This Row],[Indirect and Induced Through FY12]]+Table1[[#This Row],[Indirect and Induced FY13 and After]]</f>
        <v>2274.2184000000002</v>
      </c>
      <c r="CI386" s="9">
        <v>400.84249999999997</v>
      </c>
      <c r="CJ386" s="9">
        <v>2129.1554999999998</v>
      </c>
      <c r="CK386" s="9">
        <v>4547.0784000000003</v>
      </c>
      <c r="CL386" s="24">
        <f>Table1[[#This Row],[TOTAL Income Consumption Use Taxes Through FY12]]+Table1[[#This Row],[TOTAL Income Consumption Use Taxes FY13 and After]]</f>
        <v>6676.2339000000002</v>
      </c>
      <c r="CM386" s="9">
        <v>7.2990000000000004</v>
      </c>
      <c r="CN386" s="9">
        <v>21.021599999999999</v>
      </c>
      <c r="CO386" s="9">
        <v>82.798900000000003</v>
      </c>
      <c r="CP386" s="24">
        <f>Table1[[#This Row],[Assistance Provided Through FY12]]+Table1[[#This Row],[Assistance Provided FY13 and After]]</f>
        <v>103.82050000000001</v>
      </c>
      <c r="CQ386" s="9">
        <v>0</v>
      </c>
      <c r="CR386" s="9">
        <v>0</v>
      </c>
      <c r="CS386" s="9">
        <v>0</v>
      </c>
      <c r="CT386" s="24">
        <f>Table1[[#This Row],[Recapture Cancellation Reduction Amount Through FY12]]+Table1[[#This Row],[Recapture Cancellation Reduction Amount FY13 and After]]</f>
        <v>0</v>
      </c>
      <c r="CU386" s="9">
        <v>0</v>
      </c>
      <c r="CV386" s="9">
        <v>0</v>
      </c>
      <c r="CW386" s="9">
        <v>0</v>
      </c>
      <c r="CX386" s="24">
        <f>Table1[[#This Row],[Penalty Paid Through FY12]]+Table1[[#This Row],[Penalty Paid FY13 and After]]</f>
        <v>0</v>
      </c>
      <c r="CY386" s="9">
        <v>7.2990000000000004</v>
      </c>
      <c r="CZ386" s="9">
        <v>21.021599999999999</v>
      </c>
      <c r="DA386" s="9">
        <v>82.798900000000003</v>
      </c>
      <c r="DB386" s="24">
        <f>Table1[[#This Row],[TOTAL Assistance Net of Recapture Penalties Through FY12]]+Table1[[#This Row],[TOTAL Assistance Net of Recapture Penalties FY13 and After]]</f>
        <v>103.82050000000001</v>
      </c>
      <c r="DC386" s="9">
        <v>280.24439999999998</v>
      </c>
      <c r="DD386" s="9">
        <v>1459.54</v>
      </c>
      <c r="DE386" s="9">
        <v>3179.0390000000002</v>
      </c>
      <c r="DF386" s="24">
        <f>Table1[[#This Row],[Company Direct Tax Revenue Before Assistance Through FY12]]+Table1[[#This Row],[Company Direct Tax Revenue Before Assistance FY13 and After]]</f>
        <v>4638.5789999999997</v>
      </c>
      <c r="DG386" s="9">
        <v>252.14529999999999</v>
      </c>
      <c r="DH386" s="9">
        <v>1285.5061000000001</v>
      </c>
      <c r="DI386" s="9">
        <v>2860.2858999999999</v>
      </c>
      <c r="DJ386" s="24">
        <f>Table1[[#This Row],[Indirect and Induced Tax Revenues Through FY12]]+Table1[[#This Row],[Indirect and Induced Tax Revenues FY13 and After]]</f>
        <v>4145.7919999999995</v>
      </c>
      <c r="DK386" s="9">
        <v>532.38969999999995</v>
      </c>
      <c r="DL386" s="9">
        <v>2745.0461</v>
      </c>
      <c r="DM386" s="9">
        <v>6039.3248999999996</v>
      </c>
      <c r="DN386" s="24">
        <f>Table1[[#This Row],[TOTAL Tax Revenues Before Assistance Through FY12]]+Table1[[#This Row],[TOTAL Tax Revenues Before Assistance FY13 and After]]</f>
        <v>8784.3709999999992</v>
      </c>
      <c r="DO386" s="9">
        <v>525.09069999999997</v>
      </c>
      <c r="DP386" s="9">
        <v>2724.0245</v>
      </c>
      <c r="DQ386" s="9">
        <v>5956.5259999999998</v>
      </c>
      <c r="DR386" s="24">
        <f>Table1[[#This Row],[TOTAL Tax Revenues Net of Assistance Recapture and Penalty Through FY12]]+Table1[[#This Row],[TOTAL Tax Revenues Net of Assistance Recapture and Penalty FY13 and After]]</f>
        <v>8680.5504999999994</v>
      </c>
      <c r="DS386" s="9">
        <v>0</v>
      </c>
      <c r="DT386" s="9">
        <v>0</v>
      </c>
      <c r="DU386" s="9">
        <v>0</v>
      </c>
      <c r="DV386" s="9">
        <v>0</v>
      </c>
    </row>
    <row r="387" spans="1:126" x14ac:dyDescent="0.25">
      <c r="A387" s="10">
        <v>93183</v>
      </c>
      <c r="B387" s="10" t="s">
        <v>1525</v>
      </c>
      <c r="C387" s="10" t="s">
        <v>1527</v>
      </c>
      <c r="D387" s="10" t="s">
        <v>17</v>
      </c>
      <c r="E387" s="10">
        <v>42</v>
      </c>
      <c r="F387" s="10" t="s">
        <v>1528</v>
      </c>
      <c r="G387" s="10" t="s">
        <v>454</v>
      </c>
      <c r="H387" s="13">
        <v>60000</v>
      </c>
      <c r="I387" s="13">
        <v>54000</v>
      </c>
      <c r="J387" s="10" t="s">
        <v>1526</v>
      </c>
      <c r="K387" s="10" t="s">
        <v>27</v>
      </c>
      <c r="L387" s="8">
        <v>38989</v>
      </c>
      <c r="M387" s="8">
        <v>48395</v>
      </c>
      <c r="N387" s="9">
        <v>5500</v>
      </c>
      <c r="O387" s="10" t="s">
        <v>617</v>
      </c>
      <c r="P387" s="7">
        <v>0</v>
      </c>
      <c r="Q387" s="7">
        <v>0</v>
      </c>
      <c r="R387" s="7">
        <v>38</v>
      </c>
      <c r="S387" s="7">
        <v>0</v>
      </c>
      <c r="T387" s="7">
        <v>0</v>
      </c>
      <c r="U387" s="7">
        <v>38</v>
      </c>
      <c r="V387" s="7">
        <v>38</v>
      </c>
      <c r="W387" s="7">
        <v>0</v>
      </c>
      <c r="X387" s="7">
        <v>0</v>
      </c>
      <c r="Y387" s="7">
        <v>0</v>
      </c>
      <c r="Z387" s="7">
        <v>11</v>
      </c>
      <c r="AA387" s="7">
        <v>0</v>
      </c>
      <c r="AB387" s="16">
        <v>0</v>
      </c>
      <c r="AC387" s="16">
        <v>0</v>
      </c>
      <c r="AD387" s="16">
        <v>0</v>
      </c>
      <c r="AE387" s="16">
        <v>0</v>
      </c>
      <c r="AF387" s="15">
        <v>100</v>
      </c>
      <c r="AG387" s="10" t="s">
        <v>28</v>
      </c>
      <c r="AH387" s="10" t="s">
        <v>1966</v>
      </c>
      <c r="AI387" s="9">
        <v>49.932000000000002</v>
      </c>
      <c r="AJ387" s="9">
        <v>179.3751</v>
      </c>
      <c r="AK387" s="9">
        <v>566.41920000000005</v>
      </c>
      <c r="AL387" s="24">
        <f>Table1[[#This Row],[Company Direct Land Through FY12]]+Table1[[#This Row],[Company Direct Land FY13 and After]]</f>
        <v>745.79430000000002</v>
      </c>
      <c r="AM387" s="9">
        <v>22.175000000000001</v>
      </c>
      <c r="AN387" s="9">
        <v>136.02850000000001</v>
      </c>
      <c r="AO387" s="9">
        <v>251.5487</v>
      </c>
      <c r="AP387" s="24">
        <f>Table1[[#This Row],[Company Direct Building Through FY12]]+Table1[[#This Row],[Company Direct Building FY13 and After]]</f>
        <v>387.5772</v>
      </c>
      <c r="AQ387" s="9">
        <v>0</v>
      </c>
      <c r="AR387" s="9">
        <v>98.251999999999995</v>
      </c>
      <c r="AS387" s="9">
        <v>0</v>
      </c>
      <c r="AT387" s="24">
        <f>Table1[[#This Row],[Mortgage Recording Tax Through FY12]]+Table1[[#This Row],[Mortgage Recording Tax FY13 and After]]</f>
        <v>98.251999999999995</v>
      </c>
      <c r="AU387" s="9">
        <v>51.302999999999997</v>
      </c>
      <c r="AV387" s="9">
        <v>166.50710000000001</v>
      </c>
      <c r="AW387" s="9">
        <v>581.97149999999999</v>
      </c>
      <c r="AX387" s="24">
        <f>Table1[[#This Row],[Pilot Savings  Through FY12]]+Table1[[#This Row],[Pilot Savings FY13 and After]]</f>
        <v>748.47860000000003</v>
      </c>
      <c r="AY387" s="9">
        <v>0</v>
      </c>
      <c r="AZ387" s="9">
        <v>98.251999999999995</v>
      </c>
      <c r="BA387" s="9">
        <v>0</v>
      </c>
      <c r="BB387" s="24">
        <f>Table1[[#This Row],[Mortgage Recording Tax Exemption Through FY12]]+Table1[[#This Row],[Mortgage Recording Tax Exemption FY13 and After]]</f>
        <v>98.251999999999995</v>
      </c>
      <c r="BC387" s="9">
        <v>47.519599999999997</v>
      </c>
      <c r="BD387" s="9">
        <v>239.14670000000001</v>
      </c>
      <c r="BE387" s="9">
        <v>539.0521</v>
      </c>
      <c r="BF387" s="24">
        <f>Table1[[#This Row],[Indirect and Induced Land Through FY12]]+Table1[[#This Row],[Indirect and Induced Land FY13 and After]]</f>
        <v>778.19880000000001</v>
      </c>
      <c r="BG387" s="9">
        <v>88.250799999999998</v>
      </c>
      <c r="BH387" s="9">
        <v>444.12939999999998</v>
      </c>
      <c r="BI387" s="9">
        <v>1001.1002</v>
      </c>
      <c r="BJ387" s="24">
        <f>Table1[[#This Row],[Indirect and Induced Building Through FY12]]+Table1[[#This Row],[Indirect and Induced Building FY13 and After]]</f>
        <v>1445.2295999999999</v>
      </c>
      <c r="BK387" s="9">
        <v>156.5744</v>
      </c>
      <c r="BL387" s="9">
        <v>832.17259999999999</v>
      </c>
      <c r="BM387" s="9">
        <v>1776.1487</v>
      </c>
      <c r="BN387" s="24">
        <f>Table1[[#This Row],[TOTAL Real Property Related Taxes Through FY12]]+Table1[[#This Row],[TOTAL Real Property Related Taxes FY13 and After]]</f>
        <v>2608.3213000000001</v>
      </c>
      <c r="BO387" s="9">
        <v>342.69080000000002</v>
      </c>
      <c r="BP387" s="9">
        <v>1959.2363</v>
      </c>
      <c r="BQ387" s="9">
        <v>3887.4177</v>
      </c>
      <c r="BR387" s="24">
        <f>Table1[[#This Row],[Company Direct Through FY12]]+Table1[[#This Row],[Company Direct FY13 and After]]</f>
        <v>5846.6540000000005</v>
      </c>
      <c r="BS387" s="9">
        <v>0</v>
      </c>
      <c r="BT387" s="9">
        <v>25.058299999999999</v>
      </c>
      <c r="BU387" s="9">
        <v>0</v>
      </c>
      <c r="BV387" s="24">
        <f>Table1[[#This Row],[Sales Tax Exemption Through FY12]]+Table1[[#This Row],[Sales Tax Exemption FY13 and After]]</f>
        <v>25.058299999999999</v>
      </c>
      <c r="BW387" s="9">
        <v>0</v>
      </c>
      <c r="BX387" s="9">
        <v>3.7608999999999999</v>
      </c>
      <c r="BY387" s="9">
        <v>0</v>
      </c>
      <c r="BZ387" s="24">
        <f>Table1[[#This Row],[Energy Tax Savings Through FY12]]+Table1[[#This Row],[Energy Tax Savings FY13 and After]]</f>
        <v>3.7608999999999999</v>
      </c>
      <c r="CA387" s="9">
        <v>3.9388999999999998</v>
      </c>
      <c r="CB387" s="9">
        <v>19.625</v>
      </c>
      <c r="CC387" s="9">
        <v>17.886500000000002</v>
      </c>
      <c r="CD387" s="24">
        <f>Table1[[#This Row],[Tax Exempt Bond Savings Through FY12]]+Table1[[#This Row],[Tax Exempt Bond Savings FY13 and After]]</f>
        <v>37.511499999999998</v>
      </c>
      <c r="CE387" s="9">
        <v>176.2834</v>
      </c>
      <c r="CF387" s="9">
        <v>1013.2093</v>
      </c>
      <c r="CG387" s="9">
        <v>1999.7248999999999</v>
      </c>
      <c r="CH387" s="24">
        <f>Table1[[#This Row],[Indirect and Induced Through FY12]]+Table1[[#This Row],[Indirect and Induced FY13 and After]]</f>
        <v>3012.9341999999997</v>
      </c>
      <c r="CI387" s="9">
        <v>515.03530000000001</v>
      </c>
      <c r="CJ387" s="9">
        <v>2924.0014000000001</v>
      </c>
      <c r="CK387" s="9">
        <v>5869.2560999999996</v>
      </c>
      <c r="CL387" s="24">
        <f>Table1[[#This Row],[TOTAL Income Consumption Use Taxes Through FY12]]+Table1[[#This Row],[TOTAL Income Consumption Use Taxes FY13 and After]]</f>
        <v>8793.2574999999997</v>
      </c>
      <c r="CM387" s="9">
        <v>55.241900000000001</v>
      </c>
      <c r="CN387" s="9">
        <v>313.20330000000001</v>
      </c>
      <c r="CO387" s="9">
        <v>599.85799999999995</v>
      </c>
      <c r="CP387" s="24">
        <f>Table1[[#This Row],[Assistance Provided Through FY12]]+Table1[[#This Row],[Assistance Provided FY13 and After]]</f>
        <v>913.06129999999996</v>
      </c>
      <c r="CQ387" s="9">
        <v>0</v>
      </c>
      <c r="CR387" s="9">
        <v>0</v>
      </c>
      <c r="CS387" s="9">
        <v>0</v>
      </c>
      <c r="CT387" s="24">
        <f>Table1[[#This Row],[Recapture Cancellation Reduction Amount Through FY12]]+Table1[[#This Row],[Recapture Cancellation Reduction Amount FY13 and After]]</f>
        <v>0</v>
      </c>
      <c r="CU387" s="9">
        <v>0</v>
      </c>
      <c r="CV387" s="9">
        <v>0</v>
      </c>
      <c r="CW387" s="9">
        <v>0</v>
      </c>
      <c r="CX387" s="24">
        <f>Table1[[#This Row],[Penalty Paid Through FY12]]+Table1[[#This Row],[Penalty Paid FY13 and After]]</f>
        <v>0</v>
      </c>
      <c r="CY387" s="9">
        <v>55.241900000000001</v>
      </c>
      <c r="CZ387" s="9">
        <v>313.20330000000001</v>
      </c>
      <c r="DA387" s="9">
        <v>599.85799999999995</v>
      </c>
      <c r="DB387" s="24">
        <f>Table1[[#This Row],[TOTAL Assistance Net of Recapture Penalties Through FY12]]+Table1[[#This Row],[TOTAL Assistance Net of Recapture Penalties FY13 and After]]</f>
        <v>913.06129999999996</v>
      </c>
      <c r="DC387" s="9">
        <v>414.7978</v>
      </c>
      <c r="DD387" s="9">
        <v>2372.8919000000001</v>
      </c>
      <c r="DE387" s="9">
        <v>4705.3855999999996</v>
      </c>
      <c r="DF387" s="24">
        <f>Table1[[#This Row],[Company Direct Tax Revenue Before Assistance Through FY12]]+Table1[[#This Row],[Company Direct Tax Revenue Before Assistance FY13 and After]]</f>
        <v>7078.2775000000001</v>
      </c>
      <c r="DG387" s="9">
        <v>312.05380000000002</v>
      </c>
      <c r="DH387" s="9">
        <v>1696.4854</v>
      </c>
      <c r="DI387" s="9">
        <v>3539.8771999999999</v>
      </c>
      <c r="DJ387" s="24">
        <f>Table1[[#This Row],[Indirect and Induced Tax Revenues Through FY12]]+Table1[[#This Row],[Indirect and Induced Tax Revenues FY13 and After]]</f>
        <v>5236.3626000000004</v>
      </c>
      <c r="DK387" s="9">
        <v>726.85159999999996</v>
      </c>
      <c r="DL387" s="9">
        <v>4069.3773000000001</v>
      </c>
      <c r="DM387" s="9">
        <v>8245.2628000000004</v>
      </c>
      <c r="DN387" s="24">
        <f>Table1[[#This Row],[TOTAL Tax Revenues Before Assistance Through FY12]]+Table1[[#This Row],[TOTAL Tax Revenues Before Assistance FY13 and After]]</f>
        <v>12314.640100000001</v>
      </c>
      <c r="DO387" s="9">
        <v>671.60969999999998</v>
      </c>
      <c r="DP387" s="9">
        <v>3756.174</v>
      </c>
      <c r="DQ387" s="9">
        <v>7645.4048000000003</v>
      </c>
      <c r="DR387" s="24">
        <f>Table1[[#This Row],[TOTAL Tax Revenues Net of Assistance Recapture and Penalty Through FY12]]+Table1[[#This Row],[TOTAL Tax Revenues Net of Assistance Recapture and Penalty FY13 and After]]</f>
        <v>11401.578799999999</v>
      </c>
      <c r="DS387" s="9">
        <v>0</v>
      </c>
      <c r="DT387" s="9">
        <v>0</v>
      </c>
      <c r="DU387" s="9">
        <v>0</v>
      </c>
      <c r="DV387" s="9">
        <v>0</v>
      </c>
    </row>
    <row r="388" spans="1:126" x14ac:dyDescent="0.25">
      <c r="A388" s="10">
        <v>93184</v>
      </c>
      <c r="B388" s="10" t="s">
        <v>1533</v>
      </c>
      <c r="C388" s="10" t="s">
        <v>1534</v>
      </c>
      <c r="D388" s="10" t="s">
        <v>17</v>
      </c>
      <c r="E388" s="10">
        <v>33</v>
      </c>
      <c r="F388" s="10" t="s">
        <v>1535</v>
      </c>
      <c r="G388" s="10" t="s">
        <v>312</v>
      </c>
      <c r="H388" s="13">
        <v>10000</v>
      </c>
      <c r="I388" s="13">
        <v>18000</v>
      </c>
      <c r="J388" s="10" t="s">
        <v>927</v>
      </c>
      <c r="K388" s="10" t="s">
        <v>81</v>
      </c>
      <c r="L388" s="8">
        <v>38985</v>
      </c>
      <c r="M388" s="8">
        <v>48395</v>
      </c>
      <c r="N388" s="9">
        <v>4640</v>
      </c>
      <c r="O388" s="10" t="s">
        <v>11</v>
      </c>
      <c r="P388" s="7">
        <v>0</v>
      </c>
      <c r="Q388" s="7">
        <v>0</v>
      </c>
      <c r="R388" s="7">
        <v>27</v>
      </c>
      <c r="S388" s="7">
        <v>0</v>
      </c>
      <c r="T388" s="7">
        <v>0</v>
      </c>
      <c r="U388" s="7">
        <v>27</v>
      </c>
      <c r="V388" s="7">
        <v>27</v>
      </c>
      <c r="W388" s="7">
        <v>0</v>
      </c>
      <c r="X388" s="7">
        <v>0</v>
      </c>
      <c r="Y388" s="7">
        <v>0</v>
      </c>
      <c r="Z388" s="7">
        <v>4</v>
      </c>
      <c r="AA388" s="7">
        <v>0</v>
      </c>
      <c r="AB388" s="16">
        <v>0</v>
      </c>
      <c r="AC388" s="16">
        <v>0</v>
      </c>
      <c r="AD388" s="16">
        <v>0</v>
      </c>
      <c r="AE388" s="16">
        <v>0</v>
      </c>
      <c r="AF388" s="15">
        <v>85.18518518518519</v>
      </c>
      <c r="AG388" s="10" t="s">
        <v>1966</v>
      </c>
      <c r="AH388" s="10" t="s">
        <v>1966</v>
      </c>
      <c r="AI388" s="9">
        <v>20.852</v>
      </c>
      <c r="AJ388" s="9">
        <v>82.198499999999996</v>
      </c>
      <c r="AK388" s="9">
        <v>236.5412</v>
      </c>
      <c r="AL388" s="24">
        <f>Table1[[#This Row],[Company Direct Land Through FY12]]+Table1[[#This Row],[Company Direct Land FY13 and After]]</f>
        <v>318.73969999999997</v>
      </c>
      <c r="AM388" s="9">
        <v>31.920999999999999</v>
      </c>
      <c r="AN388" s="9">
        <v>121.13800000000001</v>
      </c>
      <c r="AO388" s="9">
        <v>362.10539999999997</v>
      </c>
      <c r="AP388" s="24">
        <f>Table1[[#This Row],[Company Direct Building Through FY12]]+Table1[[#This Row],[Company Direct Building FY13 and After]]</f>
        <v>483.24339999999995</v>
      </c>
      <c r="AQ388" s="9">
        <v>0</v>
      </c>
      <c r="AR388" s="9">
        <v>71.207800000000006</v>
      </c>
      <c r="AS388" s="9">
        <v>0</v>
      </c>
      <c r="AT388" s="24">
        <f>Table1[[#This Row],[Mortgage Recording Tax Through FY12]]+Table1[[#This Row],[Mortgage Recording Tax FY13 and After]]</f>
        <v>71.207800000000006</v>
      </c>
      <c r="AU388" s="9">
        <v>35.758000000000003</v>
      </c>
      <c r="AV388" s="9">
        <v>99.4893</v>
      </c>
      <c r="AW388" s="9">
        <v>405.63139999999999</v>
      </c>
      <c r="AX388" s="24">
        <f>Table1[[#This Row],[Pilot Savings  Through FY12]]+Table1[[#This Row],[Pilot Savings FY13 and After]]</f>
        <v>505.1207</v>
      </c>
      <c r="AY388" s="9">
        <v>0</v>
      </c>
      <c r="AZ388" s="9">
        <v>71.207800000000006</v>
      </c>
      <c r="BA388" s="9">
        <v>0</v>
      </c>
      <c r="BB388" s="24">
        <f>Table1[[#This Row],[Mortgage Recording Tax Exemption Through FY12]]+Table1[[#This Row],[Mortgage Recording Tax Exemption FY13 and After]]</f>
        <v>71.207800000000006</v>
      </c>
      <c r="BC388" s="9">
        <v>33.763500000000001</v>
      </c>
      <c r="BD388" s="9">
        <v>187.0247</v>
      </c>
      <c r="BE388" s="9">
        <v>383.00709999999998</v>
      </c>
      <c r="BF388" s="24">
        <f>Table1[[#This Row],[Indirect and Induced Land Through FY12]]+Table1[[#This Row],[Indirect and Induced Land FY13 and After]]</f>
        <v>570.03179999999998</v>
      </c>
      <c r="BG388" s="9">
        <v>62.703600000000002</v>
      </c>
      <c r="BH388" s="9">
        <v>347.3313</v>
      </c>
      <c r="BI388" s="9">
        <v>711.29639999999995</v>
      </c>
      <c r="BJ388" s="24">
        <f>Table1[[#This Row],[Indirect and Induced Building Through FY12]]+Table1[[#This Row],[Indirect and Induced Building FY13 and After]]</f>
        <v>1058.6277</v>
      </c>
      <c r="BK388" s="9">
        <v>113.4821</v>
      </c>
      <c r="BL388" s="9">
        <v>638.20320000000004</v>
      </c>
      <c r="BM388" s="9">
        <v>1287.3187</v>
      </c>
      <c r="BN388" s="24">
        <f>Table1[[#This Row],[TOTAL Real Property Related Taxes Through FY12]]+Table1[[#This Row],[TOTAL Real Property Related Taxes FY13 and After]]</f>
        <v>1925.5219000000002</v>
      </c>
      <c r="BO388" s="9">
        <v>243.49080000000001</v>
      </c>
      <c r="BP388" s="9">
        <v>1540.8335</v>
      </c>
      <c r="BQ388" s="9">
        <v>2762.1129000000001</v>
      </c>
      <c r="BR388" s="24">
        <f>Table1[[#This Row],[Company Direct Through FY12]]+Table1[[#This Row],[Company Direct FY13 and After]]</f>
        <v>4302.9463999999998</v>
      </c>
      <c r="BS388" s="9">
        <v>0</v>
      </c>
      <c r="BT388" s="9">
        <v>0.95520000000000005</v>
      </c>
      <c r="BU388" s="9">
        <v>0</v>
      </c>
      <c r="BV388" s="24">
        <f>Table1[[#This Row],[Sales Tax Exemption Through FY12]]+Table1[[#This Row],[Sales Tax Exemption FY13 and After]]</f>
        <v>0.95520000000000005</v>
      </c>
      <c r="BW388" s="9">
        <v>0</v>
      </c>
      <c r="BX388" s="9">
        <v>0</v>
      </c>
      <c r="BY388" s="9">
        <v>0</v>
      </c>
      <c r="BZ388" s="24">
        <f>Table1[[#This Row],[Energy Tax Savings Through FY12]]+Table1[[#This Row],[Energy Tax Savings FY13 and After]]</f>
        <v>0</v>
      </c>
      <c r="CA388" s="9">
        <v>0</v>
      </c>
      <c r="CB388" s="9">
        <v>0</v>
      </c>
      <c r="CC388" s="9">
        <v>0</v>
      </c>
      <c r="CD388" s="24">
        <f>Table1[[#This Row],[Tax Exempt Bond Savings Through FY12]]+Table1[[#This Row],[Tax Exempt Bond Savings FY13 and After]]</f>
        <v>0</v>
      </c>
      <c r="CE388" s="9">
        <v>125.25230000000001</v>
      </c>
      <c r="CF388" s="9">
        <v>796.27099999999996</v>
      </c>
      <c r="CG388" s="9">
        <v>1420.8373999999999</v>
      </c>
      <c r="CH388" s="24">
        <f>Table1[[#This Row],[Indirect and Induced Through FY12]]+Table1[[#This Row],[Indirect and Induced FY13 and After]]</f>
        <v>2217.1084000000001</v>
      </c>
      <c r="CI388" s="9">
        <v>368.74310000000003</v>
      </c>
      <c r="CJ388" s="9">
        <v>2336.1493</v>
      </c>
      <c r="CK388" s="9">
        <v>4182.9503000000004</v>
      </c>
      <c r="CL388" s="24">
        <f>Table1[[#This Row],[TOTAL Income Consumption Use Taxes Through FY12]]+Table1[[#This Row],[TOTAL Income Consumption Use Taxes FY13 and After]]</f>
        <v>6519.0996000000005</v>
      </c>
      <c r="CM388" s="9">
        <v>35.758000000000003</v>
      </c>
      <c r="CN388" s="9">
        <v>171.6523</v>
      </c>
      <c r="CO388" s="9">
        <v>405.63139999999999</v>
      </c>
      <c r="CP388" s="24">
        <f>Table1[[#This Row],[Assistance Provided Through FY12]]+Table1[[#This Row],[Assistance Provided FY13 and After]]</f>
        <v>577.28369999999995</v>
      </c>
      <c r="CQ388" s="9">
        <v>0</v>
      </c>
      <c r="CR388" s="9">
        <v>0</v>
      </c>
      <c r="CS388" s="9">
        <v>0</v>
      </c>
      <c r="CT388" s="24">
        <f>Table1[[#This Row],[Recapture Cancellation Reduction Amount Through FY12]]+Table1[[#This Row],[Recapture Cancellation Reduction Amount FY13 and After]]</f>
        <v>0</v>
      </c>
      <c r="CU388" s="9">
        <v>0</v>
      </c>
      <c r="CV388" s="9">
        <v>0</v>
      </c>
      <c r="CW388" s="9">
        <v>0</v>
      </c>
      <c r="CX388" s="24">
        <f>Table1[[#This Row],[Penalty Paid Through FY12]]+Table1[[#This Row],[Penalty Paid FY13 and After]]</f>
        <v>0</v>
      </c>
      <c r="CY388" s="9">
        <v>35.758000000000003</v>
      </c>
      <c r="CZ388" s="9">
        <v>171.6523</v>
      </c>
      <c r="DA388" s="9">
        <v>405.63139999999999</v>
      </c>
      <c r="DB388" s="24">
        <f>Table1[[#This Row],[TOTAL Assistance Net of Recapture Penalties Through FY12]]+Table1[[#This Row],[TOTAL Assistance Net of Recapture Penalties FY13 and After]]</f>
        <v>577.28369999999995</v>
      </c>
      <c r="DC388" s="9">
        <v>296.2638</v>
      </c>
      <c r="DD388" s="9">
        <v>1815.3778</v>
      </c>
      <c r="DE388" s="9">
        <v>3360.7595000000001</v>
      </c>
      <c r="DF388" s="24">
        <f>Table1[[#This Row],[Company Direct Tax Revenue Before Assistance Through FY12]]+Table1[[#This Row],[Company Direct Tax Revenue Before Assistance FY13 and After]]</f>
        <v>5176.1373000000003</v>
      </c>
      <c r="DG388" s="9">
        <v>221.71940000000001</v>
      </c>
      <c r="DH388" s="9">
        <v>1330.627</v>
      </c>
      <c r="DI388" s="9">
        <v>2515.1408999999999</v>
      </c>
      <c r="DJ388" s="24">
        <f>Table1[[#This Row],[Indirect and Induced Tax Revenues Through FY12]]+Table1[[#This Row],[Indirect and Induced Tax Revenues FY13 and After]]</f>
        <v>3845.7678999999998</v>
      </c>
      <c r="DK388" s="9">
        <v>517.98320000000001</v>
      </c>
      <c r="DL388" s="9">
        <v>3146.0048000000002</v>
      </c>
      <c r="DM388" s="9">
        <v>5875.9004000000004</v>
      </c>
      <c r="DN388" s="24">
        <f>Table1[[#This Row],[TOTAL Tax Revenues Before Assistance Through FY12]]+Table1[[#This Row],[TOTAL Tax Revenues Before Assistance FY13 and After]]</f>
        <v>9021.9052000000011</v>
      </c>
      <c r="DO388" s="9">
        <v>482.22519999999997</v>
      </c>
      <c r="DP388" s="9">
        <v>2974.3525</v>
      </c>
      <c r="DQ388" s="9">
        <v>5470.2690000000002</v>
      </c>
      <c r="DR388" s="24">
        <f>Table1[[#This Row],[TOTAL Tax Revenues Net of Assistance Recapture and Penalty Through FY12]]+Table1[[#This Row],[TOTAL Tax Revenues Net of Assistance Recapture and Penalty FY13 and After]]</f>
        <v>8444.6215000000011</v>
      </c>
      <c r="DS388" s="9">
        <v>0</v>
      </c>
      <c r="DT388" s="9">
        <v>0</v>
      </c>
      <c r="DU388" s="9">
        <v>0</v>
      </c>
      <c r="DV388" s="9">
        <v>0</v>
      </c>
    </row>
    <row r="389" spans="1:126" x14ac:dyDescent="0.25">
      <c r="A389" s="10">
        <v>93185</v>
      </c>
      <c r="B389" s="10" t="s">
        <v>1542</v>
      </c>
      <c r="C389" s="10" t="s">
        <v>1543</v>
      </c>
      <c r="D389" s="10" t="s">
        <v>47</v>
      </c>
      <c r="E389" s="10">
        <v>3</v>
      </c>
      <c r="F389" s="10" t="s">
        <v>1201</v>
      </c>
      <c r="G389" s="10" t="s">
        <v>96</v>
      </c>
      <c r="H389" s="13">
        <v>25142</v>
      </c>
      <c r="I389" s="13">
        <v>150000</v>
      </c>
      <c r="J389" s="10" t="s">
        <v>794</v>
      </c>
      <c r="K389" s="10" t="s">
        <v>81</v>
      </c>
      <c r="L389" s="8">
        <v>39000</v>
      </c>
      <c r="M389" s="8">
        <v>48395</v>
      </c>
      <c r="N389" s="9">
        <v>5000</v>
      </c>
      <c r="O389" s="10" t="s">
        <v>102</v>
      </c>
      <c r="P389" s="7">
        <v>31</v>
      </c>
      <c r="Q389" s="7">
        <v>0</v>
      </c>
      <c r="R389" s="7">
        <v>40</v>
      </c>
      <c r="S389" s="7">
        <v>0</v>
      </c>
      <c r="T389" s="7">
        <v>0</v>
      </c>
      <c r="U389" s="7">
        <v>71</v>
      </c>
      <c r="V389" s="7">
        <v>55</v>
      </c>
      <c r="W389" s="7">
        <v>0</v>
      </c>
      <c r="X389" s="7">
        <v>0</v>
      </c>
      <c r="Y389" s="7">
        <v>69</v>
      </c>
      <c r="Z389" s="7">
        <v>2</v>
      </c>
      <c r="AA389" s="7">
        <v>0</v>
      </c>
      <c r="AB389" s="16">
        <v>0</v>
      </c>
      <c r="AC389" s="16">
        <v>0</v>
      </c>
      <c r="AD389" s="16">
        <v>0</v>
      </c>
      <c r="AE389" s="16">
        <v>0</v>
      </c>
      <c r="AF389" s="15">
        <v>74.647887323943664</v>
      </c>
      <c r="AG389" s="10" t="s">
        <v>28</v>
      </c>
      <c r="AH389" s="10" t="s">
        <v>28</v>
      </c>
      <c r="AI389" s="9">
        <v>138.27600000000001</v>
      </c>
      <c r="AJ389" s="9">
        <v>754.08720000000005</v>
      </c>
      <c r="AK389" s="9">
        <v>1568.5762</v>
      </c>
      <c r="AL389" s="24">
        <f>Table1[[#This Row],[Company Direct Land Through FY12]]+Table1[[#This Row],[Company Direct Land FY13 and After]]</f>
        <v>2322.6633999999999</v>
      </c>
      <c r="AM389" s="9">
        <v>163.11000000000001</v>
      </c>
      <c r="AN389" s="9">
        <v>763.27850000000001</v>
      </c>
      <c r="AO389" s="9">
        <v>1850.2891999999999</v>
      </c>
      <c r="AP389" s="24">
        <f>Table1[[#This Row],[Company Direct Building Through FY12]]+Table1[[#This Row],[Company Direct Building FY13 and After]]</f>
        <v>2613.5677000000001</v>
      </c>
      <c r="AQ389" s="9">
        <v>0</v>
      </c>
      <c r="AR389" s="9">
        <v>0</v>
      </c>
      <c r="AS389" s="9">
        <v>0</v>
      </c>
      <c r="AT389" s="24">
        <f>Table1[[#This Row],[Mortgage Recording Tax Through FY12]]+Table1[[#This Row],[Mortgage Recording Tax FY13 and After]]</f>
        <v>0</v>
      </c>
      <c r="AU389" s="9">
        <v>188.96</v>
      </c>
      <c r="AV389" s="9">
        <v>430.20890000000003</v>
      </c>
      <c r="AW389" s="9">
        <v>2143.5266999999999</v>
      </c>
      <c r="AX389" s="24">
        <f>Table1[[#This Row],[Pilot Savings  Through FY12]]+Table1[[#This Row],[Pilot Savings FY13 and After]]</f>
        <v>2573.7356</v>
      </c>
      <c r="AY389" s="9">
        <v>0</v>
      </c>
      <c r="AZ389" s="9">
        <v>0</v>
      </c>
      <c r="BA389" s="9">
        <v>0</v>
      </c>
      <c r="BB389" s="24">
        <f>Table1[[#This Row],[Mortgage Recording Tax Exemption Through FY12]]+Table1[[#This Row],[Mortgage Recording Tax Exemption FY13 and After]]</f>
        <v>0</v>
      </c>
      <c r="BC389" s="9">
        <v>44.537300000000002</v>
      </c>
      <c r="BD389" s="9">
        <v>350.78160000000003</v>
      </c>
      <c r="BE389" s="9">
        <v>505.22329999999999</v>
      </c>
      <c r="BF389" s="24">
        <f>Table1[[#This Row],[Indirect and Induced Land Through FY12]]+Table1[[#This Row],[Indirect and Induced Land FY13 and After]]</f>
        <v>856.00490000000002</v>
      </c>
      <c r="BG389" s="9">
        <v>82.712000000000003</v>
      </c>
      <c r="BH389" s="9">
        <v>651.45169999999996</v>
      </c>
      <c r="BI389" s="9">
        <v>938.26819999999998</v>
      </c>
      <c r="BJ389" s="24">
        <f>Table1[[#This Row],[Indirect and Induced Building Through FY12]]+Table1[[#This Row],[Indirect and Induced Building FY13 and After]]</f>
        <v>1589.7199000000001</v>
      </c>
      <c r="BK389" s="9">
        <v>239.67529999999999</v>
      </c>
      <c r="BL389" s="9">
        <v>2089.3901000000001</v>
      </c>
      <c r="BM389" s="9">
        <v>2718.8301999999999</v>
      </c>
      <c r="BN389" s="24">
        <f>Table1[[#This Row],[TOTAL Real Property Related Taxes Through FY12]]+Table1[[#This Row],[TOTAL Real Property Related Taxes FY13 and After]]</f>
        <v>4808.2203</v>
      </c>
      <c r="BO389" s="9">
        <v>200.9888</v>
      </c>
      <c r="BP389" s="9">
        <v>1730.836</v>
      </c>
      <c r="BQ389" s="9">
        <v>2279.9769999999999</v>
      </c>
      <c r="BR389" s="24">
        <f>Table1[[#This Row],[Company Direct Through FY12]]+Table1[[#This Row],[Company Direct FY13 and After]]</f>
        <v>4010.8130000000001</v>
      </c>
      <c r="BS389" s="9">
        <v>0</v>
      </c>
      <c r="BT389" s="9">
        <v>88.087500000000006</v>
      </c>
      <c r="BU389" s="9">
        <v>0</v>
      </c>
      <c r="BV389" s="24">
        <f>Table1[[#This Row],[Sales Tax Exemption Through FY12]]+Table1[[#This Row],[Sales Tax Exemption FY13 and After]]</f>
        <v>88.087500000000006</v>
      </c>
      <c r="BW389" s="9">
        <v>0</v>
      </c>
      <c r="BX389" s="9">
        <v>0</v>
      </c>
      <c r="BY389" s="9">
        <v>0</v>
      </c>
      <c r="BZ389" s="24">
        <f>Table1[[#This Row],[Energy Tax Savings Through FY12]]+Table1[[#This Row],[Energy Tax Savings FY13 and After]]</f>
        <v>0</v>
      </c>
      <c r="CA389" s="9">
        <v>0</v>
      </c>
      <c r="CB389" s="9">
        <v>0</v>
      </c>
      <c r="CC389" s="9">
        <v>0</v>
      </c>
      <c r="CD389" s="24">
        <f>Table1[[#This Row],[Tax Exempt Bond Savings Through FY12]]+Table1[[#This Row],[Tax Exempt Bond Savings FY13 and After]]</f>
        <v>0</v>
      </c>
      <c r="CE389" s="9">
        <v>137.2509</v>
      </c>
      <c r="CF389" s="9">
        <v>1206.0753</v>
      </c>
      <c r="CG389" s="9">
        <v>1556.9468999999999</v>
      </c>
      <c r="CH389" s="24">
        <f>Table1[[#This Row],[Indirect and Induced Through FY12]]+Table1[[#This Row],[Indirect and Induced FY13 and After]]</f>
        <v>2763.0221999999999</v>
      </c>
      <c r="CI389" s="9">
        <v>338.23970000000003</v>
      </c>
      <c r="CJ389" s="9">
        <v>2848.8238000000001</v>
      </c>
      <c r="CK389" s="9">
        <v>3836.9238999999998</v>
      </c>
      <c r="CL389" s="24">
        <f>Table1[[#This Row],[TOTAL Income Consumption Use Taxes Through FY12]]+Table1[[#This Row],[TOTAL Income Consumption Use Taxes FY13 and After]]</f>
        <v>6685.7476999999999</v>
      </c>
      <c r="CM389" s="9">
        <v>188.96</v>
      </c>
      <c r="CN389" s="9">
        <v>518.29639999999995</v>
      </c>
      <c r="CO389" s="9">
        <v>2143.5266999999999</v>
      </c>
      <c r="CP389" s="24">
        <f>Table1[[#This Row],[Assistance Provided Through FY12]]+Table1[[#This Row],[Assistance Provided FY13 and After]]</f>
        <v>2661.8230999999996</v>
      </c>
      <c r="CQ389" s="9">
        <v>0</v>
      </c>
      <c r="CR389" s="9">
        <v>0</v>
      </c>
      <c r="CS389" s="9">
        <v>0</v>
      </c>
      <c r="CT389" s="24">
        <f>Table1[[#This Row],[Recapture Cancellation Reduction Amount Through FY12]]+Table1[[#This Row],[Recapture Cancellation Reduction Amount FY13 and After]]</f>
        <v>0</v>
      </c>
      <c r="CU389" s="9">
        <v>0</v>
      </c>
      <c r="CV389" s="9">
        <v>0</v>
      </c>
      <c r="CW389" s="9">
        <v>0</v>
      </c>
      <c r="CX389" s="24">
        <f>Table1[[#This Row],[Penalty Paid Through FY12]]+Table1[[#This Row],[Penalty Paid FY13 and After]]</f>
        <v>0</v>
      </c>
      <c r="CY389" s="9">
        <v>188.96</v>
      </c>
      <c r="CZ389" s="9">
        <v>518.29639999999995</v>
      </c>
      <c r="DA389" s="9">
        <v>2143.5266999999999</v>
      </c>
      <c r="DB389" s="24">
        <f>Table1[[#This Row],[TOTAL Assistance Net of Recapture Penalties Through FY12]]+Table1[[#This Row],[TOTAL Assistance Net of Recapture Penalties FY13 and After]]</f>
        <v>2661.8230999999996</v>
      </c>
      <c r="DC389" s="9">
        <v>502.37479999999999</v>
      </c>
      <c r="DD389" s="9">
        <v>3248.2017000000001</v>
      </c>
      <c r="DE389" s="9">
        <v>5698.8424000000005</v>
      </c>
      <c r="DF389" s="24">
        <f>Table1[[#This Row],[Company Direct Tax Revenue Before Assistance Through FY12]]+Table1[[#This Row],[Company Direct Tax Revenue Before Assistance FY13 and After]]</f>
        <v>8947.044100000001</v>
      </c>
      <c r="DG389" s="9">
        <v>264.50020000000001</v>
      </c>
      <c r="DH389" s="9">
        <v>2208.3085999999998</v>
      </c>
      <c r="DI389" s="9">
        <v>3000.4384</v>
      </c>
      <c r="DJ389" s="24">
        <f>Table1[[#This Row],[Indirect and Induced Tax Revenues Through FY12]]+Table1[[#This Row],[Indirect and Induced Tax Revenues FY13 and After]]</f>
        <v>5208.7469999999994</v>
      </c>
      <c r="DK389" s="9">
        <v>766.875</v>
      </c>
      <c r="DL389" s="9">
        <v>5456.5102999999999</v>
      </c>
      <c r="DM389" s="9">
        <v>8699.2808000000005</v>
      </c>
      <c r="DN389" s="24">
        <f>Table1[[#This Row],[TOTAL Tax Revenues Before Assistance Through FY12]]+Table1[[#This Row],[TOTAL Tax Revenues Before Assistance FY13 and After]]</f>
        <v>14155.7911</v>
      </c>
      <c r="DO389" s="9">
        <v>577.91499999999996</v>
      </c>
      <c r="DP389" s="9">
        <v>4938.2138999999997</v>
      </c>
      <c r="DQ389" s="9">
        <v>6555.7541000000001</v>
      </c>
      <c r="DR389" s="24">
        <f>Table1[[#This Row],[TOTAL Tax Revenues Net of Assistance Recapture and Penalty Through FY12]]+Table1[[#This Row],[TOTAL Tax Revenues Net of Assistance Recapture and Penalty FY13 and After]]</f>
        <v>11493.968000000001</v>
      </c>
      <c r="DS389" s="9">
        <v>0</v>
      </c>
      <c r="DT389" s="9">
        <v>0</v>
      </c>
      <c r="DU389" s="9">
        <v>0</v>
      </c>
      <c r="DV389" s="9">
        <v>0</v>
      </c>
    </row>
    <row r="390" spans="1:126" x14ac:dyDescent="0.25">
      <c r="A390" s="10">
        <v>93186</v>
      </c>
      <c r="B390" s="10" t="s">
        <v>1544</v>
      </c>
      <c r="C390" s="10" t="s">
        <v>1546</v>
      </c>
      <c r="D390" s="10" t="s">
        <v>24</v>
      </c>
      <c r="E390" s="10">
        <v>31</v>
      </c>
      <c r="F390" s="10" t="s">
        <v>1547</v>
      </c>
      <c r="G390" s="10" t="s">
        <v>454</v>
      </c>
      <c r="H390" s="13">
        <v>54000</v>
      </c>
      <c r="I390" s="13">
        <v>50000</v>
      </c>
      <c r="J390" s="10" t="s">
        <v>1545</v>
      </c>
      <c r="K390" s="10" t="s">
        <v>27</v>
      </c>
      <c r="L390" s="8">
        <v>39057</v>
      </c>
      <c r="M390" s="8">
        <v>48395</v>
      </c>
      <c r="N390" s="9">
        <v>6000</v>
      </c>
      <c r="O390" s="10" t="s">
        <v>79</v>
      </c>
      <c r="P390" s="7">
        <v>0</v>
      </c>
      <c r="Q390" s="7">
        <v>0</v>
      </c>
      <c r="R390" s="7">
        <v>248</v>
      </c>
      <c r="S390" s="7">
        <v>0</v>
      </c>
      <c r="T390" s="7">
        <v>0</v>
      </c>
      <c r="U390" s="7">
        <v>248</v>
      </c>
      <c r="V390" s="7">
        <v>248</v>
      </c>
      <c r="W390" s="7">
        <v>0</v>
      </c>
      <c r="X390" s="7">
        <v>0</v>
      </c>
      <c r="Y390" s="7">
        <v>0</v>
      </c>
      <c r="Z390" s="7">
        <v>66</v>
      </c>
      <c r="AA390" s="7">
        <v>0</v>
      </c>
      <c r="AB390" s="16">
        <v>0</v>
      </c>
      <c r="AC390" s="16">
        <v>0</v>
      </c>
      <c r="AD390" s="16">
        <v>0</v>
      </c>
      <c r="AE390" s="16">
        <v>0</v>
      </c>
      <c r="AF390" s="15">
        <v>94.758064516129039</v>
      </c>
      <c r="AG390" s="10" t="s">
        <v>28</v>
      </c>
      <c r="AH390" s="10" t="s">
        <v>1966</v>
      </c>
      <c r="AI390" s="9">
        <v>42.302999999999997</v>
      </c>
      <c r="AJ390" s="9">
        <v>206.86060000000001</v>
      </c>
      <c r="AK390" s="9">
        <v>479.87650000000002</v>
      </c>
      <c r="AL390" s="24">
        <f>Table1[[#This Row],[Company Direct Land Through FY12]]+Table1[[#This Row],[Company Direct Land FY13 and After]]</f>
        <v>686.73710000000005</v>
      </c>
      <c r="AM390" s="9">
        <v>112.65600000000001</v>
      </c>
      <c r="AN390" s="9">
        <v>589.43179999999995</v>
      </c>
      <c r="AO390" s="9">
        <v>1277.9473</v>
      </c>
      <c r="AP390" s="24">
        <f>Table1[[#This Row],[Company Direct Building Through FY12]]+Table1[[#This Row],[Company Direct Building FY13 and After]]</f>
        <v>1867.3791000000001</v>
      </c>
      <c r="AQ390" s="9">
        <v>0</v>
      </c>
      <c r="AR390" s="9">
        <v>89.375</v>
      </c>
      <c r="AS390" s="9">
        <v>0</v>
      </c>
      <c r="AT390" s="24">
        <f>Table1[[#This Row],[Mortgage Recording Tax Through FY12]]+Table1[[#This Row],[Mortgage Recording Tax FY13 and After]]</f>
        <v>89.375</v>
      </c>
      <c r="AU390" s="9">
        <v>42.302999999999997</v>
      </c>
      <c r="AV390" s="9">
        <v>189.91050000000001</v>
      </c>
      <c r="AW390" s="9">
        <v>479.87650000000002</v>
      </c>
      <c r="AX390" s="24">
        <f>Table1[[#This Row],[Pilot Savings  Through FY12]]+Table1[[#This Row],[Pilot Savings FY13 and After]]</f>
        <v>669.78700000000003</v>
      </c>
      <c r="AY390" s="9">
        <v>0</v>
      </c>
      <c r="AZ390" s="9">
        <v>0</v>
      </c>
      <c r="BA390" s="9">
        <v>0</v>
      </c>
      <c r="BB390" s="24">
        <f>Table1[[#This Row],[Mortgage Recording Tax Exemption Through FY12]]+Table1[[#This Row],[Mortgage Recording Tax Exemption FY13 and After]]</f>
        <v>0</v>
      </c>
      <c r="BC390" s="9">
        <v>304.15069999999997</v>
      </c>
      <c r="BD390" s="9">
        <v>1435.8586</v>
      </c>
      <c r="BE390" s="9">
        <v>3450.2274000000002</v>
      </c>
      <c r="BF390" s="24">
        <f>Table1[[#This Row],[Indirect and Induced Land Through FY12]]+Table1[[#This Row],[Indirect and Induced Land FY13 and After]]</f>
        <v>4886.0860000000002</v>
      </c>
      <c r="BG390" s="9">
        <v>564.85130000000004</v>
      </c>
      <c r="BH390" s="9">
        <v>2666.5943000000002</v>
      </c>
      <c r="BI390" s="9">
        <v>6407.5617000000002</v>
      </c>
      <c r="BJ390" s="24">
        <f>Table1[[#This Row],[Indirect and Induced Building Through FY12]]+Table1[[#This Row],[Indirect and Induced Building FY13 and After]]</f>
        <v>9074.1560000000009</v>
      </c>
      <c r="BK390" s="9">
        <v>981.65800000000002</v>
      </c>
      <c r="BL390" s="9">
        <v>4798.2097999999996</v>
      </c>
      <c r="BM390" s="9">
        <v>11135.7364</v>
      </c>
      <c r="BN390" s="24">
        <f>Table1[[#This Row],[TOTAL Real Property Related Taxes Through FY12]]+Table1[[#This Row],[TOTAL Real Property Related Taxes FY13 and After]]</f>
        <v>15933.946199999998</v>
      </c>
      <c r="BO390" s="9">
        <v>3380.8656999999998</v>
      </c>
      <c r="BP390" s="9">
        <v>16979.4391</v>
      </c>
      <c r="BQ390" s="9">
        <v>38351.880499999999</v>
      </c>
      <c r="BR390" s="24">
        <f>Table1[[#This Row],[Company Direct Through FY12]]+Table1[[#This Row],[Company Direct FY13 and After]]</f>
        <v>55331.319600000003</v>
      </c>
      <c r="BS390" s="9">
        <v>0</v>
      </c>
      <c r="BT390" s="9">
        <v>239.27760000000001</v>
      </c>
      <c r="BU390" s="9">
        <v>0</v>
      </c>
      <c r="BV390" s="24">
        <f>Table1[[#This Row],[Sales Tax Exemption Through FY12]]+Table1[[#This Row],[Sales Tax Exemption FY13 and After]]</f>
        <v>239.27760000000001</v>
      </c>
      <c r="BW390" s="9">
        <v>0</v>
      </c>
      <c r="BX390" s="9">
        <v>0</v>
      </c>
      <c r="BY390" s="9">
        <v>0</v>
      </c>
      <c r="BZ390" s="24">
        <f>Table1[[#This Row],[Energy Tax Savings Through FY12]]+Table1[[#This Row],[Energy Tax Savings FY13 and After]]</f>
        <v>0</v>
      </c>
      <c r="CA390" s="9">
        <v>3.4983</v>
      </c>
      <c r="CB390" s="9">
        <v>21.1767</v>
      </c>
      <c r="CC390" s="9">
        <v>15.8857</v>
      </c>
      <c r="CD390" s="24">
        <f>Table1[[#This Row],[Tax Exempt Bond Savings Through FY12]]+Table1[[#This Row],[Tax Exempt Bond Savings FY13 and After]]</f>
        <v>37.062399999999997</v>
      </c>
      <c r="CE390" s="9">
        <v>1038.4975999999999</v>
      </c>
      <c r="CF390" s="9">
        <v>5486.6745000000001</v>
      </c>
      <c r="CG390" s="9">
        <v>11780.5142</v>
      </c>
      <c r="CH390" s="24">
        <f>Table1[[#This Row],[Indirect and Induced Through FY12]]+Table1[[#This Row],[Indirect and Induced FY13 and After]]</f>
        <v>17267.188699999999</v>
      </c>
      <c r="CI390" s="9">
        <v>4415.8649999999998</v>
      </c>
      <c r="CJ390" s="9">
        <v>22205.659299999999</v>
      </c>
      <c r="CK390" s="9">
        <v>50116.508999999998</v>
      </c>
      <c r="CL390" s="24">
        <f>Table1[[#This Row],[TOTAL Income Consumption Use Taxes Through FY12]]+Table1[[#This Row],[TOTAL Income Consumption Use Taxes FY13 and After]]</f>
        <v>72322.16829999999</v>
      </c>
      <c r="CM390" s="9">
        <v>45.801299999999998</v>
      </c>
      <c r="CN390" s="9">
        <v>450.3648</v>
      </c>
      <c r="CO390" s="9">
        <v>495.76220000000001</v>
      </c>
      <c r="CP390" s="24">
        <f>Table1[[#This Row],[Assistance Provided Through FY12]]+Table1[[#This Row],[Assistance Provided FY13 and After]]</f>
        <v>946.12699999999995</v>
      </c>
      <c r="CQ390" s="9">
        <v>0</v>
      </c>
      <c r="CR390" s="9">
        <v>0</v>
      </c>
      <c r="CS390" s="9">
        <v>0</v>
      </c>
      <c r="CT390" s="24">
        <f>Table1[[#This Row],[Recapture Cancellation Reduction Amount Through FY12]]+Table1[[#This Row],[Recapture Cancellation Reduction Amount FY13 and After]]</f>
        <v>0</v>
      </c>
      <c r="CU390" s="9">
        <v>0</v>
      </c>
      <c r="CV390" s="9">
        <v>0</v>
      </c>
      <c r="CW390" s="9">
        <v>0</v>
      </c>
      <c r="CX390" s="24">
        <f>Table1[[#This Row],[Penalty Paid Through FY12]]+Table1[[#This Row],[Penalty Paid FY13 and After]]</f>
        <v>0</v>
      </c>
      <c r="CY390" s="9">
        <v>45.801299999999998</v>
      </c>
      <c r="CZ390" s="9">
        <v>450.3648</v>
      </c>
      <c r="DA390" s="9">
        <v>495.76220000000001</v>
      </c>
      <c r="DB390" s="24">
        <f>Table1[[#This Row],[TOTAL Assistance Net of Recapture Penalties Through FY12]]+Table1[[#This Row],[TOTAL Assistance Net of Recapture Penalties FY13 and After]]</f>
        <v>946.12699999999995</v>
      </c>
      <c r="DC390" s="9">
        <v>3535.8247000000001</v>
      </c>
      <c r="DD390" s="9">
        <v>17865.106500000002</v>
      </c>
      <c r="DE390" s="9">
        <v>40109.704299999998</v>
      </c>
      <c r="DF390" s="24">
        <f>Table1[[#This Row],[Company Direct Tax Revenue Before Assistance Through FY12]]+Table1[[#This Row],[Company Direct Tax Revenue Before Assistance FY13 and After]]</f>
        <v>57974.810799999999</v>
      </c>
      <c r="DG390" s="9">
        <v>1907.4996000000001</v>
      </c>
      <c r="DH390" s="9">
        <v>9589.1273999999994</v>
      </c>
      <c r="DI390" s="9">
        <v>21638.3033</v>
      </c>
      <c r="DJ390" s="24">
        <f>Table1[[#This Row],[Indirect and Induced Tax Revenues Through FY12]]+Table1[[#This Row],[Indirect and Induced Tax Revenues FY13 and After]]</f>
        <v>31227.430699999997</v>
      </c>
      <c r="DK390" s="9">
        <v>5443.3243000000002</v>
      </c>
      <c r="DL390" s="9">
        <v>27454.233899999999</v>
      </c>
      <c r="DM390" s="9">
        <v>61748.007599999997</v>
      </c>
      <c r="DN390" s="24">
        <f>Table1[[#This Row],[TOTAL Tax Revenues Before Assistance Through FY12]]+Table1[[#This Row],[TOTAL Tax Revenues Before Assistance FY13 and After]]</f>
        <v>89202.241500000004</v>
      </c>
      <c r="DO390" s="9">
        <v>5397.5230000000001</v>
      </c>
      <c r="DP390" s="9">
        <v>27003.8691</v>
      </c>
      <c r="DQ390" s="9">
        <v>61252.2454</v>
      </c>
      <c r="DR390" s="24">
        <f>Table1[[#This Row],[TOTAL Tax Revenues Net of Assistance Recapture and Penalty Through FY12]]+Table1[[#This Row],[TOTAL Tax Revenues Net of Assistance Recapture and Penalty FY13 and After]]</f>
        <v>88256.114499999996</v>
      </c>
      <c r="DS390" s="9">
        <v>0</v>
      </c>
      <c r="DT390" s="9">
        <v>0</v>
      </c>
      <c r="DU390" s="9">
        <v>0</v>
      </c>
      <c r="DV390" s="9">
        <v>0</v>
      </c>
    </row>
    <row r="391" spans="1:126" x14ac:dyDescent="0.25">
      <c r="A391" s="10">
        <v>93187</v>
      </c>
      <c r="B391" s="10" t="s">
        <v>1548</v>
      </c>
      <c r="C391" s="10" t="s">
        <v>1549</v>
      </c>
      <c r="D391" s="10" t="s">
        <v>17</v>
      </c>
      <c r="E391" s="10">
        <v>45</v>
      </c>
      <c r="F391" s="10" t="s">
        <v>1550</v>
      </c>
      <c r="G391" s="10" t="s">
        <v>454</v>
      </c>
      <c r="H391" s="13">
        <v>0</v>
      </c>
      <c r="I391" s="13">
        <v>30000</v>
      </c>
      <c r="J391" s="10" t="s">
        <v>205</v>
      </c>
      <c r="K391" s="10" t="s">
        <v>50</v>
      </c>
      <c r="L391" s="8">
        <v>39008</v>
      </c>
      <c r="M391" s="8">
        <v>48075</v>
      </c>
      <c r="N391" s="9">
        <v>11260</v>
      </c>
      <c r="O391" s="10" t="s">
        <v>74</v>
      </c>
      <c r="P391" s="7">
        <v>0</v>
      </c>
      <c r="Q391" s="7">
        <v>0</v>
      </c>
      <c r="R391" s="7">
        <v>0</v>
      </c>
      <c r="S391" s="7">
        <v>0</v>
      </c>
      <c r="T391" s="7">
        <v>0</v>
      </c>
      <c r="U391" s="7">
        <v>0</v>
      </c>
      <c r="V391" s="7">
        <v>0</v>
      </c>
      <c r="W391" s="7">
        <v>0</v>
      </c>
      <c r="X391" s="7">
        <v>0</v>
      </c>
      <c r="Y391" s="7">
        <v>0</v>
      </c>
      <c r="Z391" s="7">
        <v>95</v>
      </c>
      <c r="AA391" s="7">
        <v>0</v>
      </c>
      <c r="AB391" s="16">
        <v>0</v>
      </c>
      <c r="AC391" s="16">
        <v>0</v>
      </c>
      <c r="AD391" s="16">
        <v>0</v>
      </c>
      <c r="AE391" s="16">
        <v>0</v>
      </c>
      <c r="AF391" s="15">
        <v>0</v>
      </c>
      <c r="AG391" s="10" t="s">
        <v>58</v>
      </c>
      <c r="AH391" s="10" t="s">
        <v>58</v>
      </c>
      <c r="AI391" s="9">
        <v>0</v>
      </c>
      <c r="AJ391" s="9">
        <v>0</v>
      </c>
      <c r="AK391" s="9">
        <v>0</v>
      </c>
      <c r="AL391" s="24">
        <f>Table1[[#This Row],[Company Direct Land Through FY12]]+Table1[[#This Row],[Company Direct Land FY13 and After]]</f>
        <v>0</v>
      </c>
      <c r="AM391" s="9">
        <v>0</v>
      </c>
      <c r="AN391" s="9">
        <v>0</v>
      </c>
      <c r="AO391" s="9">
        <v>0</v>
      </c>
      <c r="AP391" s="24">
        <f>Table1[[#This Row],[Company Direct Building Through FY12]]+Table1[[#This Row],[Company Direct Building FY13 and After]]</f>
        <v>0</v>
      </c>
      <c r="AQ391" s="9">
        <v>0</v>
      </c>
      <c r="AR391" s="9">
        <v>201.14859999999999</v>
      </c>
      <c r="AS391" s="9">
        <v>0</v>
      </c>
      <c r="AT391" s="24">
        <f>Table1[[#This Row],[Mortgage Recording Tax Through FY12]]+Table1[[#This Row],[Mortgage Recording Tax FY13 and After]]</f>
        <v>201.14859999999999</v>
      </c>
      <c r="AU391" s="9">
        <v>0</v>
      </c>
      <c r="AV391" s="9">
        <v>0</v>
      </c>
      <c r="AW391" s="9">
        <v>0</v>
      </c>
      <c r="AX391" s="24">
        <f>Table1[[#This Row],[Pilot Savings  Through FY12]]+Table1[[#This Row],[Pilot Savings FY13 and After]]</f>
        <v>0</v>
      </c>
      <c r="AY391" s="9">
        <v>0</v>
      </c>
      <c r="AZ391" s="9">
        <v>201.14859999999999</v>
      </c>
      <c r="BA391" s="9">
        <v>0</v>
      </c>
      <c r="BB391" s="24">
        <f>Table1[[#This Row],[Mortgage Recording Tax Exemption Through FY12]]+Table1[[#This Row],[Mortgage Recording Tax Exemption FY13 and After]]</f>
        <v>201.14859999999999</v>
      </c>
      <c r="BC391" s="9">
        <v>0</v>
      </c>
      <c r="BD391" s="9">
        <v>1.6080000000000001</v>
      </c>
      <c r="BE391" s="9">
        <v>0</v>
      </c>
      <c r="BF391" s="24">
        <f>Table1[[#This Row],[Indirect and Induced Land Through FY12]]+Table1[[#This Row],[Indirect and Induced Land FY13 and After]]</f>
        <v>1.6080000000000001</v>
      </c>
      <c r="BG391" s="9">
        <v>0</v>
      </c>
      <c r="BH391" s="9">
        <v>2.9864000000000002</v>
      </c>
      <c r="BI391" s="9">
        <v>0</v>
      </c>
      <c r="BJ391" s="24">
        <f>Table1[[#This Row],[Indirect and Induced Building Through FY12]]+Table1[[#This Row],[Indirect and Induced Building FY13 and After]]</f>
        <v>2.9864000000000002</v>
      </c>
      <c r="BK391" s="9">
        <v>0</v>
      </c>
      <c r="BL391" s="9">
        <v>4.5944000000000003</v>
      </c>
      <c r="BM391" s="9">
        <v>0</v>
      </c>
      <c r="BN391" s="24">
        <f>Table1[[#This Row],[TOTAL Real Property Related Taxes Through FY12]]+Table1[[#This Row],[TOTAL Real Property Related Taxes FY13 and After]]</f>
        <v>4.5944000000000003</v>
      </c>
      <c r="BO391" s="9">
        <v>0</v>
      </c>
      <c r="BP391" s="9">
        <v>5.9321000000000002</v>
      </c>
      <c r="BQ391" s="9">
        <v>0</v>
      </c>
      <c r="BR391" s="24">
        <f>Table1[[#This Row],[Company Direct Through FY12]]+Table1[[#This Row],[Company Direct FY13 and After]]</f>
        <v>5.9321000000000002</v>
      </c>
      <c r="BS391" s="9">
        <v>0</v>
      </c>
      <c r="BT391" s="9">
        <v>0</v>
      </c>
      <c r="BU391" s="9">
        <v>0</v>
      </c>
      <c r="BV391" s="24">
        <f>Table1[[#This Row],[Sales Tax Exemption Through FY12]]+Table1[[#This Row],[Sales Tax Exemption FY13 and After]]</f>
        <v>0</v>
      </c>
      <c r="BW391" s="9">
        <v>0</v>
      </c>
      <c r="BX391" s="9">
        <v>0</v>
      </c>
      <c r="BY391" s="9">
        <v>0</v>
      </c>
      <c r="BZ391" s="24">
        <f>Table1[[#This Row],[Energy Tax Savings Through FY12]]+Table1[[#This Row],[Energy Tax Savings FY13 and After]]</f>
        <v>0</v>
      </c>
      <c r="CA391" s="9">
        <v>0.12570000000000001</v>
      </c>
      <c r="CB391" s="9">
        <v>10.346500000000001</v>
      </c>
      <c r="CC391" s="9">
        <v>0.57079999999999997</v>
      </c>
      <c r="CD391" s="24">
        <f>Table1[[#This Row],[Tax Exempt Bond Savings Through FY12]]+Table1[[#This Row],[Tax Exempt Bond Savings FY13 and After]]</f>
        <v>10.917300000000001</v>
      </c>
      <c r="CE391" s="9">
        <v>0</v>
      </c>
      <c r="CF391" s="9">
        <v>7.0728</v>
      </c>
      <c r="CG391" s="9">
        <v>0</v>
      </c>
      <c r="CH391" s="24">
        <f>Table1[[#This Row],[Indirect and Induced Through FY12]]+Table1[[#This Row],[Indirect and Induced FY13 and After]]</f>
        <v>7.0728</v>
      </c>
      <c r="CI391" s="9">
        <v>-0.12570000000000001</v>
      </c>
      <c r="CJ391" s="9">
        <v>2.6583999999999999</v>
      </c>
      <c r="CK391" s="9">
        <v>-0.57079999999999997</v>
      </c>
      <c r="CL391" s="24">
        <f>Table1[[#This Row],[TOTAL Income Consumption Use Taxes Through FY12]]+Table1[[#This Row],[TOTAL Income Consumption Use Taxes FY13 and After]]</f>
        <v>2.0876000000000001</v>
      </c>
      <c r="CM391" s="9">
        <v>0.12570000000000001</v>
      </c>
      <c r="CN391" s="9">
        <v>211.49510000000001</v>
      </c>
      <c r="CO391" s="9">
        <v>0.57079999999999997</v>
      </c>
      <c r="CP391" s="24">
        <f>Table1[[#This Row],[Assistance Provided Through FY12]]+Table1[[#This Row],[Assistance Provided FY13 and After]]</f>
        <v>212.0659</v>
      </c>
      <c r="CQ391" s="9">
        <v>0</v>
      </c>
      <c r="CR391" s="9">
        <v>0</v>
      </c>
      <c r="CS391" s="9">
        <v>0</v>
      </c>
      <c r="CT391" s="24">
        <f>Table1[[#This Row],[Recapture Cancellation Reduction Amount Through FY12]]+Table1[[#This Row],[Recapture Cancellation Reduction Amount FY13 and After]]</f>
        <v>0</v>
      </c>
      <c r="CU391" s="9">
        <v>0</v>
      </c>
      <c r="CV391" s="9">
        <v>0</v>
      </c>
      <c r="CW391" s="9">
        <v>0</v>
      </c>
      <c r="CX391" s="24">
        <f>Table1[[#This Row],[Penalty Paid Through FY12]]+Table1[[#This Row],[Penalty Paid FY13 and After]]</f>
        <v>0</v>
      </c>
      <c r="CY391" s="9">
        <v>0.12570000000000001</v>
      </c>
      <c r="CZ391" s="9">
        <v>211.49510000000001</v>
      </c>
      <c r="DA391" s="9">
        <v>0.57079999999999997</v>
      </c>
      <c r="DB391" s="24">
        <f>Table1[[#This Row],[TOTAL Assistance Net of Recapture Penalties Through FY12]]+Table1[[#This Row],[TOTAL Assistance Net of Recapture Penalties FY13 and After]]</f>
        <v>212.0659</v>
      </c>
      <c r="DC391" s="9">
        <v>0</v>
      </c>
      <c r="DD391" s="9">
        <v>207.08070000000001</v>
      </c>
      <c r="DE391" s="9">
        <v>0</v>
      </c>
      <c r="DF391" s="24">
        <f>Table1[[#This Row],[Company Direct Tax Revenue Before Assistance Through FY12]]+Table1[[#This Row],[Company Direct Tax Revenue Before Assistance FY13 and After]]</f>
        <v>207.08070000000001</v>
      </c>
      <c r="DG391" s="9">
        <v>0</v>
      </c>
      <c r="DH391" s="9">
        <v>11.667199999999999</v>
      </c>
      <c r="DI391" s="9">
        <v>0</v>
      </c>
      <c r="DJ391" s="24">
        <f>Table1[[#This Row],[Indirect and Induced Tax Revenues Through FY12]]+Table1[[#This Row],[Indirect and Induced Tax Revenues FY13 and After]]</f>
        <v>11.667199999999999</v>
      </c>
      <c r="DK391" s="9">
        <v>0</v>
      </c>
      <c r="DL391" s="9">
        <v>218.74789999999999</v>
      </c>
      <c r="DM391" s="9">
        <v>0</v>
      </c>
      <c r="DN391" s="24">
        <f>Table1[[#This Row],[TOTAL Tax Revenues Before Assistance Through FY12]]+Table1[[#This Row],[TOTAL Tax Revenues Before Assistance FY13 and After]]</f>
        <v>218.74789999999999</v>
      </c>
      <c r="DO391" s="9">
        <v>-0.12570000000000001</v>
      </c>
      <c r="DP391" s="9">
        <v>7.2527999999999997</v>
      </c>
      <c r="DQ391" s="9">
        <v>-0.57079999999999997</v>
      </c>
      <c r="DR391" s="24">
        <f>Table1[[#This Row],[TOTAL Tax Revenues Net of Assistance Recapture and Penalty Through FY12]]+Table1[[#This Row],[TOTAL Tax Revenues Net of Assistance Recapture and Penalty FY13 and After]]</f>
        <v>6.6819999999999995</v>
      </c>
      <c r="DS391" s="9">
        <v>0</v>
      </c>
      <c r="DT391" s="9">
        <v>0</v>
      </c>
      <c r="DU391" s="9">
        <v>0</v>
      </c>
      <c r="DV391" s="9">
        <v>0</v>
      </c>
    </row>
    <row r="392" spans="1:126" x14ac:dyDescent="0.25">
      <c r="A392" s="10">
        <v>93189</v>
      </c>
      <c r="B392" s="10" t="s">
        <v>1553</v>
      </c>
      <c r="C392" s="10" t="s">
        <v>1554</v>
      </c>
      <c r="D392" s="10" t="s">
        <v>17</v>
      </c>
      <c r="E392" s="10">
        <v>34</v>
      </c>
      <c r="F392" s="10" t="s">
        <v>1555</v>
      </c>
      <c r="G392" s="10" t="s">
        <v>23</v>
      </c>
      <c r="H392" s="13">
        <v>204213</v>
      </c>
      <c r="I392" s="13">
        <v>85785</v>
      </c>
      <c r="J392" s="10" t="s">
        <v>1140</v>
      </c>
      <c r="K392" s="10" t="s">
        <v>81</v>
      </c>
      <c r="L392" s="8">
        <v>38946</v>
      </c>
      <c r="M392" s="8">
        <v>48395</v>
      </c>
      <c r="N392" s="9">
        <v>18400</v>
      </c>
      <c r="O392" s="10" t="s">
        <v>11</v>
      </c>
      <c r="P392" s="7">
        <v>2</v>
      </c>
      <c r="Q392" s="7">
        <v>0</v>
      </c>
      <c r="R392" s="7">
        <v>168</v>
      </c>
      <c r="S392" s="7">
        <v>0</v>
      </c>
      <c r="T392" s="7">
        <v>12</v>
      </c>
      <c r="U392" s="7">
        <v>182</v>
      </c>
      <c r="V392" s="7">
        <v>169</v>
      </c>
      <c r="W392" s="7">
        <v>0</v>
      </c>
      <c r="X392" s="7">
        <v>0</v>
      </c>
      <c r="Y392" s="7">
        <v>133</v>
      </c>
      <c r="Z392" s="7">
        <v>15</v>
      </c>
      <c r="AA392" s="7">
        <v>0</v>
      </c>
      <c r="AB392" s="16">
        <v>0</v>
      </c>
      <c r="AC392" s="16">
        <v>0</v>
      </c>
      <c r="AD392" s="16">
        <v>0</v>
      </c>
      <c r="AE392" s="16">
        <v>0</v>
      </c>
      <c r="AF392" s="15">
        <v>75.882352941176464</v>
      </c>
      <c r="AG392" s="10" t="s">
        <v>28</v>
      </c>
      <c r="AH392" s="10" t="s">
        <v>28</v>
      </c>
      <c r="AI392" s="9">
        <v>199.75700000000001</v>
      </c>
      <c r="AJ392" s="9">
        <v>552.92859999999996</v>
      </c>
      <c r="AK392" s="9">
        <v>2266.0050000000001</v>
      </c>
      <c r="AL392" s="24">
        <f>Table1[[#This Row],[Company Direct Land Through FY12]]+Table1[[#This Row],[Company Direct Land FY13 and After]]</f>
        <v>2818.9336000000003</v>
      </c>
      <c r="AM392" s="9">
        <v>100.65</v>
      </c>
      <c r="AN392" s="9">
        <v>348.03969999999998</v>
      </c>
      <c r="AO392" s="9">
        <v>1141.7538</v>
      </c>
      <c r="AP392" s="24">
        <f>Table1[[#This Row],[Company Direct Building Through FY12]]+Table1[[#This Row],[Company Direct Building FY13 and After]]</f>
        <v>1489.7935</v>
      </c>
      <c r="AQ392" s="9">
        <v>0</v>
      </c>
      <c r="AR392" s="9">
        <v>160.77600000000001</v>
      </c>
      <c r="AS392" s="9">
        <v>0</v>
      </c>
      <c r="AT392" s="24">
        <f>Table1[[#This Row],[Mortgage Recording Tax Through FY12]]+Table1[[#This Row],[Mortgage Recording Tax FY13 and After]]</f>
        <v>160.77600000000001</v>
      </c>
      <c r="AU392" s="9">
        <v>260.33300000000003</v>
      </c>
      <c r="AV392" s="9">
        <v>681.65419999999995</v>
      </c>
      <c r="AW392" s="9">
        <v>2953.1677</v>
      </c>
      <c r="AX392" s="24">
        <f>Table1[[#This Row],[Pilot Savings  Through FY12]]+Table1[[#This Row],[Pilot Savings FY13 and After]]</f>
        <v>3634.8218999999999</v>
      </c>
      <c r="AY392" s="9">
        <v>0</v>
      </c>
      <c r="AZ392" s="9">
        <v>160.77600000000001</v>
      </c>
      <c r="BA392" s="9">
        <v>0</v>
      </c>
      <c r="BB392" s="24">
        <f>Table1[[#This Row],[Mortgage Recording Tax Exemption Through FY12]]+Table1[[#This Row],[Mortgage Recording Tax Exemption FY13 and After]]</f>
        <v>160.77600000000001</v>
      </c>
      <c r="BC392" s="9">
        <v>294.46929999999998</v>
      </c>
      <c r="BD392" s="9">
        <v>1290.713</v>
      </c>
      <c r="BE392" s="9">
        <v>3340.4014000000002</v>
      </c>
      <c r="BF392" s="24">
        <f>Table1[[#This Row],[Indirect and Induced Land Through FY12]]+Table1[[#This Row],[Indirect and Induced Land FY13 and After]]</f>
        <v>4631.1144000000004</v>
      </c>
      <c r="BG392" s="9">
        <v>546.87149999999997</v>
      </c>
      <c r="BH392" s="9">
        <v>2397.0383999999999</v>
      </c>
      <c r="BI392" s="9">
        <v>6203.6034</v>
      </c>
      <c r="BJ392" s="24">
        <f>Table1[[#This Row],[Indirect and Induced Building Through FY12]]+Table1[[#This Row],[Indirect and Induced Building FY13 and After]]</f>
        <v>8600.6417999999994</v>
      </c>
      <c r="BK392" s="9">
        <v>881.41480000000001</v>
      </c>
      <c r="BL392" s="9">
        <v>3907.0655000000002</v>
      </c>
      <c r="BM392" s="9">
        <v>9998.5959000000003</v>
      </c>
      <c r="BN392" s="24">
        <f>Table1[[#This Row],[TOTAL Real Property Related Taxes Through FY12]]+Table1[[#This Row],[TOTAL Real Property Related Taxes FY13 and After]]</f>
        <v>13905.661400000001</v>
      </c>
      <c r="BO392" s="9">
        <v>2020.9078</v>
      </c>
      <c r="BP392" s="9">
        <v>9852.0630000000001</v>
      </c>
      <c r="BQ392" s="9">
        <v>22924.782999999999</v>
      </c>
      <c r="BR392" s="24">
        <f>Table1[[#This Row],[Company Direct Through FY12]]+Table1[[#This Row],[Company Direct FY13 and After]]</f>
        <v>32776.845999999998</v>
      </c>
      <c r="BS392" s="9">
        <v>0</v>
      </c>
      <c r="BT392" s="9">
        <v>105.6427</v>
      </c>
      <c r="BU392" s="9">
        <v>0</v>
      </c>
      <c r="BV392" s="24">
        <f>Table1[[#This Row],[Sales Tax Exemption Through FY12]]+Table1[[#This Row],[Sales Tax Exemption FY13 and After]]</f>
        <v>105.6427</v>
      </c>
      <c r="BW392" s="9">
        <v>0</v>
      </c>
      <c r="BX392" s="9">
        <v>0</v>
      </c>
      <c r="BY392" s="9">
        <v>0</v>
      </c>
      <c r="BZ392" s="24">
        <f>Table1[[#This Row],[Energy Tax Savings Through FY12]]+Table1[[#This Row],[Energy Tax Savings FY13 and After]]</f>
        <v>0</v>
      </c>
      <c r="CA392" s="9">
        <v>0</v>
      </c>
      <c r="CB392" s="9">
        <v>0</v>
      </c>
      <c r="CC392" s="9">
        <v>0</v>
      </c>
      <c r="CD392" s="24">
        <f>Table1[[#This Row],[Tax Exempt Bond Savings Through FY12]]+Table1[[#This Row],[Tax Exempt Bond Savings FY13 and After]]</f>
        <v>0</v>
      </c>
      <c r="CE392" s="9">
        <v>1092.3916999999999</v>
      </c>
      <c r="CF392" s="9">
        <v>5422.9053000000004</v>
      </c>
      <c r="CG392" s="9">
        <v>12391.878699999999</v>
      </c>
      <c r="CH392" s="24">
        <f>Table1[[#This Row],[Indirect and Induced Through FY12]]+Table1[[#This Row],[Indirect and Induced FY13 and After]]</f>
        <v>17814.784</v>
      </c>
      <c r="CI392" s="9">
        <v>3113.2995000000001</v>
      </c>
      <c r="CJ392" s="9">
        <v>15169.3256</v>
      </c>
      <c r="CK392" s="9">
        <v>35316.661699999997</v>
      </c>
      <c r="CL392" s="24">
        <f>Table1[[#This Row],[TOTAL Income Consumption Use Taxes Through FY12]]+Table1[[#This Row],[TOTAL Income Consumption Use Taxes FY13 and After]]</f>
        <v>50485.987299999993</v>
      </c>
      <c r="CM392" s="9">
        <v>260.33300000000003</v>
      </c>
      <c r="CN392" s="9">
        <v>948.0729</v>
      </c>
      <c r="CO392" s="9">
        <v>2953.1677</v>
      </c>
      <c r="CP392" s="24">
        <f>Table1[[#This Row],[Assistance Provided Through FY12]]+Table1[[#This Row],[Assistance Provided FY13 and After]]</f>
        <v>3901.2406000000001</v>
      </c>
      <c r="CQ392" s="9">
        <v>0</v>
      </c>
      <c r="CR392" s="9">
        <v>0</v>
      </c>
      <c r="CS392" s="9">
        <v>0</v>
      </c>
      <c r="CT392" s="24">
        <f>Table1[[#This Row],[Recapture Cancellation Reduction Amount Through FY12]]+Table1[[#This Row],[Recapture Cancellation Reduction Amount FY13 and After]]</f>
        <v>0</v>
      </c>
      <c r="CU392" s="9">
        <v>0</v>
      </c>
      <c r="CV392" s="9">
        <v>0</v>
      </c>
      <c r="CW392" s="9">
        <v>0</v>
      </c>
      <c r="CX392" s="24">
        <f>Table1[[#This Row],[Penalty Paid Through FY12]]+Table1[[#This Row],[Penalty Paid FY13 and After]]</f>
        <v>0</v>
      </c>
      <c r="CY392" s="9">
        <v>260.33300000000003</v>
      </c>
      <c r="CZ392" s="9">
        <v>948.0729</v>
      </c>
      <c r="DA392" s="9">
        <v>2953.1677</v>
      </c>
      <c r="DB392" s="24">
        <f>Table1[[#This Row],[TOTAL Assistance Net of Recapture Penalties Through FY12]]+Table1[[#This Row],[TOTAL Assistance Net of Recapture Penalties FY13 and After]]</f>
        <v>3901.2406000000001</v>
      </c>
      <c r="DC392" s="9">
        <v>2321.3148000000001</v>
      </c>
      <c r="DD392" s="9">
        <v>10913.8073</v>
      </c>
      <c r="DE392" s="9">
        <v>26332.541799999999</v>
      </c>
      <c r="DF392" s="24">
        <f>Table1[[#This Row],[Company Direct Tax Revenue Before Assistance Through FY12]]+Table1[[#This Row],[Company Direct Tax Revenue Before Assistance FY13 and After]]</f>
        <v>37246.349099999999</v>
      </c>
      <c r="DG392" s="9">
        <v>1933.7325000000001</v>
      </c>
      <c r="DH392" s="9">
        <v>9110.6566999999995</v>
      </c>
      <c r="DI392" s="9">
        <v>21935.8835</v>
      </c>
      <c r="DJ392" s="24">
        <f>Table1[[#This Row],[Indirect and Induced Tax Revenues Through FY12]]+Table1[[#This Row],[Indirect and Induced Tax Revenues FY13 and After]]</f>
        <v>31046.540199999999</v>
      </c>
      <c r="DK392" s="9">
        <v>4255.0473000000002</v>
      </c>
      <c r="DL392" s="9">
        <v>20024.464</v>
      </c>
      <c r="DM392" s="9">
        <v>48268.425300000003</v>
      </c>
      <c r="DN392" s="24">
        <f>Table1[[#This Row],[TOTAL Tax Revenues Before Assistance Through FY12]]+Table1[[#This Row],[TOTAL Tax Revenues Before Assistance FY13 and After]]</f>
        <v>68292.88930000001</v>
      </c>
      <c r="DO392" s="9">
        <v>3994.7143000000001</v>
      </c>
      <c r="DP392" s="9">
        <v>19076.391100000001</v>
      </c>
      <c r="DQ392" s="9">
        <v>45315.257599999997</v>
      </c>
      <c r="DR392" s="24">
        <f>Table1[[#This Row],[TOTAL Tax Revenues Net of Assistance Recapture and Penalty Through FY12]]+Table1[[#This Row],[TOTAL Tax Revenues Net of Assistance Recapture and Penalty FY13 and After]]</f>
        <v>64391.648699999998</v>
      </c>
      <c r="DS392" s="9">
        <v>0</v>
      </c>
      <c r="DT392" s="9">
        <v>0</v>
      </c>
      <c r="DU392" s="9">
        <v>0</v>
      </c>
      <c r="DV392" s="9">
        <v>0</v>
      </c>
    </row>
    <row r="393" spans="1:126" x14ac:dyDescent="0.25">
      <c r="A393" s="10">
        <v>93190</v>
      </c>
      <c r="B393" s="10" t="s">
        <v>1556</v>
      </c>
      <c r="C393" s="10" t="s">
        <v>1558</v>
      </c>
      <c r="D393" s="10" t="s">
        <v>24</v>
      </c>
      <c r="E393" s="10">
        <v>26</v>
      </c>
      <c r="F393" s="10" t="s">
        <v>1559</v>
      </c>
      <c r="G393" s="10" t="s">
        <v>1078</v>
      </c>
      <c r="H393" s="13">
        <v>20000</v>
      </c>
      <c r="I393" s="13">
        <v>16000</v>
      </c>
      <c r="J393" s="10" t="s">
        <v>1557</v>
      </c>
      <c r="K393" s="10" t="s">
        <v>81</v>
      </c>
      <c r="L393" s="8">
        <v>38930</v>
      </c>
      <c r="M393" s="8">
        <v>48395</v>
      </c>
      <c r="N393" s="9">
        <v>4700</v>
      </c>
      <c r="O393" s="10" t="s">
        <v>11</v>
      </c>
      <c r="P393" s="7">
        <v>0</v>
      </c>
      <c r="Q393" s="7">
        <v>0</v>
      </c>
      <c r="R393" s="7">
        <v>26</v>
      </c>
      <c r="S393" s="7">
        <v>0</v>
      </c>
      <c r="T393" s="7">
        <v>0</v>
      </c>
      <c r="U393" s="7">
        <v>26</v>
      </c>
      <c r="V393" s="7">
        <v>26</v>
      </c>
      <c r="W393" s="7">
        <v>0</v>
      </c>
      <c r="X393" s="7">
        <v>0</v>
      </c>
      <c r="Y393" s="7">
        <v>0</v>
      </c>
      <c r="Z393" s="7">
        <v>16</v>
      </c>
      <c r="AA393" s="7">
        <v>0</v>
      </c>
      <c r="AB393" s="16">
        <v>0</v>
      </c>
      <c r="AC393" s="16">
        <v>0</v>
      </c>
      <c r="AD393" s="16">
        <v>0</v>
      </c>
      <c r="AE393" s="16">
        <v>0</v>
      </c>
      <c r="AF393" s="15">
        <v>50</v>
      </c>
      <c r="AG393" s="10" t="s">
        <v>28</v>
      </c>
      <c r="AH393" s="10" t="s">
        <v>1966</v>
      </c>
      <c r="AI393" s="9">
        <v>18.364000000000001</v>
      </c>
      <c r="AJ393" s="9">
        <v>87.400599999999997</v>
      </c>
      <c r="AK393" s="9">
        <v>208.3169</v>
      </c>
      <c r="AL393" s="24">
        <f>Table1[[#This Row],[Company Direct Land Through FY12]]+Table1[[#This Row],[Company Direct Land FY13 and After]]</f>
        <v>295.71749999999997</v>
      </c>
      <c r="AM393" s="9">
        <v>15.989000000000001</v>
      </c>
      <c r="AN393" s="9">
        <v>74.821899999999999</v>
      </c>
      <c r="AO393" s="9">
        <v>181.37700000000001</v>
      </c>
      <c r="AP393" s="24">
        <f>Table1[[#This Row],[Company Direct Building Through FY12]]+Table1[[#This Row],[Company Direct Building FY13 and After]]</f>
        <v>256.19889999999998</v>
      </c>
      <c r="AQ393" s="9">
        <v>0</v>
      </c>
      <c r="AR393" s="9">
        <v>60.7376</v>
      </c>
      <c r="AS393" s="9">
        <v>0</v>
      </c>
      <c r="AT393" s="24">
        <f>Table1[[#This Row],[Mortgage Recording Tax Through FY12]]+Table1[[#This Row],[Mortgage Recording Tax FY13 and After]]</f>
        <v>60.7376</v>
      </c>
      <c r="AU393" s="9">
        <v>28.489000000000001</v>
      </c>
      <c r="AV393" s="9">
        <v>78.429199999999994</v>
      </c>
      <c r="AW393" s="9">
        <v>323.17290000000003</v>
      </c>
      <c r="AX393" s="24">
        <f>Table1[[#This Row],[Pilot Savings  Through FY12]]+Table1[[#This Row],[Pilot Savings FY13 and After]]</f>
        <v>401.60210000000001</v>
      </c>
      <c r="AY393" s="9">
        <v>0</v>
      </c>
      <c r="AZ393" s="9">
        <v>60.7376</v>
      </c>
      <c r="BA393" s="9">
        <v>0</v>
      </c>
      <c r="BB393" s="24">
        <f>Table1[[#This Row],[Mortgage Recording Tax Exemption Through FY12]]+Table1[[#This Row],[Mortgage Recording Tax Exemption FY13 and After]]</f>
        <v>60.7376</v>
      </c>
      <c r="BC393" s="9">
        <v>32.513399999999997</v>
      </c>
      <c r="BD393" s="9">
        <v>171.6328</v>
      </c>
      <c r="BE393" s="9">
        <v>368.82589999999999</v>
      </c>
      <c r="BF393" s="24">
        <f>Table1[[#This Row],[Indirect and Induced Land Through FY12]]+Table1[[#This Row],[Indirect and Induced Land FY13 and After]]</f>
        <v>540.45870000000002</v>
      </c>
      <c r="BG393" s="9">
        <v>60.382100000000001</v>
      </c>
      <c r="BH393" s="9">
        <v>318.74700000000001</v>
      </c>
      <c r="BI393" s="9">
        <v>684.96190000000001</v>
      </c>
      <c r="BJ393" s="24">
        <f>Table1[[#This Row],[Indirect and Induced Building Through FY12]]+Table1[[#This Row],[Indirect and Induced Building FY13 and After]]</f>
        <v>1003.7089000000001</v>
      </c>
      <c r="BK393" s="9">
        <v>98.759500000000003</v>
      </c>
      <c r="BL393" s="9">
        <v>574.17309999999998</v>
      </c>
      <c r="BM393" s="9">
        <v>1120.3088</v>
      </c>
      <c r="BN393" s="24">
        <f>Table1[[#This Row],[TOTAL Real Property Related Taxes Through FY12]]+Table1[[#This Row],[TOTAL Real Property Related Taxes FY13 and After]]</f>
        <v>1694.4819</v>
      </c>
      <c r="BO393" s="9">
        <v>215.80950000000001</v>
      </c>
      <c r="BP393" s="9">
        <v>1267.741</v>
      </c>
      <c r="BQ393" s="9">
        <v>2448.0999000000002</v>
      </c>
      <c r="BR393" s="24">
        <f>Table1[[#This Row],[Company Direct Through FY12]]+Table1[[#This Row],[Company Direct FY13 and After]]</f>
        <v>3715.8409000000001</v>
      </c>
      <c r="BS393" s="9">
        <v>0</v>
      </c>
      <c r="BT393" s="9">
        <v>7.4527999999999999</v>
      </c>
      <c r="BU393" s="9">
        <v>0</v>
      </c>
      <c r="BV393" s="24">
        <f>Table1[[#This Row],[Sales Tax Exemption Through FY12]]+Table1[[#This Row],[Sales Tax Exemption FY13 and After]]</f>
        <v>7.4527999999999999</v>
      </c>
      <c r="BW393" s="9">
        <v>0</v>
      </c>
      <c r="BX393" s="9">
        <v>0</v>
      </c>
      <c r="BY393" s="9">
        <v>0</v>
      </c>
      <c r="BZ393" s="24">
        <f>Table1[[#This Row],[Energy Tax Savings Through FY12]]+Table1[[#This Row],[Energy Tax Savings FY13 and After]]</f>
        <v>0</v>
      </c>
      <c r="CA393" s="9">
        <v>0</v>
      </c>
      <c r="CB393" s="9">
        <v>0</v>
      </c>
      <c r="CC393" s="9">
        <v>0</v>
      </c>
      <c r="CD393" s="24">
        <f>Table1[[#This Row],[Tax Exempt Bond Savings Through FY12]]+Table1[[#This Row],[Tax Exempt Bond Savings FY13 and After]]</f>
        <v>0</v>
      </c>
      <c r="CE393" s="9">
        <v>111.0145</v>
      </c>
      <c r="CF393" s="9">
        <v>656.84730000000002</v>
      </c>
      <c r="CG393" s="9">
        <v>1259.3277</v>
      </c>
      <c r="CH393" s="24">
        <f>Table1[[#This Row],[Indirect and Induced Through FY12]]+Table1[[#This Row],[Indirect and Induced FY13 and After]]</f>
        <v>1916.1750000000002</v>
      </c>
      <c r="CI393" s="9">
        <v>326.82400000000001</v>
      </c>
      <c r="CJ393" s="9">
        <v>1917.1355000000001</v>
      </c>
      <c r="CK393" s="9">
        <v>3707.4276</v>
      </c>
      <c r="CL393" s="24">
        <f>Table1[[#This Row],[TOTAL Income Consumption Use Taxes Through FY12]]+Table1[[#This Row],[TOTAL Income Consumption Use Taxes FY13 and After]]</f>
        <v>5624.5631000000003</v>
      </c>
      <c r="CM393" s="9">
        <v>28.489000000000001</v>
      </c>
      <c r="CN393" s="9">
        <v>146.61959999999999</v>
      </c>
      <c r="CO393" s="9">
        <v>323.17290000000003</v>
      </c>
      <c r="CP393" s="24">
        <f>Table1[[#This Row],[Assistance Provided Through FY12]]+Table1[[#This Row],[Assistance Provided FY13 and After]]</f>
        <v>469.79250000000002</v>
      </c>
      <c r="CQ393" s="9">
        <v>0</v>
      </c>
      <c r="CR393" s="9">
        <v>0</v>
      </c>
      <c r="CS393" s="9">
        <v>0</v>
      </c>
      <c r="CT393" s="24">
        <f>Table1[[#This Row],[Recapture Cancellation Reduction Amount Through FY12]]+Table1[[#This Row],[Recapture Cancellation Reduction Amount FY13 and After]]</f>
        <v>0</v>
      </c>
      <c r="CU393" s="9">
        <v>0</v>
      </c>
      <c r="CV393" s="9">
        <v>0</v>
      </c>
      <c r="CW393" s="9">
        <v>0</v>
      </c>
      <c r="CX393" s="24">
        <f>Table1[[#This Row],[Penalty Paid Through FY12]]+Table1[[#This Row],[Penalty Paid FY13 and After]]</f>
        <v>0</v>
      </c>
      <c r="CY393" s="9">
        <v>28.489000000000001</v>
      </c>
      <c r="CZ393" s="9">
        <v>146.61959999999999</v>
      </c>
      <c r="DA393" s="9">
        <v>323.17290000000003</v>
      </c>
      <c r="DB393" s="24">
        <f>Table1[[#This Row],[TOTAL Assistance Net of Recapture Penalties Through FY12]]+Table1[[#This Row],[TOTAL Assistance Net of Recapture Penalties FY13 and After]]</f>
        <v>469.79250000000002</v>
      </c>
      <c r="DC393" s="9">
        <v>250.16249999999999</v>
      </c>
      <c r="DD393" s="9">
        <v>1490.7011</v>
      </c>
      <c r="DE393" s="9">
        <v>2837.7937999999999</v>
      </c>
      <c r="DF393" s="24">
        <f>Table1[[#This Row],[Company Direct Tax Revenue Before Assistance Through FY12]]+Table1[[#This Row],[Company Direct Tax Revenue Before Assistance FY13 and After]]</f>
        <v>4328.4948999999997</v>
      </c>
      <c r="DG393" s="9">
        <v>203.91</v>
      </c>
      <c r="DH393" s="9">
        <v>1147.2271000000001</v>
      </c>
      <c r="DI393" s="9">
        <v>2313.1154999999999</v>
      </c>
      <c r="DJ393" s="24">
        <f>Table1[[#This Row],[Indirect and Induced Tax Revenues Through FY12]]+Table1[[#This Row],[Indirect and Induced Tax Revenues FY13 and After]]</f>
        <v>3460.3425999999999</v>
      </c>
      <c r="DK393" s="9">
        <v>454.07249999999999</v>
      </c>
      <c r="DL393" s="9">
        <v>2637.9281999999998</v>
      </c>
      <c r="DM393" s="9">
        <v>5150.9093000000003</v>
      </c>
      <c r="DN393" s="24">
        <f>Table1[[#This Row],[TOTAL Tax Revenues Before Assistance Through FY12]]+Table1[[#This Row],[TOTAL Tax Revenues Before Assistance FY13 and After]]</f>
        <v>7788.8374999999996</v>
      </c>
      <c r="DO393" s="9">
        <v>425.58350000000002</v>
      </c>
      <c r="DP393" s="9">
        <v>2491.3085999999998</v>
      </c>
      <c r="DQ393" s="9">
        <v>4827.7363999999998</v>
      </c>
      <c r="DR393" s="24">
        <f>Table1[[#This Row],[TOTAL Tax Revenues Net of Assistance Recapture and Penalty Through FY12]]+Table1[[#This Row],[TOTAL Tax Revenues Net of Assistance Recapture and Penalty FY13 and After]]</f>
        <v>7319.0450000000001</v>
      </c>
      <c r="DS393" s="9">
        <v>0</v>
      </c>
      <c r="DT393" s="9">
        <v>0</v>
      </c>
      <c r="DU393" s="9">
        <v>0</v>
      </c>
      <c r="DV393" s="9">
        <v>0</v>
      </c>
    </row>
    <row r="394" spans="1:126" x14ac:dyDescent="0.25">
      <c r="A394" s="10">
        <v>93191</v>
      </c>
      <c r="B394" s="10" t="s">
        <v>1560</v>
      </c>
      <c r="C394" s="10" t="s">
        <v>1562</v>
      </c>
      <c r="D394" s="10" t="s">
        <v>10</v>
      </c>
      <c r="E394" s="10">
        <v>17</v>
      </c>
      <c r="F394" s="10" t="s">
        <v>1563</v>
      </c>
      <c r="G394" s="10" t="s">
        <v>140</v>
      </c>
      <c r="H394" s="13">
        <v>719388</v>
      </c>
      <c r="I394" s="13">
        <v>2079342</v>
      </c>
      <c r="J394" s="10" t="s">
        <v>1561</v>
      </c>
      <c r="K394" s="10" t="s">
        <v>81</v>
      </c>
      <c r="L394" s="8">
        <v>38974</v>
      </c>
      <c r="M394" s="8">
        <v>49932</v>
      </c>
      <c r="N394" s="9">
        <v>494000</v>
      </c>
      <c r="O394" s="10" t="s">
        <v>1564</v>
      </c>
      <c r="P394" s="7">
        <v>934</v>
      </c>
      <c r="Q394" s="7">
        <v>11</v>
      </c>
      <c r="R394" s="7">
        <v>479</v>
      </c>
      <c r="S394" s="7">
        <v>1</v>
      </c>
      <c r="T394" s="7">
        <v>93</v>
      </c>
      <c r="U394" s="7">
        <v>1518</v>
      </c>
      <c r="V394" s="7">
        <v>952</v>
      </c>
      <c r="W394" s="7">
        <v>1</v>
      </c>
      <c r="X394" s="7">
        <v>0</v>
      </c>
      <c r="Y394" s="7">
        <v>0</v>
      </c>
      <c r="Z394" s="7">
        <v>1766</v>
      </c>
      <c r="AA394" s="7">
        <v>0</v>
      </c>
      <c r="AB394" s="16">
        <v>0</v>
      </c>
      <c r="AC394" s="16">
        <v>0</v>
      </c>
      <c r="AD394" s="16">
        <v>0</v>
      </c>
      <c r="AE394" s="16">
        <v>0</v>
      </c>
      <c r="AF394" s="15">
        <v>0</v>
      </c>
      <c r="AG394" s="10" t="s">
        <v>1966</v>
      </c>
      <c r="AH394" s="10" t="s">
        <v>1966</v>
      </c>
      <c r="AI394" s="9">
        <v>1928.5679</v>
      </c>
      <c r="AJ394" s="9">
        <v>5542.3153000000002</v>
      </c>
      <c r="AK394" s="9">
        <v>25776.012599999998</v>
      </c>
      <c r="AL394" s="24">
        <f>Table1[[#This Row],[Company Direct Land Through FY12]]+Table1[[#This Row],[Company Direct Land FY13 and After]]</f>
        <v>31318.327899999997</v>
      </c>
      <c r="AM394" s="9">
        <v>3581.6261</v>
      </c>
      <c r="AN394" s="9">
        <v>10292.8709</v>
      </c>
      <c r="AO394" s="9">
        <v>47869.734299999996</v>
      </c>
      <c r="AP394" s="24">
        <f>Table1[[#This Row],[Company Direct Building Through FY12]]+Table1[[#This Row],[Company Direct Building FY13 and After]]</f>
        <v>58162.605199999998</v>
      </c>
      <c r="AQ394" s="9">
        <v>0</v>
      </c>
      <c r="AR394" s="9">
        <v>7145.6</v>
      </c>
      <c r="AS394" s="9">
        <v>0</v>
      </c>
      <c r="AT394" s="24">
        <f>Table1[[#This Row],[Mortgage Recording Tax Through FY12]]+Table1[[#This Row],[Mortgage Recording Tax FY13 and After]]</f>
        <v>7145.6</v>
      </c>
      <c r="AU394" s="9">
        <v>0</v>
      </c>
      <c r="AV394" s="9">
        <v>0</v>
      </c>
      <c r="AW394" s="9">
        <v>0</v>
      </c>
      <c r="AX394" s="24">
        <f>Table1[[#This Row],[Pilot Savings  Through FY12]]+Table1[[#This Row],[Pilot Savings FY13 and After]]</f>
        <v>0</v>
      </c>
      <c r="AY394" s="9">
        <v>0</v>
      </c>
      <c r="AZ394" s="9">
        <v>7145.6</v>
      </c>
      <c r="BA394" s="9">
        <v>0</v>
      </c>
      <c r="BB394" s="24">
        <f>Table1[[#This Row],[Mortgage Recording Tax Exemption Through FY12]]+Table1[[#This Row],[Mortgage Recording Tax Exemption FY13 and After]]</f>
        <v>7145.6</v>
      </c>
      <c r="BC394" s="9">
        <v>555.13239999999996</v>
      </c>
      <c r="BD394" s="9">
        <v>2009.2426</v>
      </c>
      <c r="BE394" s="9">
        <v>7406.3166000000001</v>
      </c>
      <c r="BF394" s="24">
        <f>Table1[[#This Row],[Indirect and Induced Land Through FY12]]+Table1[[#This Row],[Indirect and Induced Land FY13 and After]]</f>
        <v>9415.5591999999997</v>
      </c>
      <c r="BG394" s="9">
        <v>1030.9602</v>
      </c>
      <c r="BH394" s="9">
        <v>3731.4506000000001</v>
      </c>
      <c r="BI394" s="9">
        <v>13754.5875</v>
      </c>
      <c r="BJ394" s="24">
        <f>Table1[[#This Row],[Indirect and Induced Building Through FY12]]+Table1[[#This Row],[Indirect and Induced Building FY13 and After]]</f>
        <v>17486.038099999998</v>
      </c>
      <c r="BK394" s="9">
        <v>7096.2866000000004</v>
      </c>
      <c r="BL394" s="9">
        <v>21575.879400000002</v>
      </c>
      <c r="BM394" s="9">
        <v>94806.650999999998</v>
      </c>
      <c r="BN394" s="24">
        <f>Table1[[#This Row],[TOTAL Real Property Related Taxes Through FY12]]+Table1[[#This Row],[TOTAL Real Property Related Taxes FY13 and After]]</f>
        <v>116382.5304</v>
      </c>
      <c r="BO394" s="9">
        <v>3012.7035000000001</v>
      </c>
      <c r="BP394" s="9">
        <v>11928.609899999999</v>
      </c>
      <c r="BQ394" s="9">
        <v>40179.581100000003</v>
      </c>
      <c r="BR394" s="24">
        <f>Table1[[#This Row],[Company Direct Through FY12]]+Table1[[#This Row],[Company Direct FY13 and After]]</f>
        <v>52108.191000000006</v>
      </c>
      <c r="BS394" s="9">
        <v>0</v>
      </c>
      <c r="BT394" s="9">
        <v>0</v>
      </c>
      <c r="BU394" s="9">
        <v>0</v>
      </c>
      <c r="BV394" s="24">
        <f>Table1[[#This Row],[Sales Tax Exemption Through FY12]]+Table1[[#This Row],[Sales Tax Exemption FY13 and After]]</f>
        <v>0</v>
      </c>
      <c r="BW394" s="9">
        <v>0</v>
      </c>
      <c r="BX394" s="9">
        <v>0</v>
      </c>
      <c r="BY394" s="9">
        <v>0</v>
      </c>
      <c r="BZ394" s="24">
        <f>Table1[[#This Row],[Energy Tax Savings Through FY12]]+Table1[[#This Row],[Energy Tax Savings FY13 and After]]</f>
        <v>0</v>
      </c>
      <c r="CA394" s="9">
        <v>0</v>
      </c>
      <c r="CB394" s="9">
        <v>0</v>
      </c>
      <c r="CC394" s="9">
        <v>0</v>
      </c>
      <c r="CD394" s="24">
        <f>Table1[[#This Row],[Tax Exempt Bond Savings Through FY12]]+Table1[[#This Row],[Tax Exempt Bond Savings FY13 and After]]</f>
        <v>0</v>
      </c>
      <c r="CE394" s="9">
        <v>1860.8235</v>
      </c>
      <c r="CF394" s="9">
        <v>7482.3991999999998</v>
      </c>
      <c r="CG394" s="9">
        <v>24870.580900000001</v>
      </c>
      <c r="CH394" s="24">
        <f>Table1[[#This Row],[Indirect and Induced Through FY12]]+Table1[[#This Row],[Indirect and Induced FY13 and After]]</f>
        <v>32352.980100000001</v>
      </c>
      <c r="CI394" s="9">
        <v>4873.527</v>
      </c>
      <c r="CJ394" s="9">
        <v>19411.009099999999</v>
      </c>
      <c r="CK394" s="9">
        <v>65050.161999999997</v>
      </c>
      <c r="CL394" s="24">
        <f>Table1[[#This Row],[TOTAL Income Consumption Use Taxes Through FY12]]+Table1[[#This Row],[TOTAL Income Consumption Use Taxes FY13 and After]]</f>
        <v>84461.171099999992</v>
      </c>
      <c r="CM394" s="9">
        <v>0</v>
      </c>
      <c r="CN394" s="9">
        <v>7145.6</v>
      </c>
      <c r="CO394" s="9">
        <v>0</v>
      </c>
      <c r="CP394" s="24">
        <f>Table1[[#This Row],[Assistance Provided Through FY12]]+Table1[[#This Row],[Assistance Provided FY13 and After]]</f>
        <v>7145.6</v>
      </c>
      <c r="CQ394" s="9">
        <v>0</v>
      </c>
      <c r="CR394" s="9">
        <v>0</v>
      </c>
      <c r="CS394" s="9">
        <v>0</v>
      </c>
      <c r="CT394" s="24">
        <f>Table1[[#This Row],[Recapture Cancellation Reduction Amount Through FY12]]+Table1[[#This Row],[Recapture Cancellation Reduction Amount FY13 and After]]</f>
        <v>0</v>
      </c>
      <c r="CU394" s="9">
        <v>0</v>
      </c>
      <c r="CV394" s="9">
        <v>0</v>
      </c>
      <c r="CW394" s="9">
        <v>0</v>
      </c>
      <c r="CX394" s="24">
        <f>Table1[[#This Row],[Penalty Paid Through FY12]]+Table1[[#This Row],[Penalty Paid FY13 and After]]</f>
        <v>0</v>
      </c>
      <c r="CY394" s="9">
        <v>0</v>
      </c>
      <c r="CZ394" s="9">
        <v>7145.6</v>
      </c>
      <c r="DA394" s="9">
        <v>0</v>
      </c>
      <c r="DB394" s="24">
        <f>Table1[[#This Row],[TOTAL Assistance Net of Recapture Penalties Through FY12]]+Table1[[#This Row],[TOTAL Assistance Net of Recapture Penalties FY13 and After]]</f>
        <v>7145.6</v>
      </c>
      <c r="DC394" s="9">
        <v>8522.8974999999991</v>
      </c>
      <c r="DD394" s="9">
        <v>34909.396099999998</v>
      </c>
      <c r="DE394" s="9">
        <v>113825.32799999999</v>
      </c>
      <c r="DF394" s="24">
        <f>Table1[[#This Row],[Company Direct Tax Revenue Before Assistance Through FY12]]+Table1[[#This Row],[Company Direct Tax Revenue Before Assistance FY13 and After]]</f>
        <v>148734.72409999999</v>
      </c>
      <c r="DG394" s="9">
        <v>3446.9160999999999</v>
      </c>
      <c r="DH394" s="9">
        <v>13223.0924</v>
      </c>
      <c r="DI394" s="9">
        <v>46031.485000000001</v>
      </c>
      <c r="DJ394" s="24">
        <f>Table1[[#This Row],[Indirect and Induced Tax Revenues Through FY12]]+Table1[[#This Row],[Indirect and Induced Tax Revenues FY13 and After]]</f>
        <v>59254.577400000002</v>
      </c>
      <c r="DK394" s="9">
        <v>11969.813599999999</v>
      </c>
      <c r="DL394" s="9">
        <v>48132.488499999999</v>
      </c>
      <c r="DM394" s="9">
        <v>159856.81299999999</v>
      </c>
      <c r="DN394" s="24">
        <f>Table1[[#This Row],[TOTAL Tax Revenues Before Assistance Through FY12]]+Table1[[#This Row],[TOTAL Tax Revenues Before Assistance FY13 and After]]</f>
        <v>207989.3015</v>
      </c>
      <c r="DO394" s="9">
        <v>11969.813599999999</v>
      </c>
      <c r="DP394" s="9">
        <v>40986.888500000001</v>
      </c>
      <c r="DQ394" s="9">
        <v>159856.81299999999</v>
      </c>
      <c r="DR394" s="24">
        <f>Table1[[#This Row],[TOTAL Tax Revenues Net of Assistance Recapture and Penalty Through FY12]]+Table1[[#This Row],[TOTAL Tax Revenues Net of Assistance Recapture and Penalty FY13 and After]]</f>
        <v>200843.7015</v>
      </c>
      <c r="DS394" s="9">
        <v>0</v>
      </c>
      <c r="DT394" s="9">
        <v>0</v>
      </c>
      <c r="DU394" s="9">
        <v>0</v>
      </c>
      <c r="DV394" s="9">
        <v>0</v>
      </c>
    </row>
    <row r="395" spans="1:126" x14ac:dyDescent="0.25">
      <c r="A395" s="10">
        <v>93192</v>
      </c>
      <c r="B395" s="10" t="s">
        <v>1565</v>
      </c>
      <c r="C395" s="10" t="s">
        <v>1567</v>
      </c>
      <c r="D395" s="10" t="s">
        <v>47</v>
      </c>
      <c r="E395" s="10">
        <v>4</v>
      </c>
      <c r="F395" s="10" t="s">
        <v>1568</v>
      </c>
      <c r="G395" s="10" t="s">
        <v>801</v>
      </c>
      <c r="H395" s="13">
        <v>97610</v>
      </c>
      <c r="I395" s="13">
        <v>308388</v>
      </c>
      <c r="J395" s="10" t="s">
        <v>1566</v>
      </c>
      <c r="K395" s="10" t="s">
        <v>81</v>
      </c>
      <c r="L395" s="8">
        <v>39080</v>
      </c>
      <c r="M395" s="8">
        <v>56979</v>
      </c>
      <c r="N395" s="9">
        <v>556389.67200000002</v>
      </c>
      <c r="O395" s="10" t="s">
        <v>1569</v>
      </c>
      <c r="P395" s="7">
        <v>5</v>
      </c>
      <c r="Q395" s="7">
        <v>8</v>
      </c>
      <c r="R395" s="7">
        <v>228</v>
      </c>
      <c r="S395" s="7">
        <v>34</v>
      </c>
      <c r="T395" s="7">
        <v>12</v>
      </c>
      <c r="U395" s="7">
        <v>287</v>
      </c>
      <c r="V395" s="7">
        <v>268</v>
      </c>
      <c r="W395" s="7">
        <v>0</v>
      </c>
      <c r="X395" s="7">
        <v>0</v>
      </c>
      <c r="Y395" s="7">
        <v>0</v>
      </c>
      <c r="Z395" s="7">
        <v>1355</v>
      </c>
      <c r="AA395" s="7">
        <v>0</v>
      </c>
      <c r="AB395" s="16">
        <v>0</v>
      </c>
      <c r="AC395" s="16">
        <v>0</v>
      </c>
      <c r="AD395" s="16">
        <v>0</v>
      </c>
      <c r="AE395" s="16">
        <v>0</v>
      </c>
      <c r="AF395" s="15">
        <v>0</v>
      </c>
      <c r="AG395" s="10" t="s">
        <v>28</v>
      </c>
      <c r="AH395" s="10" t="s">
        <v>1966</v>
      </c>
      <c r="AI395" s="9">
        <v>762.2029</v>
      </c>
      <c r="AJ395" s="9">
        <v>3005.7121999999999</v>
      </c>
      <c r="AK395" s="9">
        <v>14502.8002</v>
      </c>
      <c r="AL395" s="24">
        <f>Table1[[#This Row],[Company Direct Land Through FY12]]+Table1[[#This Row],[Company Direct Land FY13 and After]]</f>
        <v>17508.5124</v>
      </c>
      <c r="AM395" s="9">
        <v>1415.5197000000001</v>
      </c>
      <c r="AN395" s="9">
        <v>5582.0367999999999</v>
      </c>
      <c r="AO395" s="9">
        <v>26933.7719</v>
      </c>
      <c r="AP395" s="24">
        <f>Table1[[#This Row],[Company Direct Building Through FY12]]+Table1[[#This Row],[Company Direct Building FY13 and After]]</f>
        <v>32515.808700000001</v>
      </c>
      <c r="AQ395" s="9">
        <v>0</v>
      </c>
      <c r="AR395" s="9">
        <v>3509</v>
      </c>
      <c r="AS395" s="9">
        <v>0</v>
      </c>
      <c r="AT395" s="24">
        <f>Table1[[#This Row],[Mortgage Recording Tax Through FY12]]+Table1[[#This Row],[Mortgage Recording Tax FY13 and After]]</f>
        <v>3509</v>
      </c>
      <c r="AU395" s="9">
        <v>0</v>
      </c>
      <c r="AV395" s="9">
        <v>0</v>
      </c>
      <c r="AW395" s="9">
        <v>0</v>
      </c>
      <c r="AX395" s="24">
        <f>Table1[[#This Row],[Pilot Savings  Through FY12]]+Table1[[#This Row],[Pilot Savings FY13 and After]]</f>
        <v>0</v>
      </c>
      <c r="AY395" s="9">
        <v>0</v>
      </c>
      <c r="AZ395" s="9">
        <v>3509</v>
      </c>
      <c r="BA395" s="9">
        <v>0</v>
      </c>
      <c r="BB395" s="24">
        <f>Table1[[#This Row],[Mortgage Recording Tax Exemption Through FY12]]+Table1[[#This Row],[Mortgage Recording Tax Exemption FY13 and After]]</f>
        <v>3509</v>
      </c>
      <c r="BC395" s="9">
        <v>367.28300000000002</v>
      </c>
      <c r="BD395" s="9">
        <v>913.96789999999999</v>
      </c>
      <c r="BE395" s="9">
        <v>6988.4705000000004</v>
      </c>
      <c r="BF395" s="24">
        <f>Table1[[#This Row],[Indirect and Induced Land Through FY12]]+Table1[[#This Row],[Indirect and Induced Land FY13 and After]]</f>
        <v>7902.4384</v>
      </c>
      <c r="BG395" s="9">
        <v>682.09699999999998</v>
      </c>
      <c r="BH395" s="9">
        <v>1697.3690999999999</v>
      </c>
      <c r="BI395" s="9">
        <v>12978.586300000001</v>
      </c>
      <c r="BJ395" s="24">
        <f>Table1[[#This Row],[Indirect and Induced Building Through FY12]]+Table1[[#This Row],[Indirect and Induced Building FY13 and After]]</f>
        <v>14675.955400000001</v>
      </c>
      <c r="BK395" s="9">
        <v>3227.1026000000002</v>
      </c>
      <c r="BL395" s="9">
        <v>11199.085999999999</v>
      </c>
      <c r="BM395" s="9">
        <v>61403.628900000003</v>
      </c>
      <c r="BN395" s="24">
        <f>Table1[[#This Row],[TOTAL Real Property Related Taxes Through FY12]]+Table1[[#This Row],[TOTAL Real Property Related Taxes FY13 and After]]</f>
        <v>72602.714900000006</v>
      </c>
      <c r="BO395" s="9">
        <v>1646.1107</v>
      </c>
      <c r="BP395" s="9">
        <v>4520.4256999999998</v>
      </c>
      <c r="BQ395" s="9">
        <v>31321.337200000002</v>
      </c>
      <c r="BR395" s="24">
        <f>Table1[[#This Row],[Company Direct Through FY12]]+Table1[[#This Row],[Company Direct FY13 and After]]</f>
        <v>35841.762900000002</v>
      </c>
      <c r="BS395" s="9">
        <v>0</v>
      </c>
      <c r="BT395" s="9">
        <v>0</v>
      </c>
      <c r="BU395" s="9">
        <v>0</v>
      </c>
      <c r="BV395" s="24">
        <f>Table1[[#This Row],[Sales Tax Exemption Through FY12]]+Table1[[#This Row],[Sales Tax Exemption FY13 and After]]</f>
        <v>0</v>
      </c>
      <c r="BW395" s="9">
        <v>9.7756000000000007</v>
      </c>
      <c r="BX395" s="9">
        <v>7.2194000000000003</v>
      </c>
      <c r="BY395" s="9">
        <v>27.0564</v>
      </c>
      <c r="BZ395" s="24">
        <f>Table1[[#This Row],[Energy Tax Savings Through FY12]]+Table1[[#This Row],[Energy Tax Savings FY13 and After]]</f>
        <v>34.275800000000004</v>
      </c>
      <c r="CA395" s="9">
        <v>0</v>
      </c>
      <c r="CB395" s="9">
        <v>0</v>
      </c>
      <c r="CC395" s="9">
        <v>0</v>
      </c>
      <c r="CD395" s="24">
        <f>Table1[[#This Row],[Tax Exempt Bond Savings Through FY12]]+Table1[[#This Row],[Tax Exempt Bond Savings FY13 and After]]</f>
        <v>0</v>
      </c>
      <c r="CE395" s="9">
        <v>1131.8596</v>
      </c>
      <c r="CF395" s="9">
        <v>3145.8697999999999</v>
      </c>
      <c r="CG395" s="9">
        <v>21536.436399999999</v>
      </c>
      <c r="CH395" s="24">
        <f>Table1[[#This Row],[Indirect and Induced Through FY12]]+Table1[[#This Row],[Indirect and Induced FY13 and After]]</f>
        <v>24682.306199999999</v>
      </c>
      <c r="CI395" s="9">
        <v>2768.1947</v>
      </c>
      <c r="CJ395" s="9">
        <v>7659.0761000000002</v>
      </c>
      <c r="CK395" s="9">
        <v>52830.717199999999</v>
      </c>
      <c r="CL395" s="24">
        <f>Table1[[#This Row],[TOTAL Income Consumption Use Taxes Through FY12]]+Table1[[#This Row],[TOTAL Income Consumption Use Taxes FY13 and After]]</f>
        <v>60489.793299999998</v>
      </c>
      <c r="CM395" s="9">
        <v>9.7756000000000007</v>
      </c>
      <c r="CN395" s="9">
        <v>3516.2194</v>
      </c>
      <c r="CO395" s="9">
        <v>27.0564</v>
      </c>
      <c r="CP395" s="24">
        <f>Table1[[#This Row],[Assistance Provided Through FY12]]+Table1[[#This Row],[Assistance Provided FY13 and After]]</f>
        <v>3543.2757999999999</v>
      </c>
      <c r="CQ395" s="9">
        <v>0</v>
      </c>
      <c r="CR395" s="9">
        <v>0</v>
      </c>
      <c r="CS395" s="9">
        <v>0</v>
      </c>
      <c r="CT395" s="24">
        <f>Table1[[#This Row],[Recapture Cancellation Reduction Amount Through FY12]]+Table1[[#This Row],[Recapture Cancellation Reduction Amount FY13 and After]]</f>
        <v>0</v>
      </c>
      <c r="CU395" s="9">
        <v>0</v>
      </c>
      <c r="CV395" s="9">
        <v>0</v>
      </c>
      <c r="CW395" s="9">
        <v>0</v>
      </c>
      <c r="CX395" s="24">
        <f>Table1[[#This Row],[Penalty Paid Through FY12]]+Table1[[#This Row],[Penalty Paid FY13 and After]]</f>
        <v>0</v>
      </c>
      <c r="CY395" s="9">
        <v>9.7756000000000007</v>
      </c>
      <c r="CZ395" s="9">
        <v>3516.2194</v>
      </c>
      <c r="DA395" s="9">
        <v>27.0564</v>
      </c>
      <c r="DB395" s="24">
        <f>Table1[[#This Row],[TOTAL Assistance Net of Recapture Penalties Through FY12]]+Table1[[#This Row],[TOTAL Assistance Net of Recapture Penalties FY13 and After]]</f>
        <v>3543.2757999999999</v>
      </c>
      <c r="DC395" s="9">
        <v>3823.8332999999998</v>
      </c>
      <c r="DD395" s="9">
        <v>16617.1747</v>
      </c>
      <c r="DE395" s="9">
        <v>72757.909299999999</v>
      </c>
      <c r="DF395" s="24">
        <f>Table1[[#This Row],[Company Direct Tax Revenue Before Assistance Through FY12]]+Table1[[#This Row],[Company Direct Tax Revenue Before Assistance FY13 and After]]</f>
        <v>89375.084000000003</v>
      </c>
      <c r="DG395" s="9">
        <v>2181.2395999999999</v>
      </c>
      <c r="DH395" s="9">
        <v>5757.2067999999999</v>
      </c>
      <c r="DI395" s="9">
        <v>41503.493199999997</v>
      </c>
      <c r="DJ395" s="24">
        <f>Table1[[#This Row],[Indirect and Induced Tax Revenues Through FY12]]+Table1[[#This Row],[Indirect and Induced Tax Revenues FY13 and After]]</f>
        <v>47260.7</v>
      </c>
      <c r="DK395" s="9">
        <v>6005.0729000000001</v>
      </c>
      <c r="DL395" s="9">
        <v>22374.3815</v>
      </c>
      <c r="DM395" s="9">
        <v>114261.4025</v>
      </c>
      <c r="DN395" s="24">
        <f>Table1[[#This Row],[TOTAL Tax Revenues Before Assistance Through FY12]]+Table1[[#This Row],[TOTAL Tax Revenues Before Assistance FY13 and After]]</f>
        <v>136635.78399999999</v>
      </c>
      <c r="DO395" s="9">
        <v>5995.2973000000002</v>
      </c>
      <c r="DP395" s="9">
        <v>18858.162100000001</v>
      </c>
      <c r="DQ395" s="9">
        <v>114234.3461</v>
      </c>
      <c r="DR395" s="24">
        <f>Table1[[#This Row],[TOTAL Tax Revenues Net of Assistance Recapture and Penalty Through FY12]]+Table1[[#This Row],[TOTAL Tax Revenues Net of Assistance Recapture and Penalty FY13 and After]]</f>
        <v>133092.50819999998</v>
      </c>
      <c r="DS395" s="9">
        <v>0</v>
      </c>
      <c r="DT395" s="9">
        <v>140.80000000000001</v>
      </c>
      <c r="DU395" s="9">
        <v>0</v>
      </c>
      <c r="DV395" s="9">
        <v>0</v>
      </c>
    </row>
    <row r="396" spans="1:126" x14ac:dyDescent="0.25">
      <c r="A396" s="10">
        <v>93193</v>
      </c>
      <c r="B396" s="10" t="s">
        <v>1570</v>
      </c>
      <c r="C396" s="10" t="s">
        <v>1572</v>
      </c>
      <c r="D396" s="10" t="s">
        <v>47</v>
      </c>
      <c r="E396" s="10">
        <v>3</v>
      </c>
      <c r="F396" s="10" t="s">
        <v>1573</v>
      </c>
      <c r="G396" s="10" t="s">
        <v>914</v>
      </c>
      <c r="H396" s="13">
        <v>31000</v>
      </c>
      <c r="I396" s="13">
        <v>31000</v>
      </c>
      <c r="J396" s="10" t="s">
        <v>1571</v>
      </c>
      <c r="K396" s="10" t="s">
        <v>50</v>
      </c>
      <c r="L396" s="8">
        <v>39098</v>
      </c>
      <c r="M396" s="8">
        <v>50010</v>
      </c>
      <c r="N396" s="9">
        <v>11895</v>
      </c>
      <c r="O396" s="10" t="s">
        <v>74</v>
      </c>
      <c r="P396" s="7">
        <v>8</v>
      </c>
      <c r="Q396" s="7">
        <v>9</v>
      </c>
      <c r="R396" s="7">
        <v>29</v>
      </c>
      <c r="S396" s="7">
        <v>8</v>
      </c>
      <c r="T396" s="7">
        <v>0</v>
      </c>
      <c r="U396" s="7">
        <v>54</v>
      </c>
      <c r="V396" s="7">
        <v>45</v>
      </c>
      <c r="W396" s="7">
        <v>0</v>
      </c>
      <c r="X396" s="7">
        <v>0</v>
      </c>
      <c r="Y396" s="7">
        <v>35</v>
      </c>
      <c r="Z396" s="7">
        <v>4</v>
      </c>
      <c r="AA396" s="7">
        <v>0</v>
      </c>
      <c r="AB396" s="16">
        <v>0</v>
      </c>
      <c r="AC396" s="16">
        <v>0</v>
      </c>
      <c r="AD396" s="16">
        <v>0</v>
      </c>
      <c r="AE396" s="16">
        <v>0</v>
      </c>
      <c r="AF396" s="15">
        <v>79.629629629629633</v>
      </c>
      <c r="AG396" s="10" t="s">
        <v>28</v>
      </c>
      <c r="AH396" s="10" t="s">
        <v>1966</v>
      </c>
      <c r="AI396" s="9">
        <v>0</v>
      </c>
      <c r="AJ396" s="9">
        <v>0</v>
      </c>
      <c r="AK396" s="9">
        <v>0</v>
      </c>
      <c r="AL396" s="24">
        <f>Table1[[#This Row],[Company Direct Land Through FY12]]+Table1[[#This Row],[Company Direct Land FY13 and After]]</f>
        <v>0</v>
      </c>
      <c r="AM396" s="9">
        <v>0</v>
      </c>
      <c r="AN396" s="9">
        <v>0</v>
      </c>
      <c r="AO396" s="9">
        <v>0</v>
      </c>
      <c r="AP396" s="24">
        <f>Table1[[#This Row],[Company Direct Building Through FY12]]+Table1[[#This Row],[Company Direct Building FY13 and After]]</f>
        <v>0</v>
      </c>
      <c r="AQ396" s="9">
        <v>0</v>
      </c>
      <c r="AR396" s="9">
        <v>71.456000000000003</v>
      </c>
      <c r="AS396" s="9">
        <v>0</v>
      </c>
      <c r="AT396" s="24">
        <f>Table1[[#This Row],[Mortgage Recording Tax Through FY12]]+Table1[[#This Row],[Mortgage Recording Tax FY13 and After]]</f>
        <v>71.456000000000003</v>
      </c>
      <c r="AU396" s="9">
        <v>0</v>
      </c>
      <c r="AV396" s="9">
        <v>0</v>
      </c>
      <c r="AW396" s="9">
        <v>0</v>
      </c>
      <c r="AX396" s="24">
        <f>Table1[[#This Row],[Pilot Savings  Through FY12]]+Table1[[#This Row],[Pilot Savings FY13 and After]]</f>
        <v>0</v>
      </c>
      <c r="AY396" s="9">
        <v>0</v>
      </c>
      <c r="AZ396" s="9">
        <v>71.456000000000003</v>
      </c>
      <c r="BA396" s="9">
        <v>0</v>
      </c>
      <c r="BB396" s="24">
        <f>Table1[[#This Row],[Mortgage Recording Tax Exemption Through FY12]]+Table1[[#This Row],[Mortgage Recording Tax Exemption FY13 and After]]</f>
        <v>71.456000000000003</v>
      </c>
      <c r="BC396" s="9">
        <v>60.0139</v>
      </c>
      <c r="BD396" s="9">
        <v>220.14320000000001</v>
      </c>
      <c r="BE396" s="9">
        <v>43.1736</v>
      </c>
      <c r="BF396" s="24">
        <f>Table1[[#This Row],[Indirect and Induced Land Through FY12]]+Table1[[#This Row],[Indirect and Induced Land FY13 and After]]</f>
        <v>263.3168</v>
      </c>
      <c r="BG396" s="9">
        <v>111.45440000000001</v>
      </c>
      <c r="BH396" s="9">
        <v>408.83760000000001</v>
      </c>
      <c r="BI396" s="9">
        <v>80.179599999999994</v>
      </c>
      <c r="BJ396" s="24">
        <f>Table1[[#This Row],[Indirect and Induced Building Through FY12]]+Table1[[#This Row],[Indirect and Induced Building FY13 and After]]</f>
        <v>489.0172</v>
      </c>
      <c r="BK396" s="9">
        <v>171.4683</v>
      </c>
      <c r="BL396" s="9">
        <v>628.98080000000004</v>
      </c>
      <c r="BM396" s="9">
        <v>123.3532</v>
      </c>
      <c r="BN396" s="24">
        <f>Table1[[#This Row],[TOTAL Real Property Related Taxes Through FY12]]+Table1[[#This Row],[TOTAL Real Property Related Taxes FY13 and After]]</f>
        <v>752.33400000000006</v>
      </c>
      <c r="BO396" s="9">
        <v>147.3964</v>
      </c>
      <c r="BP396" s="9">
        <v>594.5557</v>
      </c>
      <c r="BQ396" s="9">
        <v>106.0361</v>
      </c>
      <c r="BR396" s="24">
        <f>Table1[[#This Row],[Company Direct Through FY12]]+Table1[[#This Row],[Company Direct FY13 and After]]</f>
        <v>700.59180000000003</v>
      </c>
      <c r="BS396" s="9">
        <v>0</v>
      </c>
      <c r="BT396" s="9">
        <v>0</v>
      </c>
      <c r="BU396" s="9">
        <v>0</v>
      </c>
      <c r="BV396" s="24">
        <f>Table1[[#This Row],[Sales Tax Exemption Through FY12]]+Table1[[#This Row],[Sales Tax Exemption FY13 and After]]</f>
        <v>0</v>
      </c>
      <c r="BW396" s="9">
        <v>0</v>
      </c>
      <c r="BX396" s="9">
        <v>0</v>
      </c>
      <c r="BY396" s="9">
        <v>0</v>
      </c>
      <c r="BZ396" s="24">
        <f>Table1[[#This Row],[Energy Tax Savings Through FY12]]+Table1[[#This Row],[Energy Tax Savings FY13 and After]]</f>
        <v>0</v>
      </c>
      <c r="CA396" s="9">
        <v>2.7080000000000002</v>
      </c>
      <c r="CB396" s="9">
        <v>13.095000000000001</v>
      </c>
      <c r="CC396" s="9">
        <v>1.8822000000000001</v>
      </c>
      <c r="CD396" s="24">
        <f>Table1[[#This Row],[Tax Exempt Bond Savings Through FY12]]+Table1[[#This Row],[Tax Exempt Bond Savings FY13 and After]]</f>
        <v>14.9772</v>
      </c>
      <c r="CE396" s="9">
        <v>184.94550000000001</v>
      </c>
      <c r="CF396" s="9">
        <v>754.42020000000002</v>
      </c>
      <c r="CG396" s="9">
        <v>133.0487</v>
      </c>
      <c r="CH396" s="24">
        <f>Table1[[#This Row],[Indirect and Induced Through FY12]]+Table1[[#This Row],[Indirect and Induced FY13 and After]]</f>
        <v>887.46890000000008</v>
      </c>
      <c r="CI396" s="9">
        <v>329.63389999999998</v>
      </c>
      <c r="CJ396" s="9">
        <v>1335.8809000000001</v>
      </c>
      <c r="CK396" s="9">
        <v>237.20259999999999</v>
      </c>
      <c r="CL396" s="24">
        <f>Table1[[#This Row],[TOTAL Income Consumption Use Taxes Through FY12]]+Table1[[#This Row],[TOTAL Income Consumption Use Taxes FY13 and After]]</f>
        <v>1573.0835000000002</v>
      </c>
      <c r="CM396" s="9">
        <v>2.7080000000000002</v>
      </c>
      <c r="CN396" s="9">
        <v>84.551000000000002</v>
      </c>
      <c r="CO396" s="9">
        <v>1.8822000000000001</v>
      </c>
      <c r="CP396" s="24">
        <f>Table1[[#This Row],[Assistance Provided Through FY12]]+Table1[[#This Row],[Assistance Provided FY13 and After]]</f>
        <v>86.433199999999999</v>
      </c>
      <c r="CQ396" s="9">
        <v>0</v>
      </c>
      <c r="CR396" s="9">
        <v>0</v>
      </c>
      <c r="CS396" s="9">
        <v>0</v>
      </c>
      <c r="CT396" s="24">
        <f>Table1[[#This Row],[Recapture Cancellation Reduction Amount Through FY12]]+Table1[[#This Row],[Recapture Cancellation Reduction Amount FY13 and After]]</f>
        <v>0</v>
      </c>
      <c r="CU396" s="9">
        <v>0</v>
      </c>
      <c r="CV396" s="9">
        <v>0</v>
      </c>
      <c r="CW396" s="9">
        <v>0</v>
      </c>
      <c r="CX396" s="24">
        <f>Table1[[#This Row],[Penalty Paid Through FY12]]+Table1[[#This Row],[Penalty Paid FY13 and After]]</f>
        <v>0</v>
      </c>
      <c r="CY396" s="9">
        <v>2.7080000000000002</v>
      </c>
      <c r="CZ396" s="9">
        <v>84.551000000000002</v>
      </c>
      <c r="DA396" s="9">
        <v>1.8822000000000001</v>
      </c>
      <c r="DB396" s="24">
        <f>Table1[[#This Row],[TOTAL Assistance Net of Recapture Penalties Through FY12]]+Table1[[#This Row],[TOTAL Assistance Net of Recapture Penalties FY13 and After]]</f>
        <v>86.433199999999999</v>
      </c>
      <c r="DC396" s="9">
        <v>147.3964</v>
      </c>
      <c r="DD396" s="9">
        <v>666.01170000000002</v>
      </c>
      <c r="DE396" s="9">
        <v>106.0361</v>
      </c>
      <c r="DF396" s="24">
        <f>Table1[[#This Row],[Company Direct Tax Revenue Before Assistance Through FY12]]+Table1[[#This Row],[Company Direct Tax Revenue Before Assistance FY13 and After]]</f>
        <v>772.04780000000005</v>
      </c>
      <c r="DG396" s="9">
        <v>356.41379999999998</v>
      </c>
      <c r="DH396" s="9">
        <v>1383.4010000000001</v>
      </c>
      <c r="DI396" s="9">
        <v>256.40190000000001</v>
      </c>
      <c r="DJ396" s="24">
        <f>Table1[[#This Row],[Indirect and Induced Tax Revenues Through FY12]]+Table1[[#This Row],[Indirect and Induced Tax Revenues FY13 and After]]</f>
        <v>1639.8029000000001</v>
      </c>
      <c r="DK396" s="9">
        <v>503.81020000000001</v>
      </c>
      <c r="DL396" s="9">
        <v>2049.4126999999999</v>
      </c>
      <c r="DM396" s="9">
        <v>362.43799999999999</v>
      </c>
      <c r="DN396" s="24">
        <f>Table1[[#This Row],[TOTAL Tax Revenues Before Assistance Through FY12]]+Table1[[#This Row],[TOTAL Tax Revenues Before Assistance FY13 and After]]</f>
        <v>2411.8507</v>
      </c>
      <c r="DO396" s="9">
        <v>501.10219999999998</v>
      </c>
      <c r="DP396" s="9">
        <v>1964.8616999999999</v>
      </c>
      <c r="DQ396" s="9">
        <v>360.55579999999998</v>
      </c>
      <c r="DR396" s="24">
        <f>Table1[[#This Row],[TOTAL Tax Revenues Net of Assistance Recapture and Penalty Through FY12]]+Table1[[#This Row],[TOTAL Tax Revenues Net of Assistance Recapture and Penalty FY13 and After]]</f>
        <v>2325.4175</v>
      </c>
      <c r="DS396" s="9">
        <v>0</v>
      </c>
      <c r="DT396" s="9">
        <v>0</v>
      </c>
      <c r="DU396" s="9">
        <v>0</v>
      </c>
      <c r="DV396" s="9">
        <v>0</v>
      </c>
    </row>
    <row r="397" spans="1:126" x14ac:dyDescent="0.25">
      <c r="A397" s="10">
        <v>93194</v>
      </c>
      <c r="B397" s="10" t="s">
        <v>1574</v>
      </c>
      <c r="C397" s="10" t="s">
        <v>1575</v>
      </c>
      <c r="D397" s="10" t="s">
        <v>47</v>
      </c>
      <c r="E397" s="10">
        <v>1</v>
      </c>
      <c r="F397" s="10" t="s">
        <v>1576</v>
      </c>
      <c r="G397" s="10" t="s">
        <v>1577</v>
      </c>
      <c r="H397" s="13">
        <v>20329</v>
      </c>
      <c r="I397" s="13">
        <v>18971</v>
      </c>
      <c r="J397" s="10" t="s">
        <v>1571</v>
      </c>
      <c r="K397" s="10" t="s">
        <v>50</v>
      </c>
      <c r="L397" s="8">
        <v>39204</v>
      </c>
      <c r="M397" s="8">
        <v>50010</v>
      </c>
      <c r="N397" s="9">
        <v>11000</v>
      </c>
      <c r="O397" s="10" t="s">
        <v>74</v>
      </c>
      <c r="P397" s="7">
        <v>10</v>
      </c>
      <c r="Q397" s="7">
        <v>1</v>
      </c>
      <c r="R397" s="7">
        <v>57</v>
      </c>
      <c r="S397" s="7">
        <v>0</v>
      </c>
      <c r="T397" s="7">
        <v>0</v>
      </c>
      <c r="U397" s="7">
        <v>68</v>
      </c>
      <c r="V397" s="7">
        <v>62</v>
      </c>
      <c r="W397" s="7">
        <v>0</v>
      </c>
      <c r="X397" s="7">
        <v>0</v>
      </c>
      <c r="Y397" s="7">
        <v>0</v>
      </c>
      <c r="Z397" s="7">
        <v>6</v>
      </c>
      <c r="AA397" s="7">
        <v>0</v>
      </c>
      <c r="AB397" s="16">
        <v>0</v>
      </c>
      <c r="AC397" s="16">
        <v>0</v>
      </c>
      <c r="AD397" s="16">
        <v>0</v>
      </c>
      <c r="AE397" s="16">
        <v>0</v>
      </c>
      <c r="AF397" s="15">
        <v>76.470588235294116</v>
      </c>
      <c r="AG397" s="10" t="s">
        <v>28</v>
      </c>
      <c r="AH397" s="10" t="s">
        <v>1966</v>
      </c>
      <c r="AI397" s="9">
        <v>0</v>
      </c>
      <c r="AJ397" s="9">
        <v>0</v>
      </c>
      <c r="AK397" s="9">
        <v>0</v>
      </c>
      <c r="AL397" s="24">
        <f>Table1[[#This Row],[Company Direct Land Through FY12]]+Table1[[#This Row],[Company Direct Land FY13 and After]]</f>
        <v>0</v>
      </c>
      <c r="AM397" s="9">
        <v>0</v>
      </c>
      <c r="AN397" s="9">
        <v>0</v>
      </c>
      <c r="AO397" s="9">
        <v>0</v>
      </c>
      <c r="AP397" s="24">
        <f>Table1[[#This Row],[Company Direct Building Through FY12]]+Table1[[#This Row],[Company Direct Building FY13 and After]]</f>
        <v>0</v>
      </c>
      <c r="AQ397" s="9">
        <v>0</v>
      </c>
      <c r="AR397" s="9">
        <v>196.50399999999999</v>
      </c>
      <c r="AS397" s="9">
        <v>0</v>
      </c>
      <c r="AT397" s="24">
        <f>Table1[[#This Row],[Mortgage Recording Tax Through FY12]]+Table1[[#This Row],[Mortgage Recording Tax FY13 and After]]</f>
        <v>196.50399999999999</v>
      </c>
      <c r="AU397" s="9">
        <v>0</v>
      </c>
      <c r="AV397" s="9">
        <v>0</v>
      </c>
      <c r="AW397" s="9">
        <v>0</v>
      </c>
      <c r="AX397" s="24">
        <f>Table1[[#This Row],[Pilot Savings  Through FY12]]+Table1[[#This Row],[Pilot Savings FY13 and After]]</f>
        <v>0</v>
      </c>
      <c r="AY397" s="9">
        <v>0</v>
      </c>
      <c r="AZ397" s="9">
        <v>196.50399999999999</v>
      </c>
      <c r="BA397" s="9">
        <v>0</v>
      </c>
      <c r="BB397" s="24">
        <f>Table1[[#This Row],[Mortgage Recording Tax Exemption Through FY12]]+Table1[[#This Row],[Mortgage Recording Tax Exemption FY13 and After]]</f>
        <v>196.50399999999999</v>
      </c>
      <c r="BC397" s="9">
        <v>82.686400000000006</v>
      </c>
      <c r="BD397" s="9">
        <v>384.24520000000001</v>
      </c>
      <c r="BE397" s="9">
        <v>1105.1339</v>
      </c>
      <c r="BF397" s="24">
        <f>Table1[[#This Row],[Indirect and Induced Land Through FY12]]+Table1[[#This Row],[Indirect and Induced Land FY13 and After]]</f>
        <v>1489.3791000000001</v>
      </c>
      <c r="BG397" s="9">
        <v>153.56049999999999</v>
      </c>
      <c r="BH397" s="9">
        <v>713.59849999999994</v>
      </c>
      <c r="BI397" s="9">
        <v>2052.3910999999998</v>
      </c>
      <c r="BJ397" s="24">
        <f>Table1[[#This Row],[Indirect and Induced Building Through FY12]]+Table1[[#This Row],[Indirect and Induced Building FY13 and After]]</f>
        <v>2765.9895999999999</v>
      </c>
      <c r="BK397" s="9">
        <v>236.24690000000001</v>
      </c>
      <c r="BL397" s="9">
        <v>1097.8436999999999</v>
      </c>
      <c r="BM397" s="9">
        <v>3157.5250000000001</v>
      </c>
      <c r="BN397" s="24">
        <f>Table1[[#This Row],[TOTAL Real Property Related Taxes Through FY12]]+Table1[[#This Row],[TOTAL Real Property Related Taxes FY13 and After]]</f>
        <v>4255.3687</v>
      </c>
      <c r="BO397" s="9">
        <v>203.0795</v>
      </c>
      <c r="BP397" s="9">
        <v>1038.5504000000001</v>
      </c>
      <c r="BQ397" s="9">
        <v>2714.2307999999998</v>
      </c>
      <c r="BR397" s="24">
        <f>Table1[[#This Row],[Company Direct Through FY12]]+Table1[[#This Row],[Company Direct FY13 and After]]</f>
        <v>3752.7811999999999</v>
      </c>
      <c r="BS397" s="9">
        <v>0</v>
      </c>
      <c r="BT397" s="9">
        <v>0</v>
      </c>
      <c r="BU397" s="9">
        <v>0</v>
      </c>
      <c r="BV397" s="24">
        <f>Table1[[#This Row],[Sales Tax Exemption Through FY12]]+Table1[[#This Row],[Sales Tax Exemption FY13 and After]]</f>
        <v>0</v>
      </c>
      <c r="BW397" s="9">
        <v>0</v>
      </c>
      <c r="BX397" s="9">
        <v>0</v>
      </c>
      <c r="BY397" s="9">
        <v>0</v>
      </c>
      <c r="BZ397" s="24">
        <f>Table1[[#This Row],[Energy Tax Savings Through FY12]]+Table1[[#This Row],[Energy Tax Savings FY13 and After]]</f>
        <v>0</v>
      </c>
      <c r="CA397" s="9">
        <v>9.8777000000000008</v>
      </c>
      <c r="CB397" s="9">
        <v>46.614600000000003</v>
      </c>
      <c r="CC397" s="9">
        <v>44.854100000000003</v>
      </c>
      <c r="CD397" s="24">
        <f>Table1[[#This Row],[Tax Exempt Bond Savings Through FY12]]+Table1[[#This Row],[Tax Exempt Bond Savings FY13 and After]]</f>
        <v>91.468700000000013</v>
      </c>
      <c r="CE397" s="9">
        <v>254.81549999999999</v>
      </c>
      <c r="CF397" s="9">
        <v>1319.1849999999999</v>
      </c>
      <c r="CG397" s="9">
        <v>3405.7013000000002</v>
      </c>
      <c r="CH397" s="24">
        <f>Table1[[#This Row],[Indirect and Induced Through FY12]]+Table1[[#This Row],[Indirect and Induced FY13 and After]]</f>
        <v>4724.8863000000001</v>
      </c>
      <c r="CI397" s="9">
        <v>448.01729999999998</v>
      </c>
      <c r="CJ397" s="9">
        <v>2311.1208000000001</v>
      </c>
      <c r="CK397" s="9">
        <v>6075.0780000000004</v>
      </c>
      <c r="CL397" s="24">
        <f>Table1[[#This Row],[TOTAL Income Consumption Use Taxes Through FY12]]+Table1[[#This Row],[TOTAL Income Consumption Use Taxes FY13 and After]]</f>
        <v>8386.1988000000001</v>
      </c>
      <c r="CM397" s="9">
        <v>9.8777000000000008</v>
      </c>
      <c r="CN397" s="9">
        <v>243.11859999999999</v>
      </c>
      <c r="CO397" s="9">
        <v>44.854100000000003</v>
      </c>
      <c r="CP397" s="24">
        <f>Table1[[#This Row],[Assistance Provided Through FY12]]+Table1[[#This Row],[Assistance Provided FY13 and After]]</f>
        <v>287.97269999999997</v>
      </c>
      <c r="CQ397" s="9">
        <v>0</v>
      </c>
      <c r="CR397" s="9">
        <v>0</v>
      </c>
      <c r="CS397" s="9">
        <v>0</v>
      </c>
      <c r="CT397" s="24">
        <f>Table1[[#This Row],[Recapture Cancellation Reduction Amount Through FY12]]+Table1[[#This Row],[Recapture Cancellation Reduction Amount FY13 and After]]</f>
        <v>0</v>
      </c>
      <c r="CU397" s="9">
        <v>0</v>
      </c>
      <c r="CV397" s="9">
        <v>0</v>
      </c>
      <c r="CW397" s="9">
        <v>0</v>
      </c>
      <c r="CX397" s="24">
        <f>Table1[[#This Row],[Penalty Paid Through FY12]]+Table1[[#This Row],[Penalty Paid FY13 and After]]</f>
        <v>0</v>
      </c>
      <c r="CY397" s="9">
        <v>9.8777000000000008</v>
      </c>
      <c r="CZ397" s="9">
        <v>243.11859999999999</v>
      </c>
      <c r="DA397" s="9">
        <v>44.854100000000003</v>
      </c>
      <c r="DB397" s="24">
        <f>Table1[[#This Row],[TOTAL Assistance Net of Recapture Penalties Through FY12]]+Table1[[#This Row],[TOTAL Assistance Net of Recapture Penalties FY13 and After]]</f>
        <v>287.97269999999997</v>
      </c>
      <c r="DC397" s="9">
        <v>203.0795</v>
      </c>
      <c r="DD397" s="9">
        <v>1235.0544</v>
      </c>
      <c r="DE397" s="9">
        <v>2714.2307999999998</v>
      </c>
      <c r="DF397" s="24">
        <f>Table1[[#This Row],[Company Direct Tax Revenue Before Assistance Through FY12]]+Table1[[#This Row],[Company Direct Tax Revenue Before Assistance FY13 and After]]</f>
        <v>3949.2851999999998</v>
      </c>
      <c r="DG397" s="9">
        <v>491.06240000000003</v>
      </c>
      <c r="DH397" s="9">
        <v>2417.0286999999998</v>
      </c>
      <c r="DI397" s="9">
        <v>6563.2263000000003</v>
      </c>
      <c r="DJ397" s="24">
        <f>Table1[[#This Row],[Indirect and Induced Tax Revenues Through FY12]]+Table1[[#This Row],[Indirect and Induced Tax Revenues FY13 and After]]</f>
        <v>8980.255000000001</v>
      </c>
      <c r="DK397" s="9">
        <v>694.14189999999996</v>
      </c>
      <c r="DL397" s="9">
        <v>3652.0830999999998</v>
      </c>
      <c r="DM397" s="9">
        <v>9277.4570999999996</v>
      </c>
      <c r="DN397" s="24">
        <f>Table1[[#This Row],[TOTAL Tax Revenues Before Assistance Through FY12]]+Table1[[#This Row],[TOTAL Tax Revenues Before Assistance FY13 and After]]</f>
        <v>12929.540199999999</v>
      </c>
      <c r="DO397" s="9">
        <v>684.26419999999996</v>
      </c>
      <c r="DP397" s="9">
        <v>3408.9645</v>
      </c>
      <c r="DQ397" s="9">
        <v>9232.6029999999992</v>
      </c>
      <c r="DR397" s="24">
        <f>Table1[[#This Row],[TOTAL Tax Revenues Net of Assistance Recapture and Penalty Through FY12]]+Table1[[#This Row],[TOTAL Tax Revenues Net of Assistance Recapture and Penalty FY13 and After]]</f>
        <v>12641.567499999999</v>
      </c>
      <c r="DS397" s="9">
        <v>0</v>
      </c>
      <c r="DT397" s="9">
        <v>0</v>
      </c>
      <c r="DU397" s="9">
        <v>0</v>
      </c>
      <c r="DV397" s="9">
        <v>0</v>
      </c>
    </row>
    <row r="398" spans="1:126" x14ac:dyDescent="0.25">
      <c r="A398" s="10">
        <v>93195</v>
      </c>
      <c r="B398" s="10" t="s">
        <v>1578</v>
      </c>
      <c r="C398" s="10" t="s">
        <v>1579</v>
      </c>
      <c r="D398" s="10" t="s">
        <v>17</v>
      </c>
      <c r="E398" s="10">
        <v>46</v>
      </c>
      <c r="F398" s="10" t="s">
        <v>1580</v>
      </c>
      <c r="G398" s="10" t="s">
        <v>23</v>
      </c>
      <c r="H398" s="13">
        <v>8000</v>
      </c>
      <c r="I398" s="13">
        <v>21000</v>
      </c>
      <c r="J398" s="10" t="s">
        <v>137</v>
      </c>
      <c r="K398" s="10" t="s">
        <v>50</v>
      </c>
      <c r="L398" s="8">
        <v>39043</v>
      </c>
      <c r="M398" s="8">
        <v>48549</v>
      </c>
      <c r="N398" s="9">
        <v>7135</v>
      </c>
      <c r="O398" s="10" t="s">
        <v>74</v>
      </c>
      <c r="P398" s="7">
        <v>31</v>
      </c>
      <c r="Q398" s="7">
        <v>91</v>
      </c>
      <c r="R398" s="7">
        <v>82</v>
      </c>
      <c r="S398" s="7">
        <v>0</v>
      </c>
      <c r="T398" s="7">
        <v>0</v>
      </c>
      <c r="U398" s="7">
        <v>204</v>
      </c>
      <c r="V398" s="7">
        <v>142</v>
      </c>
      <c r="W398" s="7">
        <v>0</v>
      </c>
      <c r="X398" s="7">
        <v>0</v>
      </c>
      <c r="Y398" s="7">
        <v>0</v>
      </c>
      <c r="Z398" s="7">
        <v>12</v>
      </c>
      <c r="AA398" s="7">
        <v>0</v>
      </c>
      <c r="AB398" s="16">
        <v>0</v>
      </c>
      <c r="AC398" s="16">
        <v>0</v>
      </c>
      <c r="AD398" s="16">
        <v>0</v>
      </c>
      <c r="AE398" s="16">
        <v>0</v>
      </c>
      <c r="AF398" s="15">
        <v>93.137254901960787</v>
      </c>
      <c r="AG398" s="10" t="s">
        <v>28</v>
      </c>
      <c r="AH398" s="10" t="s">
        <v>1966</v>
      </c>
      <c r="AI398" s="9">
        <v>0</v>
      </c>
      <c r="AJ398" s="9">
        <v>0</v>
      </c>
      <c r="AK398" s="9">
        <v>0</v>
      </c>
      <c r="AL398" s="24">
        <f>Table1[[#This Row],[Company Direct Land Through FY12]]+Table1[[#This Row],[Company Direct Land FY13 and After]]</f>
        <v>0</v>
      </c>
      <c r="AM398" s="9">
        <v>0</v>
      </c>
      <c r="AN398" s="9">
        <v>0</v>
      </c>
      <c r="AO398" s="9">
        <v>0</v>
      </c>
      <c r="AP398" s="24">
        <f>Table1[[#This Row],[Company Direct Building Through FY12]]+Table1[[#This Row],[Company Direct Building FY13 and After]]</f>
        <v>0</v>
      </c>
      <c r="AQ398" s="9">
        <v>0</v>
      </c>
      <c r="AR398" s="9">
        <v>127.45959999999999</v>
      </c>
      <c r="AS398" s="9">
        <v>0</v>
      </c>
      <c r="AT398" s="24">
        <f>Table1[[#This Row],[Mortgage Recording Tax Through FY12]]+Table1[[#This Row],[Mortgage Recording Tax FY13 and After]]</f>
        <v>127.45959999999999</v>
      </c>
      <c r="AU398" s="9">
        <v>0</v>
      </c>
      <c r="AV398" s="9">
        <v>0</v>
      </c>
      <c r="AW398" s="9">
        <v>0</v>
      </c>
      <c r="AX398" s="24">
        <f>Table1[[#This Row],[Pilot Savings  Through FY12]]+Table1[[#This Row],[Pilot Savings FY13 and After]]</f>
        <v>0</v>
      </c>
      <c r="AY398" s="9">
        <v>0</v>
      </c>
      <c r="AZ398" s="9">
        <v>127.45959999999999</v>
      </c>
      <c r="BA398" s="9">
        <v>0</v>
      </c>
      <c r="BB398" s="24">
        <f>Table1[[#This Row],[Mortgage Recording Tax Exemption Through FY12]]+Table1[[#This Row],[Mortgage Recording Tax Exemption FY13 and After]]</f>
        <v>127.45959999999999</v>
      </c>
      <c r="BC398" s="9">
        <v>65.374099999999999</v>
      </c>
      <c r="BD398" s="9">
        <v>74.308700000000002</v>
      </c>
      <c r="BE398" s="9">
        <v>769.42759999999998</v>
      </c>
      <c r="BF398" s="24">
        <f>Table1[[#This Row],[Indirect and Induced Land Through FY12]]+Table1[[#This Row],[Indirect and Induced Land FY13 and After]]</f>
        <v>843.73630000000003</v>
      </c>
      <c r="BG398" s="9">
        <v>121.40900000000001</v>
      </c>
      <c r="BH398" s="9">
        <v>138.00190000000001</v>
      </c>
      <c r="BI398" s="9">
        <v>1428.9346</v>
      </c>
      <c r="BJ398" s="24">
        <f>Table1[[#This Row],[Indirect and Induced Building Through FY12]]+Table1[[#This Row],[Indirect and Induced Building FY13 and After]]</f>
        <v>1566.9365</v>
      </c>
      <c r="BK398" s="9">
        <v>186.78309999999999</v>
      </c>
      <c r="BL398" s="9">
        <v>212.31059999999999</v>
      </c>
      <c r="BM398" s="9">
        <v>2198.3622</v>
      </c>
      <c r="BN398" s="24">
        <f>Table1[[#This Row],[TOTAL Real Property Related Taxes Through FY12]]+Table1[[#This Row],[TOTAL Real Property Related Taxes FY13 and After]]</f>
        <v>2410.6727999999998</v>
      </c>
      <c r="BO398" s="9">
        <v>186.83709999999999</v>
      </c>
      <c r="BP398" s="9">
        <v>221.39689999999999</v>
      </c>
      <c r="BQ398" s="9">
        <v>2198.9973</v>
      </c>
      <c r="BR398" s="24">
        <f>Table1[[#This Row],[Company Direct Through FY12]]+Table1[[#This Row],[Company Direct FY13 and After]]</f>
        <v>2420.3942000000002</v>
      </c>
      <c r="BS398" s="9">
        <v>0</v>
      </c>
      <c r="BT398" s="9">
        <v>0</v>
      </c>
      <c r="BU398" s="9">
        <v>0</v>
      </c>
      <c r="BV398" s="24">
        <f>Table1[[#This Row],[Sales Tax Exemption Through FY12]]+Table1[[#This Row],[Sales Tax Exemption FY13 and After]]</f>
        <v>0</v>
      </c>
      <c r="BW398" s="9">
        <v>0</v>
      </c>
      <c r="BX398" s="9">
        <v>0</v>
      </c>
      <c r="BY398" s="9">
        <v>0</v>
      </c>
      <c r="BZ398" s="24">
        <f>Table1[[#This Row],[Energy Tax Savings Through FY12]]+Table1[[#This Row],[Energy Tax Savings FY13 and After]]</f>
        <v>0</v>
      </c>
      <c r="CA398" s="9">
        <v>1.38E-2</v>
      </c>
      <c r="CB398" s="9">
        <v>3.5912999999999999</v>
      </c>
      <c r="CC398" s="9">
        <v>6.2700000000000006E-2</v>
      </c>
      <c r="CD398" s="24">
        <f>Table1[[#This Row],[Tax Exempt Bond Savings Through FY12]]+Table1[[#This Row],[Tax Exempt Bond Savings FY13 and After]]</f>
        <v>3.6539999999999999</v>
      </c>
      <c r="CE398" s="9">
        <v>242.5179</v>
      </c>
      <c r="CF398" s="9">
        <v>289.78399999999999</v>
      </c>
      <c r="CG398" s="9">
        <v>2854.3359999999998</v>
      </c>
      <c r="CH398" s="24">
        <f>Table1[[#This Row],[Indirect and Induced Through FY12]]+Table1[[#This Row],[Indirect and Induced FY13 and After]]</f>
        <v>3144.12</v>
      </c>
      <c r="CI398" s="9">
        <v>429.34120000000001</v>
      </c>
      <c r="CJ398" s="9">
        <v>507.58960000000002</v>
      </c>
      <c r="CK398" s="9">
        <v>5053.2705999999998</v>
      </c>
      <c r="CL398" s="24">
        <f>Table1[[#This Row],[TOTAL Income Consumption Use Taxes Through FY12]]+Table1[[#This Row],[TOTAL Income Consumption Use Taxes FY13 and After]]</f>
        <v>5560.8602000000001</v>
      </c>
      <c r="CM398" s="9">
        <v>1.38E-2</v>
      </c>
      <c r="CN398" s="9">
        <v>131.05090000000001</v>
      </c>
      <c r="CO398" s="9">
        <v>6.2700000000000006E-2</v>
      </c>
      <c r="CP398" s="24">
        <f>Table1[[#This Row],[Assistance Provided Through FY12]]+Table1[[#This Row],[Assistance Provided FY13 and After]]</f>
        <v>131.11360000000002</v>
      </c>
      <c r="CQ398" s="9">
        <v>0</v>
      </c>
      <c r="CR398" s="9">
        <v>0</v>
      </c>
      <c r="CS398" s="9">
        <v>0</v>
      </c>
      <c r="CT398" s="24">
        <f>Table1[[#This Row],[Recapture Cancellation Reduction Amount Through FY12]]+Table1[[#This Row],[Recapture Cancellation Reduction Amount FY13 and After]]</f>
        <v>0</v>
      </c>
      <c r="CU398" s="9">
        <v>0</v>
      </c>
      <c r="CV398" s="9">
        <v>0</v>
      </c>
      <c r="CW398" s="9">
        <v>0</v>
      </c>
      <c r="CX398" s="24">
        <f>Table1[[#This Row],[Penalty Paid Through FY12]]+Table1[[#This Row],[Penalty Paid FY13 and After]]</f>
        <v>0</v>
      </c>
      <c r="CY398" s="9">
        <v>1.38E-2</v>
      </c>
      <c r="CZ398" s="9">
        <v>131.05090000000001</v>
      </c>
      <c r="DA398" s="9">
        <v>6.2700000000000006E-2</v>
      </c>
      <c r="DB398" s="24">
        <f>Table1[[#This Row],[TOTAL Assistance Net of Recapture Penalties Through FY12]]+Table1[[#This Row],[TOTAL Assistance Net of Recapture Penalties FY13 and After]]</f>
        <v>131.11360000000002</v>
      </c>
      <c r="DC398" s="9">
        <v>186.83709999999999</v>
      </c>
      <c r="DD398" s="9">
        <v>348.85649999999998</v>
      </c>
      <c r="DE398" s="9">
        <v>2198.9973</v>
      </c>
      <c r="DF398" s="24">
        <f>Table1[[#This Row],[Company Direct Tax Revenue Before Assistance Through FY12]]+Table1[[#This Row],[Company Direct Tax Revenue Before Assistance FY13 and After]]</f>
        <v>2547.8537999999999</v>
      </c>
      <c r="DG398" s="9">
        <v>429.30099999999999</v>
      </c>
      <c r="DH398" s="9">
        <v>502.09460000000001</v>
      </c>
      <c r="DI398" s="9">
        <v>5052.6981999999998</v>
      </c>
      <c r="DJ398" s="24">
        <f>Table1[[#This Row],[Indirect and Induced Tax Revenues Through FY12]]+Table1[[#This Row],[Indirect and Induced Tax Revenues FY13 and After]]</f>
        <v>5554.7928000000002</v>
      </c>
      <c r="DK398" s="9">
        <v>616.13810000000001</v>
      </c>
      <c r="DL398" s="9">
        <v>850.9511</v>
      </c>
      <c r="DM398" s="9">
        <v>7251.6954999999998</v>
      </c>
      <c r="DN398" s="24">
        <f>Table1[[#This Row],[TOTAL Tax Revenues Before Assistance Through FY12]]+Table1[[#This Row],[TOTAL Tax Revenues Before Assistance FY13 and After]]</f>
        <v>8102.6466</v>
      </c>
      <c r="DO398" s="9">
        <v>616.12429999999995</v>
      </c>
      <c r="DP398" s="9">
        <v>719.90020000000004</v>
      </c>
      <c r="DQ398" s="9">
        <v>7251.6328000000003</v>
      </c>
      <c r="DR398" s="24">
        <f>Table1[[#This Row],[TOTAL Tax Revenues Net of Assistance Recapture and Penalty Through FY12]]+Table1[[#This Row],[TOTAL Tax Revenues Net of Assistance Recapture and Penalty FY13 and After]]</f>
        <v>7971.5330000000004</v>
      </c>
      <c r="DS398" s="9">
        <v>0</v>
      </c>
      <c r="DT398" s="9">
        <v>0</v>
      </c>
      <c r="DU398" s="9">
        <v>0</v>
      </c>
      <c r="DV398" s="9">
        <v>0</v>
      </c>
    </row>
    <row r="399" spans="1:126" x14ac:dyDescent="0.25">
      <c r="A399" s="10">
        <v>93196</v>
      </c>
      <c r="B399" s="10" t="s">
        <v>1581</v>
      </c>
      <c r="C399" s="10" t="s">
        <v>1582</v>
      </c>
      <c r="D399" s="10" t="s">
        <v>17</v>
      </c>
      <c r="E399" s="10">
        <v>35</v>
      </c>
      <c r="F399" s="10" t="s">
        <v>1583</v>
      </c>
      <c r="G399" s="10" t="s">
        <v>289</v>
      </c>
      <c r="H399" s="13">
        <v>69465</v>
      </c>
      <c r="I399" s="13">
        <v>140635</v>
      </c>
      <c r="J399" s="10" t="s">
        <v>745</v>
      </c>
      <c r="K399" s="10" t="s">
        <v>50</v>
      </c>
      <c r="L399" s="8">
        <v>39065</v>
      </c>
      <c r="M399" s="8">
        <v>46600</v>
      </c>
      <c r="N399" s="9">
        <v>23150</v>
      </c>
      <c r="O399" s="10" t="s">
        <v>74</v>
      </c>
      <c r="P399" s="7">
        <v>123</v>
      </c>
      <c r="Q399" s="7">
        <v>0</v>
      </c>
      <c r="R399" s="7">
        <v>347</v>
      </c>
      <c r="S399" s="7">
        <v>10</v>
      </c>
      <c r="T399" s="7">
        <v>0</v>
      </c>
      <c r="U399" s="7">
        <v>480</v>
      </c>
      <c r="V399" s="7">
        <v>418</v>
      </c>
      <c r="W399" s="7">
        <v>0</v>
      </c>
      <c r="X399" s="7">
        <v>0</v>
      </c>
      <c r="Y399" s="7">
        <v>454</v>
      </c>
      <c r="Z399" s="7">
        <v>0</v>
      </c>
      <c r="AA399" s="7">
        <v>18.936170212765958</v>
      </c>
      <c r="AB399" s="16">
        <v>20.638297872340424</v>
      </c>
      <c r="AC399" s="16">
        <v>44.680851063829785</v>
      </c>
      <c r="AD399" s="16">
        <v>10.212765957446807</v>
      </c>
      <c r="AE399" s="16">
        <v>5.5319148936170208</v>
      </c>
      <c r="AF399" s="15">
        <v>95.531914893617014</v>
      </c>
      <c r="AG399" s="10" t="s">
        <v>28</v>
      </c>
      <c r="AH399" s="10" t="s">
        <v>1966</v>
      </c>
      <c r="AI399" s="9">
        <v>0</v>
      </c>
      <c r="AJ399" s="9">
        <v>0</v>
      </c>
      <c r="AK399" s="9">
        <v>0</v>
      </c>
      <c r="AL399" s="24">
        <f>Table1[[#This Row],[Company Direct Land Through FY12]]+Table1[[#This Row],[Company Direct Land FY13 and After]]</f>
        <v>0</v>
      </c>
      <c r="AM399" s="9">
        <v>0</v>
      </c>
      <c r="AN399" s="9">
        <v>0</v>
      </c>
      <c r="AO399" s="9">
        <v>0</v>
      </c>
      <c r="AP399" s="24">
        <f>Table1[[#This Row],[Company Direct Building Through FY12]]+Table1[[#This Row],[Company Direct Building FY13 and After]]</f>
        <v>0</v>
      </c>
      <c r="AQ399" s="9">
        <v>0</v>
      </c>
      <c r="AR399" s="9">
        <v>413.55160000000001</v>
      </c>
      <c r="AS399" s="9">
        <v>0</v>
      </c>
      <c r="AT399" s="24">
        <f>Table1[[#This Row],[Mortgage Recording Tax Through FY12]]+Table1[[#This Row],[Mortgage Recording Tax FY13 and After]]</f>
        <v>413.55160000000001</v>
      </c>
      <c r="AU399" s="9">
        <v>0</v>
      </c>
      <c r="AV399" s="9">
        <v>0</v>
      </c>
      <c r="AW399" s="9">
        <v>0</v>
      </c>
      <c r="AX399" s="24">
        <f>Table1[[#This Row],[Pilot Savings  Through FY12]]+Table1[[#This Row],[Pilot Savings FY13 and After]]</f>
        <v>0</v>
      </c>
      <c r="AY399" s="9">
        <v>0</v>
      </c>
      <c r="AZ399" s="9">
        <v>413.55160000000001</v>
      </c>
      <c r="BA399" s="9">
        <v>0</v>
      </c>
      <c r="BB399" s="24">
        <f>Table1[[#This Row],[Mortgage Recording Tax Exemption Through FY12]]+Table1[[#This Row],[Mortgage Recording Tax Exemption FY13 and After]]</f>
        <v>413.55160000000001</v>
      </c>
      <c r="BC399" s="9">
        <v>198.43190000000001</v>
      </c>
      <c r="BD399" s="9">
        <v>1178.5758000000001</v>
      </c>
      <c r="BE399" s="9">
        <v>1889.9586999999999</v>
      </c>
      <c r="BF399" s="24">
        <f>Table1[[#This Row],[Indirect and Induced Land Through FY12]]+Table1[[#This Row],[Indirect and Induced Land FY13 and After]]</f>
        <v>3068.5344999999998</v>
      </c>
      <c r="BG399" s="9">
        <v>368.51650000000001</v>
      </c>
      <c r="BH399" s="9">
        <v>2188.7837</v>
      </c>
      <c r="BI399" s="9">
        <v>3509.9232999999999</v>
      </c>
      <c r="BJ399" s="24">
        <f>Table1[[#This Row],[Indirect and Induced Building Through FY12]]+Table1[[#This Row],[Indirect and Induced Building FY13 and After]]</f>
        <v>5698.7070000000003</v>
      </c>
      <c r="BK399" s="9">
        <v>566.94839999999999</v>
      </c>
      <c r="BL399" s="9">
        <v>3367.3595</v>
      </c>
      <c r="BM399" s="9">
        <v>5399.8819999999996</v>
      </c>
      <c r="BN399" s="24">
        <f>Table1[[#This Row],[TOTAL Real Property Related Taxes Through FY12]]+Table1[[#This Row],[TOTAL Real Property Related Taxes FY13 and After]]</f>
        <v>8767.2415000000001</v>
      </c>
      <c r="BO399" s="9">
        <v>638.10019999999997</v>
      </c>
      <c r="BP399" s="9">
        <v>4268.3856999999998</v>
      </c>
      <c r="BQ399" s="9">
        <v>6077.5654000000004</v>
      </c>
      <c r="BR399" s="24">
        <f>Table1[[#This Row],[Company Direct Through FY12]]+Table1[[#This Row],[Company Direct FY13 and After]]</f>
        <v>10345.9511</v>
      </c>
      <c r="BS399" s="9">
        <v>0</v>
      </c>
      <c r="BT399" s="9">
        <v>0</v>
      </c>
      <c r="BU399" s="9">
        <v>0</v>
      </c>
      <c r="BV399" s="24">
        <f>Table1[[#This Row],[Sales Tax Exemption Through FY12]]+Table1[[#This Row],[Sales Tax Exemption FY13 and After]]</f>
        <v>0</v>
      </c>
      <c r="BW399" s="9">
        <v>0</v>
      </c>
      <c r="BX399" s="9">
        <v>0</v>
      </c>
      <c r="BY399" s="9">
        <v>0</v>
      </c>
      <c r="BZ399" s="24">
        <f>Table1[[#This Row],[Energy Tax Savings Through FY12]]+Table1[[#This Row],[Energy Tax Savings FY13 and After]]</f>
        <v>0</v>
      </c>
      <c r="CA399" s="9">
        <v>18.249199999999998</v>
      </c>
      <c r="CB399" s="9">
        <v>80.946399999999997</v>
      </c>
      <c r="CC399" s="9">
        <v>82.868700000000004</v>
      </c>
      <c r="CD399" s="24">
        <f>Table1[[#This Row],[Tax Exempt Bond Savings Through FY12]]+Table1[[#This Row],[Tax Exempt Bond Savings FY13 and After]]</f>
        <v>163.8151</v>
      </c>
      <c r="CE399" s="9">
        <v>736.1223</v>
      </c>
      <c r="CF399" s="9">
        <v>4988.5105000000003</v>
      </c>
      <c r="CG399" s="9">
        <v>7011.1734999999999</v>
      </c>
      <c r="CH399" s="24">
        <f>Table1[[#This Row],[Indirect and Induced Through FY12]]+Table1[[#This Row],[Indirect and Induced FY13 and After]]</f>
        <v>11999.684000000001</v>
      </c>
      <c r="CI399" s="9">
        <v>1355.9733000000001</v>
      </c>
      <c r="CJ399" s="9">
        <v>9175.9498000000003</v>
      </c>
      <c r="CK399" s="9">
        <v>13005.870199999999</v>
      </c>
      <c r="CL399" s="24">
        <f>Table1[[#This Row],[TOTAL Income Consumption Use Taxes Through FY12]]+Table1[[#This Row],[TOTAL Income Consumption Use Taxes FY13 and After]]</f>
        <v>22181.82</v>
      </c>
      <c r="CM399" s="9">
        <v>18.249199999999998</v>
      </c>
      <c r="CN399" s="9">
        <v>494.49799999999999</v>
      </c>
      <c r="CO399" s="9">
        <v>82.868700000000004</v>
      </c>
      <c r="CP399" s="24">
        <f>Table1[[#This Row],[Assistance Provided Through FY12]]+Table1[[#This Row],[Assistance Provided FY13 and After]]</f>
        <v>577.36670000000004</v>
      </c>
      <c r="CQ399" s="9">
        <v>0</v>
      </c>
      <c r="CR399" s="9">
        <v>0</v>
      </c>
      <c r="CS399" s="9">
        <v>0</v>
      </c>
      <c r="CT399" s="24">
        <f>Table1[[#This Row],[Recapture Cancellation Reduction Amount Through FY12]]+Table1[[#This Row],[Recapture Cancellation Reduction Amount FY13 and After]]</f>
        <v>0</v>
      </c>
      <c r="CU399" s="9">
        <v>0</v>
      </c>
      <c r="CV399" s="9">
        <v>0</v>
      </c>
      <c r="CW399" s="9">
        <v>0</v>
      </c>
      <c r="CX399" s="24">
        <f>Table1[[#This Row],[Penalty Paid Through FY12]]+Table1[[#This Row],[Penalty Paid FY13 and After]]</f>
        <v>0</v>
      </c>
      <c r="CY399" s="9">
        <v>18.249199999999998</v>
      </c>
      <c r="CZ399" s="9">
        <v>494.49799999999999</v>
      </c>
      <c r="DA399" s="9">
        <v>82.868700000000004</v>
      </c>
      <c r="DB399" s="24">
        <f>Table1[[#This Row],[TOTAL Assistance Net of Recapture Penalties Through FY12]]+Table1[[#This Row],[TOTAL Assistance Net of Recapture Penalties FY13 and After]]</f>
        <v>577.36670000000004</v>
      </c>
      <c r="DC399" s="9">
        <v>638.10019999999997</v>
      </c>
      <c r="DD399" s="9">
        <v>4681.9372999999996</v>
      </c>
      <c r="DE399" s="9">
        <v>6077.5654000000004</v>
      </c>
      <c r="DF399" s="24">
        <f>Table1[[#This Row],[Company Direct Tax Revenue Before Assistance Through FY12]]+Table1[[#This Row],[Company Direct Tax Revenue Before Assistance FY13 and After]]</f>
        <v>10759.502700000001</v>
      </c>
      <c r="DG399" s="9">
        <v>1303.0707</v>
      </c>
      <c r="DH399" s="9">
        <v>8355.8700000000008</v>
      </c>
      <c r="DI399" s="9">
        <v>12411.0555</v>
      </c>
      <c r="DJ399" s="24">
        <f>Table1[[#This Row],[Indirect and Induced Tax Revenues Through FY12]]+Table1[[#This Row],[Indirect and Induced Tax Revenues FY13 and After]]</f>
        <v>20766.925500000001</v>
      </c>
      <c r="DK399" s="9">
        <v>1941.1709000000001</v>
      </c>
      <c r="DL399" s="9">
        <v>13037.8073</v>
      </c>
      <c r="DM399" s="9">
        <v>18488.620900000002</v>
      </c>
      <c r="DN399" s="24">
        <f>Table1[[#This Row],[TOTAL Tax Revenues Before Assistance Through FY12]]+Table1[[#This Row],[TOTAL Tax Revenues Before Assistance FY13 and After]]</f>
        <v>31526.428200000002</v>
      </c>
      <c r="DO399" s="9">
        <v>1922.9217000000001</v>
      </c>
      <c r="DP399" s="9">
        <v>12543.309300000001</v>
      </c>
      <c r="DQ399" s="9">
        <v>18405.752199999999</v>
      </c>
      <c r="DR399" s="24">
        <f>Table1[[#This Row],[TOTAL Tax Revenues Net of Assistance Recapture and Penalty Through FY12]]+Table1[[#This Row],[TOTAL Tax Revenues Net of Assistance Recapture and Penalty FY13 and After]]</f>
        <v>30949.0615</v>
      </c>
      <c r="DS399" s="9">
        <v>0</v>
      </c>
      <c r="DT399" s="9">
        <v>0</v>
      </c>
      <c r="DU399" s="9">
        <v>0</v>
      </c>
      <c r="DV399" s="9">
        <v>0</v>
      </c>
    </row>
    <row r="400" spans="1:126" x14ac:dyDescent="0.25">
      <c r="A400" s="10">
        <v>93197</v>
      </c>
      <c r="B400" s="10" t="s">
        <v>1584</v>
      </c>
      <c r="C400" s="10" t="s">
        <v>1585</v>
      </c>
      <c r="D400" s="10" t="s">
        <v>47</v>
      </c>
      <c r="E400" s="10">
        <v>5</v>
      </c>
      <c r="F400" s="10" t="s">
        <v>1586</v>
      </c>
      <c r="G400" s="10" t="s">
        <v>521</v>
      </c>
      <c r="H400" s="13">
        <v>5108</v>
      </c>
      <c r="I400" s="13">
        <v>22522</v>
      </c>
      <c r="J400" s="10" t="s">
        <v>451</v>
      </c>
      <c r="K400" s="10" t="s">
        <v>50</v>
      </c>
      <c r="L400" s="8">
        <v>39079</v>
      </c>
      <c r="M400" s="8">
        <v>50041</v>
      </c>
      <c r="N400" s="9">
        <v>8500</v>
      </c>
      <c r="O400" s="10" t="s">
        <v>74</v>
      </c>
      <c r="P400" s="7">
        <v>34</v>
      </c>
      <c r="Q400" s="7">
        <v>28</v>
      </c>
      <c r="R400" s="7">
        <v>78</v>
      </c>
      <c r="S400" s="7">
        <v>0</v>
      </c>
      <c r="T400" s="7">
        <v>4</v>
      </c>
      <c r="U400" s="7">
        <v>144</v>
      </c>
      <c r="V400" s="7">
        <v>109</v>
      </c>
      <c r="W400" s="7">
        <v>0</v>
      </c>
      <c r="X400" s="7">
        <v>0</v>
      </c>
      <c r="Y400" s="7">
        <v>55</v>
      </c>
      <c r="Z400" s="7">
        <v>15</v>
      </c>
      <c r="AA400" s="7">
        <v>0</v>
      </c>
      <c r="AB400" s="16">
        <v>0</v>
      </c>
      <c r="AC400" s="16">
        <v>0</v>
      </c>
      <c r="AD400" s="16">
        <v>0</v>
      </c>
      <c r="AE400" s="16">
        <v>0</v>
      </c>
      <c r="AF400" s="15">
        <v>92.857142857142861</v>
      </c>
      <c r="AG400" s="10" t="s">
        <v>28</v>
      </c>
      <c r="AH400" s="10" t="s">
        <v>1966</v>
      </c>
      <c r="AI400" s="9">
        <v>0</v>
      </c>
      <c r="AJ400" s="9">
        <v>0</v>
      </c>
      <c r="AK400" s="9">
        <v>0</v>
      </c>
      <c r="AL400" s="24">
        <f>Table1[[#This Row],[Company Direct Land Through FY12]]+Table1[[#This Row],[Company Direct Land FY13 and After]]</f>
        <v>0</v>
      </c>
      <c r="AM400" s="9">
        <v>0</v>
      </c>
      <c r="AN400" s="9">
        <v>0</v>
      </c>
      <c r="AO400" s="9">
        <v>0</v>
      </c>
      <c r="AP400" s="24">
        <f>Table1[[#This Row],[Company Direct Building Through FY12]]+Table1[[#This Row],[Company Direct Building FY13 and After]]</f>
        <v>0</v>
      </c>
      <c r="AQ400" s="9">
        <v>0</v>
      </c>
      <c r="AR400" s="9">
        <v>151.84270000000001</v>
      </c>
      <c r="AS400" s="9">
        <v>0</v>
      </c>
      <c r="AT400" s="24">
        <f>Table1[[#This Row],[Mortgage Recording Tax Through FY12]]+Table1[[#This Row],[Mortgage Recording Tax FY13 and After]]</f>
        <v>151.84270000000001</v>
      </c>
      <c r="AU400" s="9">
        <v>0</v>
      </c>
      <c r="AV400" s="9">
        <v>0</v>
      </c>
      <c r="AW400" s="9">
        <v>0</v>
      </c>
      <c r="AX400" s="24">
        <f>Table1[[#This Row],[Pilot Savings  Through FY12]]+Table1[[#This Row],[Pilot Savings FY13 and After]]</f>
        <v>0</v>
      </c>
      <c r="AY400" s="9">
        <v>0</v>
      </c>
      <c r="AZ400" s="9">
        <v>151.84270000000001</v>
      </c>
      <c r="BA400" s="9">
        <v>0</v>
      </c>
      <c r="BB400" s="24">
        <f>Table1[[#This Row],[Mortgage Recording Tax Exemption Through FY12]]+Table1[[#This Row],[Mortgage Recording Tax Exemption FY13 and After]]</f>
        <v>151.84270000000001</v>
      </c>
      <c r="BC400" s="9">
        <v>50.182000000000002</v>
      </c>
      <c r="BD400" s="9">
        <v>215.90600000000001</v>
      </c>
      <c r="BE400" s="9">
        <v>670.70010000000002</v>
      </c>
      <c r="BF400" s="24">
        <f>Table1[[#This Row],[Indirect and Induced Land Through FY12]]+Table1[[#This Row],[Indirect and Induced Land FY13 and After]]</f>
        <v>886.60609999999997</v>
      </c>
      <c r="BG400" s="9">
        <v>93.1952</v>
      </c>
      <c r="BH400" s="9">
        <v>400.96859999999998</v>
      </c>
      <c r="BI400" s="9">
        <v>1245.5877</v>
      </c>
      <c r="BJ400" s="24">
        <f>Table1[[#This Row],[Indirect and Induced Building Through FY12]]+Table1[[#This Row],[Indirect and Induced Building FY13 and After]]</f>
        <v>1646.5563</v>
      </c>
      <c r="BK400" s="9">
        <v>143.37719999999999</v>
      </c>
      <c r="BL400" s="9">
        <v>616.87459999999999</v>
      </c>
      <c r="BM400" s="9">
        <v>1916.2878000000001</v>
      </c>
      <c r="BN400" s="24">
        <f>Table1[[#This Row],[TOTAL Real Property Related Taxes Through FY12]]+Table1[[#This Row],[TOTAL Real Property Related Taxes FY13 and After]]</f>
        <v>2533.1624000000002</v>
      </c>
      <c r="BO400" s="9">
        <v>119.1392</v>
      </c>
      <c r="BP400" s="9">
        <v>564.46289999999999</v>
      </c>
      <c r="BQ400" s="9">
        <v>1592.3382999999999</v>
      </c>
      <c r="BR400" s="24">
        <f>Table1[[#This Row],[Company Direct Through FY12]]+Table1[[#This Row],[Company Direct FY13 and After]]</f>
        <v>2156.8011999999999</v>
      </c>
      <c r="BS400" s="9">
        <v>0</v>
      </c>
      <c r="BT400" s="9">
        <v>0</v>
      </c>
      <c r="BU400" s="9">
        <v>0</v>
      </c>
      <c r="BV400" s="24">
        <f>Table1[[#This Row],[Sales Tax Exemption Through FY12]]+Table1[[#This Row],[Sales Tax Exemption FY13 and After]]</f>
        <v>0</v>
      </c>
      <c r="BW400" s="9">
        <v>0</v>
      </c>
      <c r="BX400" s="9">
        <v>0</v>
      </c>
      <c r="BY400" s="9">
        <v>0</v>
      </c>
      <c r="BZ400" s="24">
        <f>Table1[[#This Row],[Energy Tax Savings Through FY12]]+Table1[[#This Row],[Energy Tax Savings FY13 and After]]</f>
        <v>0</v>
      </c>
      <c r="CA400" s="9">
        <v>6.4439000000000002</v>
      </c>
      <c r="CB400" s="9">
        <v>30.2883</v>
      </c>
      <c r="CC400" s="9">
        <v>29.261399999999998</v>
      </c>
      <c r="CD400" s="24">
        <f>Table1[[#This Row],[Tax Exempt Bond Savings Through FY12]]+Table1[[#This Row],[Tax Exempt Bond Savings FY13 and After]]</f>
        <v>59.549700000000001</v>
      </c>
      <c r="CE400" s="9">
        <v>154.6464</v>
      </c>
      <c r="CF400" s="9">
        <v>741.63930000000005</v>
      </c>
      <c r="CG400" s="9">
        <v>2066.9056</v>
      </c>
      <c r="CH400" s="24">
        <f>Table1[[#This Row],[Indirect and Induced Through FY12]]+Table1[[#This Row],[Indirect and Induced FY13 and After]]</f>
        <v>2808.5448999999999</v>
      </c>
      <c r="CI400" s="9">
        <v>267.3417</v>
      </c>
      <c r="CJ400" s="9">
        <v>1275.8139000000001</v>
      </c>
      <c r="CK400" s="9">
        <v>3629.9825000000001</v>
      </c>
      <c r="CL400" s="24">
        <f>Table1[[#This Row],[TOTAL Income Consumption Use Taxes Through FY12]]+Table1[[#This Row],[TOTAL Income Consumption Use Taxes FY13 and After]]</f>
        <v>4905.7964000000002</v>
      </c>
      <c r="CM400" s="9">
        <v>6.4439000000000002</v>
      </c>
      <c r="CN400" s="9">
        <v>182.131</v>
      </c>
      <c r="CO400" s="9">
        <v>29.261399999999998</v>
      </c>
      <c r="CP400" s="24">
        <f>Table1[[#This Row],[Assistance Provided Through FY12]]+Table1[[#This Row],[Assistance Provided FY13 and After]]</f>
        <v>211.39240000000001</v>
      </c>
      <c r="CQ400" s="9">
        <v>0</v>
      </c>
      <c r="CR400" s="9">
        <v>0</v>
      </c>
      <c r="CS400" s="9">
        <v>0</v>
      </c>
      <c r="CT400" s="24">
        <f>Table1[[#This Row],[Recapture Cancellation Reduction Amount Through FY12]]+Table1[[#This Row],[Recapture Cancellation Reduction Amount FY13 and After]]</f>
        <v>0</v>
      </c>
      <c r="CU400" s="9">
        <v>0</v>
      </c>
      <c r="CV400" s="9">
        <v>0</v>
      </c>
      <c r="CW400" s="9">
        <v>0</v>
      </c>
      <c r="CX400" s="24">
        <f>Table1[[#This Row],[Penalty Paid Through FY12]]+Table1[[#This Row],[Penalty Paid FY13 and After]]</f>
        <v>0</v>
      </c>
      <c r="CY400" s="9">
        <v>6.4439000000000002</v>
      </c>
      <c r="CZ400" s="9">
        <v>182.131</v>
      </c>
      <c r="DA400" s="9">
        <v>29.261399999999998</v>
      </c>
      <c r="DB400" s="24">
        <f>Table1[[#This Row],[TOTAL Assistance Net of Recapture Penalties Through FY12]]+Table1[[#This Row],[TOTAL Assistance Net of Recapture Penalties FY13 and After]]</f>
        <v>211.39240000000001</v>
      </c>
      <c r="DC400" s="9">
        <v>119.1392</v>
      </c>
      <c r="DD400" s="9">
        <v>716.30560000000003</v>
      </c>
      <c r="DE400" s="9">
        <v>1592.3382999999999</v>
      </c>
      <c r="DF400" s="24">
        <f>Table1[[#This Row],[Company Direct Tax Revenue Before Assistance Through FY12]]+Table1[[#This Row],[Company Direct Tax Revenue Before Assistance FY13 and After]]</f>
        <v>2308.6439</v>
      </c>
      <c r="DG400" s="9">
        <v>298.02359999999999</v>
      </c>
      <c r="DH400" s="9">
        <v>1358.5138999999999</v>
      </c>
      <c r="DI400" s="9">
        <v>3983.1934000000001</v>
      </c>
      <c r="DJ400" s="24">
        <f>Table1[[#This Row],[Indirect and Induced Tax Revenues Through FY12]]+Table1[[#This Row],[Indirect and Induced Tax Revenues FY13 and After]]</f>
        <v>5341.7073</v>
      </c>
      <c r="DK400" s="9">
        <v>417.1628</v>
      </c>
      <c r="DL400" s="9">
        <v>2074.8195000000001</v>
      </c>
      <c r="DM400" s="9">
        <v>5575.5316999999995</v>
      </c>
      <c r="DN400" s="24">
        <f>Table1[[#This Row],[TOTAL Tax Revenues Before Assistance Through FY12]]+Table1[[#This Row],[TOTAL Tax Revenues Before Assistance FY13 and After]]</f>
        <v>7650.3511999999992</v>
      </c>
      <c r="DO400" s="9">
        <v>410.71890000000002</v>
      </c>
      <c r="DP400" s="9">
        <v>1892.6885</v>
      </c>
      <c r="DQ400" s="9">
        <v>5546.2703000000001</v>
      </c>
      <c r="DR400" s="24">
        <f>Table1[[#This Row],[TOTAL Tax Revenues Net of Assistance Recapture and Penalty Through FY12]]+Table1[[#This Row],[TOTAL Tax Revenues Net of Assistance Recapture and Penalty FY13 and After]]</f>
        <v>7438.9588000000003</v>
      </c>
      <c r="DS400" s="9">
        <v>0</v>
      </c>
      <c r="DT400" s="9">
        <v>0</v>
      </c>
      <c r="DU400" s="9">
        <v>0</v>
      </c>
      <c r="DV400" s="9">
        <v>0</v>
      </c>
    </row>
    <row r="401" spans="1:126" x14ac:dyDescent="0.25">
      <c r="A401" s="10">
        <v>93198</v>
      </c>
      <c r="B401" s="10" t="s">
        <v>1587</v>
      </c>
      <c r="C401" s="10" t="s">
        <v>1588</v>
      </c>
      <c r="D401" s="10" t="s">
        <v>24</v>
      </c>
      <c r="E401" s="10">
        <v>19</v>
      </c>
      <c r="F401" s="10" t="s">
        <v>1589</v>
      </c>
      <c r="G401" s="10" t="s">
        <v>442</v>
      </c>
      <c r="H401" s="13">
        <v>18000</v>
      </c>
      <c r="I401" s="13">
        <v>30000</v>
      </c>
      <c r="J401" s="10" t="s">
        <v>567</v>
      </c>
      <c r="K401" s="10" t="s">
        <v>5</v>
      </c>
      <c r="L401" s="8">
        <v>39121</v>
      </c>
      <c r="M401" s="8">
        <v>48395</v>
      </c>
      <c r="N401" s="9">
        <v>5800</v>
      </c>
      <c r="O401" s="10" t="s">
        <v>11</v>
      </c>
      <c r="P401" s="7">
        <v>0</v>
      </c>
      <c r="Q401" s="7">
        <v>0</v>
      </c>
      <c r="R401" s="7">
        <v>57</v>
      </c>
      <c r="S401" s="7">
        <v>0</v>
      </c>
      <c r="T401" s="7">
        <v>0</v>
      </c>
      <c r="U401" s="7">
        <v>57</v>
      </c>
      <c r="V401" s="7">
        <v>57</v>
      </c>
      <c r="W401" s="7">
        <v>0</v>
      </c>
      <c r="X401" s="7">
        <v>0</v>
      </c>
      <c r="Y401" s="7">
        <v>0</v>
      </c>
      <c r="Z401" s="7">
        <v>11</v>
      </c>
      <c r="AA401" s="7">
        <v>0</v>
      </c>
      <c r="AB401" s="16">
        <v>0</v>
      </c>
      <c r="AC401" s="16">
        <v>0</v>
      </c>
      <c r="AD401" s="16">
        <v>0</v>
      </c>
      <c r="AE401" s="16">
        <v>0</v>
      </c>
      <c r="AF401" s="15">
        <v>78.125</v>
      </c>
      <c r="AG401" s="10" t="s">
        <v>1966</v>
      </c>
      <c r="AH401" s="10" t="s">
        <v>1966</v>
      </c>
      <c r="AI401" s="9">
        <v>16.079999999999998</v>
      </c>
      <c r="AJ401" s="9">
        <v>89.2012</v>
      </c>
      <c r="AK401" s="9">
        <v>182.40799999999999</v>
      </c>
      <c r="AL401" s="24">
        <f>Table1[[#This Row],[Company Direct Land Through FY12]]+Table1[[#This Row],[Company Direct Land FY13 and After]]</f>
        <v>271.60919999999999</v>
      </c>
      <c r="AM401" s="9">
        <v>29.055</v>
      </c>
      <c r="AN401" s="9">
        <v>151.9633</v>
      </c>
      <c r="AO401" s="9">
        <v>329.59460000000001</v>
      </c>
      <c r="AP401" s="24">
        <f>Table1[[#This Row],[Company Direct Building Through FY12]]+Table1[[#This Row],[Company Direct Building FY13 and After]]</f>
        <v>481.55790000000002</v>
      </c>
      <c r="AQ401" s="9">
        <v>0</v>
      </c>
      <c r="AR401" s="9">
        <v>56.271599999999999</v>
      </c>
      <c r="AS401" s="9">
        <v>0</v>
      </c>
      <c r="AT401" s="24">
        <f>Table1[[#This Row],[Mortgage Recording Tax Through FY12]]+Table1[[#This Row],[Mortgage Recording Tax FY13 and After]]</f>
        <v>56.271599999999999</v>
      </c>
      <c r="AU401" s="9">
        <v>18.670999999999999</v>
      </c>
      <c r="AV401" s="9">
        <v>97.284199999999998</v>
      </c>
      <c r="AW401" s="9">
        <v>211.7998</v>
      </c>
      <c r="AX401" s="24">
        <f>Table1[[#This Row],[Pilot Savings  Through FY12]]+Table1[[#This Row],[Pilot Savings FY13 and After]]</f>
        <v>309.084</v>
      </c>
      <c r="AY401" s="9">
        <v>0</v>
      </c>
      <c r="AZ401" s="9">
        <v>56.271599999999999</v>
      </c>
      <c r="BA401" s="9">
        <v>0</v>
      </c>
      <c r="BB401" s="24">
        <f>Table1[[#This Row],[Mortgage Recording Tax Exemption Through FY12]]+Table1[[#This Row],[Mortgage Recording Tax Exemption FY13 and After]]</f>
        <v>56.271599999999999</v>
      </c>
      <c r="BC401" s="9">
        <v>99.317999999999998</v>
      </c>
      <c r="BD401" s="9">
        <v>365.40940000000001</v>
      </c>
      <c r="BE401" s="9">
        <v>1126.6424</v>
      </c>
      <c r="BF401" s="24">
        <f>Table1[[#This Row],[Indirect and Induced Land Through FY12]]+Table1[[#This Row],[Indirect and Induced Land FY13 and After]]</f>
        <v>1492.0518</v>
      </c>
      <c r="BG401" s="9">
        <v>184.44759999999999</v>
      </c>
      <c r="BH401" s="9">
        <v>678.6173</v>
      </c>
      <c r="BI401" s="9">
        <v>2092.3380000000002</v>
      </c>
      <c r="BJ401" s="24">
        <f>Table1[[#This Row],[Indirect and Induced Building Through FY12]]+Table1[[#This Row],[Indirect and Induced Building FY13 and After]]</f>
        <v>2770.9553000000001</v>
      </c>
      <c r="BK401" s="9">
        <v>310.2296</v>
      </c>
      <c r="BL401" s="9">
        <v>1187.9069999999999</v>
      </c>
      <c r="BM401" s="9">
        <v>3519.1831999999999</v>
      </c>
      <c r="BN401" s="24">
        <f>Table1[[#This Row],[TOTAL Real Property Related Taxes Through FY12]]+Table1[[#This Row],[TOTAL Real Property Related Taxes FY13 and After]]</f>
        <v>4707.0901999999996</v>
      </c>
      <c r="BO401" s="9">
        <v>627.35440000000006</v>
      </c>
      <c r="BP401" s="9">
        <v>2520.9679000000001</v>
      </c>
      <c r="BQ401" s="9">
        <v>7116.5856000000003</v>
      </c>
      <c r="BR401" s="24">
        <f>Table1[[#This Row],[Company Direct Through FY12]]+Table1[[#This Row],[Company Direct FY13 and After]]</f>
        <v>9637.5535</v>
      </c>
      <c r="BS401" s="9">
        <v>0</v>
      </c>
      <c r="BT401" s="9">
        <v>6.6204000000000001</v>
      </c>
      <c r="BU401" s="9">
        <v>0</v>
      </c>
      <c r="BV401" s="24">
        <f>Table1[[#This Row],[Sales Tax Exemption Through FY12]]+Table1[[#This Row],[Sales Tax Exemption FY13 and After]]</f>
        <v>6.6204000000000001</v>
      </c>
      <c r="BW401" s="9">
        <v>0</v>
      </c>
      <c r="BX401" s="9">
        <v>0</v>
      </c>
      <c r="BY401" s="9">
        <v>0</v>
      </c>
      <c r="BZ401" s="24">
        <f>Table1[[#This Row],[Energy Tax Savings Through FY12]]+Table1[[#This Row],[Energy Tax Savings FY13 and After]]</f>
        <v>0</v>
      </c>
      <c r="CA401" s="9">
        <v>0</v>
      </c>
      <c r="CB401" s="9">
        <v>0</v>
      </c>
      <c r="CC401" s="9">
        <v>0</v>
      </c>
      <c r="CD401" s="24">
        <f>Table1[[#This Row],[Tax Exempt Bond Savings Through FY12]]+Table1[[#This Row],[Tax Exempt Bond Savings FY13 and After]]</f>
        <v>0</v>
      </c>
      <c r="CE401" s="9">
        <v>339.113</v>
      </c>
      <c r="CF401" s="9">
        <v>1385.9375</v>
      </c>
      <c r="CG401" s="9">
        <v>3846.8314999999998</v>
      </c>
      <c r="CH401" s="24">
        <f>Table1[[#This Row],[Indirect and Induced Through FY12]]+Table1[[#This Row],[Indirect and Induced FY13 and After]]</f>
        <v>5232.7690000000002</v>
      </c>
      <c r="CI401" s="9">
        <v>966.4674</v>
      </c>
      <c r="CJ401" s="9">
        <v>3900.2849999999999</v>
      </c>
      <c r="CK401" s="9">
        <v>10963.417100000001</v>
      </c>
      <c r="CL401" s="24">
        <f>Table1[[#This Row],[TOTAL Income Consumption Use Taxes Through FY12]]+Table1[[#This Row],[TOTAL Income Consumption Use Taxes FY13 and After]]</f>
        <v>14863.7021</v>
      </c>
      <c r="CM401" s="9">
        <v>18.670999999999999</v>
      </c>
      <c r="CN401" s="9">
        <v>160.17619999999999</v>
      </c>
      <c r="CO401" s="9">
        <v>211.7998</v>
      </c>
      <c r="CP401" s="24">
        <f>Table1[[#This Row],[Assistance Provided Through FY12]]+Table1[[#This Row],[Assistance Provided FY13 and After]]</f>
        <v>371.976</v>
      </c>
      <c r="CQ401" s="9">
        <v>0</v>
      </c>
      <c r="CR401" s="9">
        <v>0</v>
      </c>
      <c r="CS401" s="9">
        <v>0</v>
      </c>
      <c r="CT401" s="24">
        <f>Table1[[#This Row],[Recapture Cancellation Reduction Amount Through FY12]]+Table1[[#This Row],[Recapture Cancellation Reduction Amount FY13 and After]]</f>
        <v>0</v>
      </c>
      <c r="CU401" s="9">
        <v>0</v>
      </c>
      <c r="CV401" s="9">
        <v>0</v>
      </c>
      <c r="CW401" s="9">
        <v>0</v>
      </c>
      <c r="CX401" s="24">
        <f>Table1[[#This Row],[Penalty Paid Through FY12]]+Table1[[#This Row],[Penalty Paid FY13 and After]]</f>
        <v>0</v>
      </c>
      <c r="CY401" s="9">
        <v>18.670999999999999</v>
      </c>
      <c r="CZ401" s="9">
        <v>160.17619999999999</v>
      </c>
      <c r="DA401" s="9">
        <v>211.7998</v>
      </c>
      <c r="DB401" s="24">
        <f>Table1[[#This Row],[TOTAL Assistance Net of Recapture Penalties Through FY12]]+Table1[[#This Row],[TOTAL Assistance Net of Recapture Penalties FY13 and After]]</f>
        <v>371.976</v>
      </c>
      <c r="DC401" s="9">
        <v>672.48940000000005</v>
      </c>
      <c r="DD401" s="9">
        <v>2818.404</v>
      </c>
      <c r="DE401" s="9">
        <v>7628.5882000000001</v>
      </c>
      <c r="DF401" s="24">
        <f>Table1[[#This Row],[Company Direct Tax Revenue Before Assistance Through FY12]]+Table1[[#This Row],[Company Direct Tax Revenue Before Assistance FY13 and After]]</f>
        <v>10446.992200000001</v>
      </c>
      <c r="DG401" s="9">
        <v>622.87860000000001</v>
      </c>
      <c r="DH401" s="9">
        <v>2429.9641999999999</v>
      </c>
      <c r="DI401" s="9">
        <v>7065.8118999999997</v>
      </c>
      <c r="DJ401" s="24">
        <f>Table1[[#This Row],[Indirect and Induced Tax Revenues Through FY12]]+Table1[[#This Row],[Indirect and Induced Tax Revenues FY13 and After]]</f>
        <v>9495.7760999999991</v>
      </c>
      <c r="DK401" s="9">
        <v>1295.3679999999999</v>
      </c>
      <c r="DL401" s="9">
        <v>5248.3681999999999</v>
      </c>
      <c r="DM401" s="9">
        <v>14694.400100000001</v>
      </c>
      <c r="DN401" s="24">
        <f>Table1[[#This Row],[TOTAL Tax Revenues Before Assistance Through FY12]]+Table1[[#This Row],[TOTAL Tax Revenues Before Assistance FY13 and After]]</f>
        <v>19942.7683</v>
      </c>
      <c r="DO401" s="9">
        <v>1276.6969999999999</v>
      </c>
      <c r="DP401" s="9">
        <v>5088.192</v>
      </c>
      <c r="DQ401" s="9">
        <v>14482.6003</v>
      </c>
      <c r="DR401" s="24">
        <f>Table1[[#This Row],[TOTAL Tax Revenues Net of Assistance Recapture and Penalty Through FY12]]+Table1[[#This Row],[TOTAL Tax Revenues Net of Assistance Recapture and Penalty FY13 and After]]</f>
        <v>19570.792300000001</v>
      </c>
      <c r="DS401" s="9">
        <v>0</v>
      </c>
      <c r="DT401" s="9">
        <v>0</v>
      </c>
      <c r="DU401" s="9">
        <v>0</v>
      </c>
      <c r="DV401" s="9">
        <v>0</v>
      </c>
    </row>
    <row r="402" spans="1:126" x14ac:dyDescent="0.25">
      <c r="A402" s="10">
        <v>93199</v>
      </c>
      <c r="B402" s="10" t="s">
        <v>1590</v>
      </c>
      <c r="C402" s="10" t="s">
        <v>1591</v>
      </c>
      <c r="D402" s="10" t="s">
        <v>47</v>
      </c>
      <c r="E402" s="10">
        <v>6</v>
      </c>
      <c r="F402" s="10" t="s">
        <v>1592</v>
      </c>
      <c r="G402" s="10" t="s">
        <v>1078</v>
      </c>
      <c r="H402" s="13">
        <v>6848</v>
      </c>
      <c r="I402" s="13">
        <v>18680</v>
      </c>
      <c r="J402" s="10" t="s">
        <v>205</v>
      </c>
      <c r="K402" s="10" t="s">
        <v>50</v>
      </c>
      <c r="L402" s="8">
        <v>39079</v>
      </c>
      <c r="M402" s="8">
        <v>50710</v>
      </c>
      <c r="N402" s="9">
        <v>8830</v>
      </c>
      <c r="O402" s="10" t="s">
        <v>108</v>
      </c>
      <c r="P402" s="7">
        <v>5</v>
      </c>
      <c r="Q402" s="7">
        <v>0</v>
      </c>
      <c r="R402" s="7">
        <v>20</v>
      </c>
      <c r="S402" s="7">
        <v>0</v>
      </c>
      <c r="T402" s="7">
        <v>0</v>
      </c>
      <c r="U402" s="7">
        <v>25</v>
      </c>
      <c r="V402" s="7">
        <v>22</v>
      </c>
      <c r="W402" s="7">
        <v>0</v>
      </c>
      <c r="X402" s="7">
        <v>0</v>
      </c>
      <c r="Y402" s="7">
        <v>0</v>
      </c>
      <c r="Z402" s="7">
        <v>4</v>
      </c>
      <c r="AA402" s="7">
        <v>0</v>
      </c>
      <c r="AB402" s="16">
        <v>0</v>
      </c>
      <c r="AC402" s="16">
        <v>0</v>
      </c>
      <c r="AD402" s="16">
        <v>0</v>
      </c>
      <c r="AE402" s="16">
        <v>0</v>
      </c>
      <c r="AF402" s="15">
        <v>88</v>
      </c>
      <c r="AG402" s="10" t="s">
        <v>28</v>
      </c>
      <c r="AH402" s="10" t="s">
        <v>1966</v>
      </c>
      <c r="AI402" s="9">
        <v>0</v>
      </c>
      <c r="AJ402" s="9">
        <v>0</v>
      </c>
      <c r="AK402" s="9">
        <v>0</v>
      </c>
      <c r="AL402" s="24">
        <f>Table1[[#This Row],[Company Direct Land Through FY12]]+Table1[[#This Row],[Company Direct Land FY13 and After]]</f>
        <v>0</v>
      </c>
      <c r="AM402" s="9">
        <v>0</v>
      </c>
      <c r="AN402" s="9">
        <v>0</v>
      </c>
      <c r="AO402" s="9">
        <v>0</v>
      </c>
      <c r="AP402" s="24">
        <f>Table1[[#This Row],[Company Direct Building Through FY12]]+Table1[[#This Row],[Company Direct Building FY13 and After]]</f>
        <v>0</v>
      </c>
      <c r="AQ402" s="9">
        <v>0</v>
      </c>
      <c r="AR402" s="9">
        <v>135.7688</v>
      </c>
      <c r="AS402" s="9">
        <v>0</v>
      </c>
      <c r="AT402" s="24">
        <f>Table1[[#This Row],[Mortgage Recording Tax Through FY12]]+Table1[[#This Row],[Mortgage Recording Tax FY13 and After]]</f>
        <v>135.7688</v>
      </c>
      <c r="AU402" s="9">
        <v>0</v>
      </c>
      <c r="AV402" s="9">
        <v>0</v>
      </c>
      <c r="AW402" s="9">
        <v>0</v>
      </c>
      <c r="AX402" s="24">
        <f>Table1[[#This Row],[Pilot Savings  Through FY12]]+Table1[[#This Row],[Pilot Savings FY13 and After]]</f>
        <v>0</v>
      </c>
      <c r="AY402" s="9">
        <v>0</v>
      </c>
      <c r="AZ402" s="9">
        <v>0</v>
      </c>
      <c r="BA402" s="9">
        <v>0</v>
      </c>
      <c r="BB402" s="24">
        <f>Table1[[#This Row],[Mortgage Recording Tax Exemption Through FY12]]+Table1[[#This Row],[Mortgage Recording Tax Exemption FY13 and After]]</f>
        <v>0</v>
      </c>
      <c r="BC402" s="9">
        <v>16.180099999999999</v>
      </c>
      <c r="BD402" s="9">
        <v>65.007800000000003</v>
      </c>
      <c r="BE402" s="9">
        <v>228.18129999999999</v>
      </c>
      <c r="BF402" s="24">
        <f>Table1[[#This Row],[Indirect and Induced Land Through FY12]]+Table1[[#This Row],[Indirect and Induced Land FY13 and After]]</f>
        <v>293.1891</v>
      </c>
      <c r="BG402" s="9">
        <v>30.0488</v>
      </c>
      <c r="BH402" s="9">
        <v>120.729</v>
      </c>
      <c r="BI402" s="9">
        <v>423.76670000000001</v>
      </c>
      <c r="BJ402" s="24">
        <f>Table1[[#This Row],[Indirect and Induced Building Through FY12]]+Table1[[#This Row],[Indirect and Induced Building FY13 and After]]</f>
        <v>544.49570000000006</v>
      </c>
      <c r="BK402" s="9">
        <v>46.228900000000003</v>
      </c>
      <c r="BL402" s="9">
        <v>321.50560000000002</v>
      </c>
      <c r="BM402" s="9">
        <v>651.94799999999998</v>
      </c>
      <c r="BN402" s="24">
        <f>Table1[[#This Row],[TOTAL Real Property Related Taxes Through FY12]]+Table1[[#This Row],[TOTAL Real Property Related Taxes FY13 and After]]</f>
        <v>973.45360000000005</v>
      </c>
      <c r="BO402" s="9">
        <v>41.917200000000001</v>
      </c>
      <c r="BP402" s="9">
        <v>185.1671</v>
      </c>
      <c r="BQ402" s="9">
        <v>591.14290000000005</v>
      </c>
      <c r="BR402" s="24">
        <f>Table1[[#This Row],[Company Direct Through FY12]]+Table1[[#This Row],[Company Direct FY13 and After]]</f>
        <v>776.31000000000006</v>
      </c>
      <c r="BS402" s="9">
        <v>0</v>
      </c>
      <c r="BT402" s="9">
        <v>0</v>
      </c>
      <c r="BU402" s="9">
        <v>0</v>
      </c>
      <c r="BV402" s="24">
        <f>Table1[[#This Row],[Sales Tax Exemption Through FY12]]+Table1[[#This Row],[Sales Tax Exemption FY13 and After]]</f>
        <v>0</v>
      </c>
      <c r="BW402" s="9">
        <v>0</v>
      </c>
      <c r="BX402" s="9">
        <v>0</v>
      </c>
      <c r="BY402" s="9">
        <v>0</v>
      </c>
      <c r="BZ402" s="24">
        <f>Table1[[#This Row],[Energy Tax Savings Through FY12]]+Table1[[#This Row],[Energy Tax Savings FY13 and After]]</f>
        <v>0</v>
      </c>
      <c r="CA402" s="9">
        <v>10.1485</v>
      </c>
      <c r="CB402" s="9">
        <v>46.421999999999997</v>
      </c>
      <c r="CC402" s="9">
        <v>46.0837</v>
      </c>
      <c r="CD402" s="24">
        <f>Table1[[#This Row],[Tax Exempt Bond Savings Through FY12]]+Table1[[#This Row],[Tax Exempt Bond Savings FY13 and After]]</f>
        <v>92.50569999999999</v>
      </c>
      <c r="CE402" s="9">
        <v>49.862400000000001</v>
      </c>
      <c r="CF402" s="9">
        <v>222.9768</v>
      </c>
      <c r="CG402" s="9">
        <v>703.19150000000002</v>
      </c>
      <c r="CH402" s="24">
        <f>Table1[[#This Row],[Indirect and Induced Through FY12]]+Table1[[#This Row],[Indirect and Induced FY13 and After]]</f>
        <v>926.16830000000004</v>
      </c>
      <c r="CI402" s="9">
        <v>81.631100000000004</v>
      </c>
      <c r="CJ402" s="9">
        <v>361.72190000000001</v>
      </c>
      <c r="CK402" s="9">
        <v>1248.2507000000001</v>
      </c>
      <c r="CL402" s="24">
        <f>Table1[[#This Row],[TOTAL Income Consumption Use Taxes Through FY12]]+Table1[[#This Row],[TOTAL Income Consumption Use Taxes FY13 and After]]</f>
        <v>1609.9726000000001</v>
      </c>
      <c r="CM402" s="9">
        <v>10.1485</v>
      </c>
      <c r="CN402" s="9">
        <v>46.421999999999997</v>
      </c>
      <c r="CO402" s="9">
        <v>46.0837</v>
      </c>
      <c r="CP402" s="24">
        <f>Table1[[#This Row],[Assistance Provided Through FY12]]+Table1[[#This Row],[Assistance Provided FY13 and After]]</f>
        <v>92.50569999999999</v>
      </c>
      <c r="CQ402" s="9">
        <v>0</v>
      </c>
      <c r="CR402" s="9">
        <v>0</v>
      </c>
      <c r="CS402" s="9">
        <v>0</v>
      </c>
      <c r="CT402" s="24">
        <f>Table1[[#This Row],[Recapture Cancellation Reduction Amount Through FY12]]+Table1[[#This Row],[Recapture Cancellation Reduction Amount FY13 and After]]</f>
        <v>0</v>
      </c>
      <c r="CU402" s="9">
        <v>0</v>
      </c>
      <c r="CV402" s="9">
        <v>0</v>
      </c>
      <c r="CW402" s="9">
        <v>0</v>
      </c>
      <c r="CX402" s="24">
        <f>Table1[[#This Row],[Penalty Paid Through FY12]]+Table1[[#This Row],[Penalty Paid FY13 and After]]</f>
        <v>0</v>
      </c>
      <c r="CY402" s="9">
        <v>10.1485</v>
      </c>
      <c r="CZ402" s="9">
        <v>46.421999999999997</v>
      </c>
      <c r="DA402" s="9">
        <v>46.0837</v>
      </c>
      <c r="DB402" s="24">
        <f>Table1[[#This Row],[TOTAL Assistance Net of Recapture Penalties Through FY12]]+Table1[[#This Row],[TOTAL Assistance Net of Recapture Penalties FY13 and After]]</f>
        <v>92.50569999999999</v>
      </c>
      <c r="DC402" s="9">
        <v>41.917200000000001</v>
      </c>
      <c r="DD402" s="9">
        <v>320.9359</v>
      </c>
      <c r="DE402" s="9">
        <v>591.14290000000005</v>
      </c>
      <c r="DF402" s="24">
        <f>Table1[[#This Row],[Company Direct Tax Revenue Before Assistance Through FY12]]+Table1[[#This Row],[Company Direct Tax Revenue Before Assistance FY13 and After]]</f>
        <v>912.0788</v>
      </c>
      <c r="DG402" s="9">
        <v>96.091300000000004</v>
      </c>
      <c r="DH402" s="9">
        <v>408.71359999999999</v>
      </c>
      <c r="DI402" s="9">
        <v>1355.1395</v>
      </c>
      <c r="DJ402" s="24">
        <f>Table1[[#This Row],[Indirect and Induced Tax Revenues Through FY12]]+Table1[[#This Row],[Indirect and Induced Tax Revenues FY13 and After]]</f>
        <v>1763.8531</v>
      </c>
      <c r="DK402" s="9">
        <v>138.0085</v>
      </c>
      <c r="DL402" s="9">
        <v>729.64949999999999</v>
      </c>
      <c r="DM402" s="9">
        <v>1946.2824000000001</v>
      </c>
      <c r="DN402" s="24">
        <f>Table1[[#This Row],[TOTAL Tax Revenues Before Assistance Through FY12]]+Table1[[#This Row],[TOTAL Tax Revenues Before Assistance FY13 and After]]</f>
        <v>2675.9319</v>
      </c>
      <c r="DO402" s="9">
        <v>127.86</v>
      </c>
      <c r="DP402" s="9">
        <v>683.22749999999996</v>
      </c>
      <c r="DQ402" s="9">
        <v>1900.1986999999999</v>
      </c>
      <c r="DR402" s="24">
        <f>Table1[[#This Row],[TOTAL Tax Revenues Net of Assistance Recapture and Penalty Through FY12]]+Table1[[#This Row],[TOTAL Tax Revenues Net of Assistance Recapture and Penalty FY13 and After]]</f>
        <v>2583.4261999999999</v>
      </c>
      <c r="DS402" s="9">
        <v>0</v>
      </c>
      <c r="DT402" s="9">
        <v>0</v>
      </c>
      <c r="DU402" s="9">
        <v>0</v>
      </c>
      <c r="DV402" s="9">
        <v>0</v>
      </c>
    </row>
    <row r="403" spans="1:126" x14ac:dyDescent="0.25">
      <c r="A403" s="10">
        <v>93200</v>
      </c>
      <c r="B403" s="10" t="s">
        <v>1593</v>
      </c>
      <c r="C403" s="10" t="s">
        <v>1594</v>
      </c>
      <c r="D403" s="10" t="s">
        <v>24</v>
      </c>
      <c r="E403" s="10">
        <v>21</v>
      </c>
      <c r="F403" s="10" t="s">
        <v>1595</v>
      </c>
      <c r="G403" s="10" t="s">
        <v>462</v>
      </c>
      <c r="H403" s="13">
        <v>80000</v>
      </c>
      <c r="I403" s="13">
        <v>125000</v>
      </c>
      <c r="J403" s="10" t="s">
        <v>70</v>
      </c>
      <c r="K403" s="10" t="s">
        <v>50</v>
      </c>
      <c r="L403" s="8">
        <v>39072</v>
      </c>
      <c r="M403" s="8">
        <v>50010</v>
      </c>
      <c r="N403" s="9">
        <v>39730</v>
      </c>
      <c r="O403" s="10" t="s">
        <v>74</v>
      </c>
      <c r="P403" s="7">
        <v>65</v>
      </c>
      <c r="Q403" s="7">
        <v>0</v>
      </c>
      <c r="R403" s="7">
        <v>139</v>
      </c>
      <c r="S403" s="7">
        <v>0</v>
      </c>
      <c r="T403" s="7">
        <v>0</v>
      </c>
      <c r="U403" s="7">
        <v>204</v>
      </c>
      <c r="V403" s="7">
        <v>171</v>
      </c>
      <c r="W403" s="7">
        <v>0</v>
      </c>
      <c r="X403" s="7">
        <v>0</v>
      </c>
      <c r="Y403" s="7">
        <v>123</v>
      </c>
      <c r="Z403" s="7">
        <v>7</v>
      </c>
      <c r="AA403" s="7">
        <v>0</v>
      </c>
      <c r="AB403" s="16">
        <v>0</v>
      </c>
      <c r="AC403" s="16">
        <v>0</v>
      </c>
      <c r="AD403" s="16">
        <v>0</v>
      </c>
      <c r="AE403" s="16">
        <v>0</v>
      </c>
      <c r="AF403" s="15">
        <v>94.117647058823522</v>
      </c>
      <c r="AG403" s="10" t="s">
        <v>28</v>
      </c>
      <c r="AH403" s="10" t="s">
        <v>1966</v>
      </c>
      <c r="AI403" s="9">
        <v>0</v>
      </c>
      <c r="AJ403" s="9">
        <v>0</v>
      </c>
      <c r="AK403" s="9">
        <v>0</v>
      </c>
      <c r="AL403" s="24">
        <f>Table1[[#This Row],[Company Direct Land Through FY12]]+Table1[[#This Row],[Company Direct Land FY13 and After]]</f>
        <v>0</v>
      </c>
      <c r="AM403" s="9">
        <v>0</v>
      </c>
      <c r="AN403" s="9">
        <v>0</v>
      </c>
      <c r="AO403" s="9">
        <v>0</v>
      </c>
      <c r="AP403" s="24">
        <f>Table1[[#This Row],[Company Direct Building Through FY12]]+Table1[[#This Row],[Company Direct Building FY13 and After]]</f>
        <v>0</v>
      </c>
      <c r="AQ403" s="9">
        <v>0</v>
      </c>
      <c r="AR403" s="9">
        <v>709.73670000000004</v>
      </c>
      <c r="AS403" s="9">
        <v>0</v>
      </c>
      <c r="AT403" s="24">
        <f>Table1[[#This Row],[Mortgage Recording Tax Through FY12]]+Table1[[#This Row],[Mortgage Recording Tax FY13 and After]]</f>
        <v>709.73670000000004</v>
      </c>
      <c r="AU403" s="9">
        <v>0</v>
      </c>
      <c r="AV403" s="9">
        <v>0</v>
      </c>
      <c r="AW403" s="9">
        <v>0</v>
      </c>
      <c r="AX403" s="24">
        <f>Table1[[#This Row],[Pilot Savings  Through FY12]]+Table1[[#This Row],[Pilot Savings FY13 and After]]</f>
        <v>0</v>
      </c>
      <c r="AY403" s="9">
        <v>0</v>
      </c>
      <c r="AZ403" s="9">
        <v>709.73670000000004</v>
      </c>
      <c r="BA403" s="9">
        <v>0</v>
      </c>
      <c r="BB403" s="24">
        <f>Table1[[#This Row],[Mortgage Recording Tax Exemption Through FY12]]+Table1[[#This Row],[Mortgage Recording Tax Exemption FY13 and After]]</f>
        <v>709.73670000000004</v>
      </c>
      <c r="BC403" s="9">
        <v>125.7606</v>
      </c>
      <c r="BD403" s="9">
        <v>474.61590000000001</v>
      </c>
      <c r="BE403" s="9">
        <v>1680.8364999999999</v>
      </c>
      <c r="BF403" s="24">
        <f>Table1[[#This Row],[Indirect and Induced Land Through FY12]]+Table1[[#This Row],[Indirect and Induced Land FY13 and After]]</f>
        <v>2155.4524000000001</v>
      </c>
      <c r="BG403" s="9">
        <v>233.55529999999999</v>
      </c>
      <c r="BH403" s="9">
        <v>881.42970000000003</v>
      </c>
      <c r="BI403" s="9">
        <v>3121.5517</v>
      </c>
      <c r="BJ403" s="24">
        <f>Table1[[#This Row],[Indirect and Induced Building Through FY12]]+Table1[[#This Row],[Indirect and Induced Building FY13 and After]]</f>
        <v>4002.9814000000001</v>
      </c>
      <c r="BK403" s="9">
        <v>359.3159</v>
      </c>
      <c r="BL403" s="9">
        <v>1356.0455999999999</v>
      </c>
      <c r="BM403" s="9">
        <v>4802.3882000000003</v>
      </c>
      <c r="BN403" s="24">
        <f>Table1[[#This Row],[TOTAL Real Property Related Taxes Through FY12]]+Table1[[#This Row],[TOTAL Real Property Related Taxes FY13 and After]]</f>
        <v>6158.4338000000007</v>
      </c>
      <c r="BO403" s="9">
        <v>360.98630000000003</v>
      </c>
      <c r="BP403" s="9">
        <v>1495.9317000000001</v>
      </c>
      <c r="BQ403" s="9">
        <v>4824.7106000000003</v>
      </c>
      <c r="BR403" s="24">
        <f>Table1[[#This Row],[Company Direct Through FY12]]+Table1[[#This Row],[Company Direct FY13 and After]]</f>
        <v>6320.6423000000004</v>
      </c>
      <c r="BS403" s="9">
        <v>0</v>
      </c>
      <c r="BT403" s="9">
        <v>0</v>
      </c>
      <c r="BU403" s="9">
        <v>0</v>
      </c>
      <c r="BV403" s="24">
        <f>Table1[[#This Row],[Sales Tax Exemption Through FY12]]+Table1[[#This Row],[Sales Tax Exemption FY13 and After]]</f>
        <v>0</v>
      </c>
      <c r="BW403" s="9">
        <v>0</v>
      </c>
      <c r="BX403" s="9">
        <v>0</v>
      </c>
      <c r="BY403" s="9">
        <v>0</v>
      </c>
      <c r="BZ403" s="24">
        <f>Table1[[#This Row],[Energy Tax Savings Through FY12]]+Table1[[#This Row],[Energy Tax Savings FY13 and After]]</f>
        <v>0</v>
      </c>
      <c r="CA403" s="9">
        <v>31.5852</v>
      </c>
      <c r="CB403" s="9">
        <v>149.4914</v>
      </c>
      <c r="CC403" s="9">
        <v>143.42689999999999</v>
      </c>
      <c r="CD403" s="24">
        <f>Table1[[#This Row],[Tax Exempt Bond Savings Through FY12]]+Table1[[#This Row],[Tax Exempt Bond Savings FY13 and After]]</f>
        <v>292.91829999999999</v>
      </c>
      <c r="CE403" s="9">
        <v>429.39909999999998</v>
      </c>
      <c r="CF403" s="9">
        <v>1801.3861999999999</v>
      </c>
      <c r="CG403" s="9">
        <v>5739.0743000000002</v>
      </c>
      <c r="CH403" s="24">
        <f>Table1[[#This Row],[Indirect and Induced Through FY12]]+Table1[[#This Row],[Indirect and Induced FY13 and After]]</f>
        <v>7540.4605000000001</v>
      </c>
      <c r="CI403" s="9">
        <v>758.80020000000002</v>
      </c>
      <c r="CJ403" s="9">
        <v>3147.8265000000001</v>
      </c>
      <c r="CK403" s="9">
        <v>10420.358</v>
      </c>
      <c r="CL403" s="24">
        <f>Table1[[#This Row],[TOTAL Income Consumption Use Taxes Through FY12]]+Table1[[#This Row],[TOTAL Income Consumption Use Taxes FY13 and After]]</f>
        <v>13568.184499999999</v>
      </c>
      <c r="CM403" s="9">
        <v>31.5852</v>
      </c>
      <c r="CN403" s="9">
        <v>859.22810000000004</v>
      </c>
      <c r="CO403" s="9">
        <v>143.42689999999999</v>
      </c>
      <c r="CP403" s="24">
        <f>Table1[[#This Row],[Assistance Provided Through FY12]]+Table1[[#This Row],[Assistance Provided FY13 and After]]</f>
        <v>1002.655</v>
      </c>
      <c r="CQ403" s="9">
        <v>0</v>
      </c>
      <c r="CR403" s="9">
        <v>0</v>
      </c>
      <c r="CS403" s="9">
        <v>0</v>
      </c>
      <c r="CT403" s="24">
        <f>Table1[[#This Row],[Recapture Cancellation Reduction Amount Through FY12]]+Table1[[#This Row],[Recapture Cancellation Reduction Amount FY13 and After]]</f>
        <v>0</v>
      </c>
      <c r="CU403" s="9">
        <v>0</v>
      </c>
      <c r="CV403" s="9">
        <v>0</v>
      </c>
      <c r="CW403" s="9">
        <v>0</v>
      </c>
      <c r="CX403" s="24">
        <f>Table1[[#This Row],[Penalty Paid Through FY12]]+Table1[[#This Row],[Penalty Paid FY13 and After]]</f>
        <v>0</v>
      </c>
      <c r="CY403" s="9">
        <v>31.5852</v>
      </c>
      <c r="CZ403" s="9">
        <v>859.22810000000004</v>
      </c>
      <c r="DA403" s="9">
        <v>143.42689999999999</v>
      </c>
      <c r="DB403" s="24">
        <f>Table1[[#This Row],[TOTAL Assistance Net of Recapture Penalties Through FY12]]+Table1[[#This Row],[TOTAL Assistance Net of Recapture Penalties FY13 and After]]</f>
        <v>1002.655</v>
      </c>
      <c r="DC403" s="9">
        <v>360.98630000000003</v>
      </c>
      <c r="DD403" s="9">
        <v>2205.6684</v>
      </c>
      <c r="DE403" s="9">
        <v>4824.7106000000003</v>
      </c>
      <c r="DF403" s="24">
        <f>Table1[[#This Row],[Company Direct Tax Revenue Before Assistance Through FY12]]+Table1[[#This Row],[Company Direct Tax Revenue Before Assistance FY13 and After]]</f>
        <v>7030.3790000000008</v>
      </c>
      <c r="DG403" s="9">
        <v>788.71500000000003</v>
      </c>
      <c r="DH403" s="9">
        <v>3157.4317999999998</v>
      </c>
      <c r="DI403" s="9">
        <v>10541.4625</v>
      </c>
      <c r="DJ403" s="24">
        <f>Table1[[#This Row],[Indirect and Induced Tax Revenues Through FY12]]+Table1[[#This Row],[Indirect and Induced Tax Revenues FY13 and After]]</f>
        <v>13698.8943</v>
      </c>
      <c r="DK403" s="9">
        <v>1149.7012999999999</v>
      </c>
      <c r="DL403" s="9">
        <v>5363.1001999999999</v>
      </c>
      <c r="DM403" s="9">
        <v>15366.1731</v>
      </c>
      <c r="DN403" s="24">
        <f>Table1[[#This Row],[TOTAL Tax Revenues Before Assistance Through FY12]]+Table1[[#This Row],[TOTAL Tax Revenues Before Assistance FY13 and After]]</f>
        <v>20729.273300000001</v>
      </c>
      <c r="DO403" s="9">
        <v>1118.1161</v>
      </c>
      <c r="DP403" s="9">
        <v>4503.8720999999996</v>
      </c>
      <c r="DQ403" s="9">
        <v>15222.7462</v>
      </c>
      <c r="DR403" s="24">
        <f>Table1[[#This Row],[TOTAL Tax Revenues Net of Assistance Recapture and Penalty Through FY12]]+Table1[[#This Row],[TOTAL Tax Revenues Net of Assistance Recapture and Penalty FY13 and After]]</f>
        <v>19726.618299999998</v>
      </c>
      <c r="DS403" s="9">
        <v>0</v>
      </c>
      <c r="DT403" s="9">
        <v>0</v>
      </c>
      <c r="DU403" s="9">
        <v>0</v>
      </c>
      <c r="DV403" s="9">
        <v>0</v>
      </c>
    </row>
    <row r="404" spans="1:126" x14ac:dyDescent="0.25">
      <c r="A404" s="10">
        <v>93201</v>
      </c>
      <c r="B404" s="10" t="s">
        <v>1596</v>
      </c>
      <c r="C404" s="10" t="s">
        <v>1597</v>
      </c>
      <c r="D404" s="10" t="s">
        <v>47</v>
      </c>
      <c r="E404" s="10">
        <v>5</v>
      </c>
      <c r="F404" s="10" t="s">
        <v>1598</v>
      </c>
      <c r="G404" s="10" t="s">
        <v>39</v>
      </c>
      <c r="H404" s="13">
        <v>22969</v>
      </c>
      <c r="I404" s="13">
        <v>130000</v>
      </c>
      <c r="J404" s="10" t="s">
        <v>205</v>
      </c>
      <c r="K404" s="10" t="s">
        <v>50</v>
      </c>
      <c r="L404" s="8">
        <v>39073</v>
      </c>
      <c r="M404" s="8">
        <v>50710</v>
      </c>
      <c r="N404" s="9">
        <v>40000</v>
      </c>
      <c r="O404" s="10" t="s">
        <v>108</v>
      </c>
      <c r="P404" s="7">
        <v>30</v>
      </c>
      <c r="Q404" s="7">
        <v>0</v>
      </c>
      <c r="R404" s="7">
        <v>160</v>
      </c>
      <c r="S404" s="7">
        <v>0</v>
      </c>
      <c r="T404" s="7">
        <v>0</v>
      </c>
      <c r="U404" s="7">
        <v>190</v>
      </c>
      <c r="V404" s="7">
        <v>175</v>
      </c>
      <c r="W404" s="7">
        <v>0</v>
      </c>
      <c r="X404" s="7">
        <v>0</v>
      </c>
      <c r="Y404" s="7">
        <v>173</v>
      </c>
      <c r="Z404" s="7">
        <v>7</v>
      </c>
      <c r="AA404" s="7">
        <v>0</v>
      </c>
      <c r="AB404" s="16">
        <v>0</v>
      </c>
      <c r="AC404" s="16">
        <v>0</v>
      </c>
      <c r="AD404" s="16">
        <v>0</v>
      </c>
      <c r="AE404" s="16">
        <v>0</v>
      </c>
      <c r="AF404" s="15">
        <v>90</v>
      </c>
      <c r="AG404" s="10" t="s">
        <v>28</v>
      </c>
      <c r="AH404" s="10" t="s">
        <v>1966</v>
      </c>
      <c r="AI404" s="9">
        <v>0</v>
      </c>
      <c r="AJ404" s="9">
        <v>0</v>
      </c>
      <c r="AK404" s="9">
        <v>0</v>
      </c>
      <c r="AL404" s="24">
        <f>Table1[[#This Row],[Company Direct Land Through FY12]]+Table1[[#This Row],[Company Direct Land FY13 and After]]</f>
        <v>0</v>
      </c>
      <c r="AM404" s="9">
        <v>0</v>
      </c>
      <c r="AN404" s="9">
        <v>0</v>
      </c>
      <c r="AO404" s="9">
        <v>0</v>
      </c>
      <c r="AP404" s="24">
        <f>Table1[[#This Row],[Company Direct Building Through FY12]]+Table1[[#This Row],[Company Direct Building FY13 and After]]</f>
        <v>0</v>
      </c>
      <c r="AQ404" s="9">
        <v>0</v>
      </c>
      <c r="AR404" s="9">
        <v>649.1875</v>
      </c>
      <c r="AS404" s="9">
        <v>0</v>
      </c>
      <c r="AT404" s="24">
        <f>Table1[[#This Row],[Mortgage Recording Tax Through FY12]]+Table1[[#This Row],[Mortgage Recording Tax FY13 and After]]</f>
        <v>649.1875</v>
      </c>
      <c r="AU404" s="9">
        <v>0</v>
      </c>
      <c r="AV404" s="9">
        <v>0</v>
      </c>
      <c r="AW404" s="9">
        <v>0</v>
      </c>
      <c r="AX404" s="24">
        <f>Table1[[#This Row],[Pilot Savings  Through FY12]]+Table1[[#This Row],[Pilot Savings FY13 and After]]</f>
        <v>0</v>
      </c>
      <c r="AY404" s="9">
        <v>0</v>
      </c>
      <c r="AZ404" s="9">
        <v>0</v>
      </c>
      <c r="BA404" s="9">
        <v>0</v>
      </c>
      <c r="BB404" s="24">
        <f>Table1[[#This Row],[Mortgage Recording Tax Exemption Through FY12]]+Table1[[#This Row],[Mortgage Recording Tax Exemption FY13 and After]]</f>
        <v>0</v>
      </c>
      <c r="BC404" s="9">
        <v>128.7022</v>
      </c>
      <c r="BD404" s="9">
        <v>552.45780000000002</v>
      </c>
      <c r="BE404" s="9">
        <v>1815.0398</v>
      </c>
      <c r="BF404" s="24">
        <f>Table1[[#This Row],[Indirect and Induced Land Through FY12]]+Table1[[#This Row],[Indirect and Induced Land FY13 and After]]</f>
        <v>2367.4976000000001</v>
      </c>
      <c r="BG404" s="9">
        <v>239.01830000000001</v>
      </c>
      <c r="BH404" s="9">
        <v>1025.9929</v>
      </c>
      <c r="BI404" s="9">
        <v>3370.7864</v>
      </c>
      <c r="BJ404" s="24">
        <f>Table1[[#This Row],[Indirect and Induced Building Through FY12]]+Table1[[#This Row],[Indirect and Induced Building FY13 and After]]</f>
        <v>4396.7793000000001</v>
      </c>
      <c r="BK404" s="9">
        <v>367.72050000000002</v>
      </c>
      <c r="BL404" s="9">
        <v>2227.6381999999999</v>
      </c>
      <c r="BM404" s="9">
        <v>5185.8262000000004</v>
      </c>
      <c r="BN404" s="24">
        <f>Table1[[#This Row],[TOTAL Real Property Related Taxes Through FY12]]+Table1[[#This Row],[TOTAL Real Property Related Taxes FY13 and After]]</f>
        <v>7413.4644000000008</v>
      </c>
      <c r="BO404" s="9">
        <v>333.4323</v>
      </c>
      <c r="BP404" s="9">
        <v>1577.7059999999999</v>
      </c>
      <c r="BQ404" s="9">
        <v>4702.2726000000002</v>
      </c>
      <c r="BR404" s="24">
        <f>Table1[[#This Row],[Company Direct Through FY12]]+Table1[[#This Row],[Company Direct FY13 and After]]</f>
        <v>6279.9786000000004</v>
      </c>
      <c r="BS404" s="9">
        <v>0</v>
      </c>
      <c r="BT404" s="9">
        <v>0</v>
      </c>
      <c r="BU404" s="9">
        <v>0</v>
      </c>
      <c r="BV404" s="24">
        <f>Table1[[#This Row],[Sales Tax Exemption Through FY12]]+Table1[[#This Row],[Sales Tax Exemption FY13 and After]]</f>
        <v>0</v>
      </c>
      <c r="BW404" s="9">
        <v>0</v>
      </c>
      <c r="BX404" s="9">
        <v>0</v>
      </c>
      <c r="BY404" s="9">
        <v>0</v>
      </c>
      <c r="BZ404" s="24">
        <f>Table1[[#This Row],[Energy Tax Savings Through FY12]]+Table1[[#This Row],[Energy Tax Savings FY13 and After]]</f>
        <v>0</v>
      </c>
      <c r="CA404" s="9">
        <v>32.140799999999999</v>
      </c>
      <c r="CB404" s="9">
        <v>150.3355</v>
      </c>
      <c r="CC404" s="9">
        <v>145.94990000000001</v>
      </c>
      <c r="CD404" s="24">
        <f>Table1[[#This Row],[Tax Exempt Bond Savings Through FY12]]+Table1[[#This Row],[Tax Exempt Bond Savings FY13 and After]]</f>
        <v>296.28539999999998</v>
      </c>
      <c r="CE404" s="9">
        <v>396.62270000000001</v>
      </c>
      <c r="CF404" s="9">
        <v>1899.1884</v>
      </c>
      <c r="CG404" s="9">
        <v>5593.4237000000003</v>
      </c>
      <c r="CH404" s="24">
        <f>Table1[[#This Row],[Indirect and Induced Through FY12]]+Table1[[#This Row],[Indirect and Induced FY13 and After]]</f>
        <v>7492.6121000000003</v>
      </c>
      <c r="CI404" s="9">
        <v>697.91420000000005</v>
      </c>
      <c r="CJ404" s="9">
        <v>3326.5589</v>
      </c>
      <c r="CK404" s="9">
        <v>10149.7464</v>
      </c>
      <c r="CL404" s="24">
        <f>Table1[[#This Row],[TOTAL Income Consumption Use Taxes Through FY12]]+Table1[[#This Row],[TOTAL Income Consumption Use Taxes FY13 and After]]</f>
        <v>13476.3053</v>
      </c>
      <c r="CM404" s="9">
        <v>32.140799999999999</v>
      </c>
      <c r="CN404" s="9">
        <v>150.3355</v>
      </c>
      <c r="CO404" s="9">
        <v>145.94990000000001</v>
      </c>
      <c r="CP404" s="24">
        <f>Table1[[#This Row],[Assistance Provided Through FY12]]+Table1[[#This Row],[Assistance Provided FY13 and After]]</f>
        <v>296.28539999999998</v>
      </c>
      <c r="CQ404" s="9">
        <v>0</v>
      </c>
      <c r="CR404" s="9">
        <v>0</v>
      </c>
      <c r="CS404" s="9">
        <v>0</v>
      </c>
      <c r="CT404" s="24">
        <f>Table1[[#This Row],[Recapture Cancellation Reduction Amount Through FY12]]+Table1[[#This Row],[Recapture Cancellation Reduction Amount FY13 and After]]</f>
        <v>0</v>
      </c>
      <c r="CU404" s="9">
        <v>0</v>
      </c>
      <c r="CV404" s="9">
        <v>0</v>
      </c>
      <c r="CW404" s="9">
        <v>0</v>
      </c>
      <c r="CX404" s="24">
        <f>Table1[[#This Row],[Penalty Paid Through FY12]]+Table1[[#This Row],[Penalty Paid FY13 and After]]</f>
        <v>0</v>
      </c>
      <c r="CY404" s="9">
        <v>32.140799999999999</v>
      </c>
      <c r="CZ404" s="9">
        <v>150.3355</v>
      </c>
      <c r="DA404" s="9">
        <v>145.94990000000001</v>
      </c>
      <c r="DB404" s="24">
        <f>Table1[[#This Row],[TOTAL Assistance Net of Recapture Penalties Through FY12]]+Table1[[#This Row],[TOTAL Assistance Net of Recapture Penalties FY13 and After]]</f>
        <v>296.28539999999998</v>
      </c>
      <c r="DC404" s="9">
        <v>333.4323</v>
      </c>
      <c r="DD404" s="9">
        <v>2226.8935000000001</v>
      </c>
      <c r="DE404" s="9">
        <v>4702.2726000000002</v>
      </c>
      <c r="DF404" s="24">
        <f>Table1[[#This Row],[Company Direct Tax Revenue Before Assistance Through FY12]]+Table1[[#This Row],[Company Direct Tax Revenue Before Assistance FY13 and After]]</f>
        <v>6929.1661000000004</v>
      </c>
      <c r="DG404" s="9">
        <v>764.34320000000002</v>
      </c>
      <c r="DH404" s="9">
        <v>3477.6390999999999</v>
      </c>
      <c r="DI404" s="9">
        <v>10779.249900000001</v>
      </c>
      <c r="DJ404" s="24">
        <f>Table1[[#This Row],[Indirect and Induced Tax Revenues Through FY12]]+Table1[[#This Row],[Indirect and Induced Tax Revenues FY13 and After]]</f>
        <v>14256.889000000001</v>
      </c>
      <c r="DK404" s="9">
        <v>1097.7755</v>
      </c>
      <c r="DL404" s="9">
        <v>5704.5325999999995</v>
      </c>
      <c r="DM404" s="9">
        <v>15481.522499999999</v>
      </c>
      <c r="DN404" s="24">
        <f>Table1[[#This Row],[TOTAL Tax Revenues Before Assistance Through FY12]]+Table1[[#This Row],[TOTAL Tax Revenues Before Assistance FY13 and After]]</f>
        <v>21186.055099999998</v>
      </c>
      <c r="DO404" s="9">
        <v>1065.6347000000001</v>
      </c>
      <c r="DP404" s="9">
        <v>5554.1971000000003</v>
      </c>
      <c r="DQ404" s="9">
        <v>15335.5726</v>
      </c>
      <c r="DR404" s="24">
        <f>Table1[[#This Row],[TOTAL Tax Revenues Net of Assistance Recapture and Penalty Through FY12]]+Table1[[#This Row],[TOTAL Tax Revenues Net of Assistance Recapture and Penalty FY13 and After]]</f>
        <v>20889.769700000001</v>
      </c>
      <c r="DS404" s="9">
        <v>0</v>
      </c>
      <c r="DT404" s="9">
        <v>0</v>
      </c>
      <c r="DU404" s="9">
        <v>0</v>
      </c>
      <c r="DV404" s="9">
        <v>0</v>
      </c>
    </row>
    <row r="405" spans="1:126" x14ac:dyDescent="0.25">
      <c r="A405" s="10">
        <v>93202</v>
      </c>
      <c r="B405" s="10" t="s">
        <v>1599</v>
      </c>
      <c r="C405" s="10" t="s">
        <v>1600</v>
      </c>
      <c r="D405" s="10" t="s">
        <v>24</v>
      </c>
      <c r="E405" s="10">
        <v>26</v>
      </c>
      <c r="F405" s="10" t="s">
        <v>1601</v>
      </c>
      <c r="G405" s="10" t="s">
        <v>1602</v>
      </c>
      <c r="H405" s="13">
        <v>19000</v>
      </c>
      <c r="I405" s="13">
        <v>19000</v>
      </c>
      <c r="J405" s="10" t="s">
        <v>526</v>
      </c>
      <c r="K405" s="10" t="s">
        <v>5</v>
      </c>
      <c r="L405" s="8">
        <v>39225</v>
      </c>
      <c r="M405" s="8">
        <v>48760</v>
      </c>
      <c r="N405" s="9">
        <v>4955</v>
      </c>
      <c r="O405" s="10" t="s">
        <v>11</v>
      </c>
      <c r="P405" s="7">
        <v>14</v>
      </c>
      <c r="Q405" s="7">
        <v>0</v>
      </c>
      <c r="R405" s="7">
        <v>32</v>
      </c>
      <c r="S405" s="7">
        <v>0</v>
      </c>
      <c r="T405" s="7">
        <v>0</v>
      </c>
      <c r="U405" s="7">
        <v>46</v>
      </c>
      <c r="V405" s="7">
        <v>39</v>
      </c>
      <c r="W405" s="7">
        <v>0</v>
      </c>
      <c r="X405" s="7">
        <v>0</v>
      </c>
      <c r="Y405" s="7">
        <v>0</v>
      </c>
      <c r="Z405" s="7">
        <v>27</v>
      </c>
      <c r="AA405" s="7">
        <v>0</v>
      </c>
      <c r="AB405" s="16">
        <v>0</v>
      </c>
      <c r="AC405" s="16">
        <v>0</v>
      </c>
      <c r="AD405" s="16">
        <v>0</v>
      </c>
      <c r="AE405" s="16">
        <v>0</v>
      </c>
      <c r="AF405" s="15">
        <v>89.130434782608688</v>
      </c>
      <c r="AG405" s="10" t="s">
        <v>1966</v>
      </c>
      <c r="AH405" s="10" t="s">
        <v>1966</v>
      </c>
      <c r="AI405" s="9">
        <v>19.094999999999999</v>
      </c>
      <c r="AJ405" s="9">
        <v>90.315100000000001</v>
      </c>
      <c r="AK405" s="9">
        <v>224.73990000000001</v>
      </c>
      <c r="AL405" s="24">
        <f>Table1[[#This Row],[Company Direct Land Through FY12]]+Table1[[#This Row],[Company Direct Land FY13 and After]]</f>
        <v>315.05500000000001</v>
      </c>
      <c r="AM405" s="9">
        <v>44.564999999999998</v>
      </c>
      <c r="AN405" s="9">
        <v>149.1165</v>
      </c>
      <c r="AO405" s="9">
        <v>524.51289999999995</v>
      </c>
      <c r="AP405" s="24">
        <f>Table1[[#This Row],[Company Direct Building Through FY12]]+Table1[[#This Row],[Company Direct Building FY13 and After]]</f>
        <v>673.62939999999992</v>
      </c>
      <c r="AQ405" s="9">
        <v>0</v>
      </c>
      <c r="AR405" s="9">
        <v>66.721999999999994</v>
      </c>
      <c r="AS405" s="9">
        <v>0</v>
      </c>
      <c r="AT405" s="24">
        <f>Table1[[#This Row],[Mortgage Recording Tax Through FY12]]+Table1[[#This Row],[Mortgage Recording Tax FY13 and After]]</f>
        <v>66.721999999999994</v>
      </c>
      <c r="AU405" s="9">
        <v>37.396000000000001</v>
      </c>
      <c r="AV405" s="9">
        <v>86.690299999999993</v>
      </c>
      <c r="AW405" s="9">
        <v>440.13659999999999</v>
      </c>
      <c r="AX405" s="24">
        <f>Table1[[#This Row],[Pilot Savings  Through FY12]]+Table1[[#This Row],[Pilot Savings FY13 and After]]</f>
        <v>526.82690000000002</v>
      </c>
      <c r="AY405" s="9">
        <v>0</v>
      </c>
      <c r="AZ405" s="9">
        <v>66.721999999999994</v>
      </c>
      <c r="BA405" s="9">
        <v>0</v>
      </c>
      <c r="BB405" s="24">
        <f>Table1[[#This Row],[Mortgage Recording Tax Exemption Through FY12]]+Table1[[#This Row],[Mortgage Recording Tax Exemption FY13 and After]]</f>
        <v>66.721999999999994</v>
      </c>
      <c r="BC405" s="9">
        <v>52.012300000000003</v>
      </c>
      <c r="BD405" s="9">
        <v>158.77950000000001</v>
      </c>
      <c r="BE405" s="9">
        <v>612.16359999999997</v>
      </c>
      <c r="BF405" s="24">
        <f>Table1[[#This Row],[Indirect and Induced Land Through FY12]]+Table1[[#This Row],[Indirect and Induced Land FY13 and After]]</f>
        <v>770.94309999999996</v>
      </c>
      <c r="BG405" s="9">
        <v>96.594200000000001</v>
      </c>
      <c r="BH405" s="9">
        <v>294.87639999999999</v>
      </c>
      <c r="BI405" s="9">
        <v>1136.8743999999999</v>
      </c>
      <c r="BJ405" s="24">
        <f>Table1[[#This Row],[Indirect and Induced Building Through FY12]]+Table1[[#This Row],[Indirect and Induced Building FY13 and After]]</f>
        <v>1431.7507999999998</v>
      </c>
      <c r="BK405" s="9">
        <v>174.87049999999999</v>
      </c>
      <c r="BL405" s="9">
        <v>606.3972</v>
      </c>
      <c r="BM405" s="9">
        <v>2058.1541999999999</v>
      </c>
      <c r="BN405" s="24">
        <f>Table1[[#This Row],[TOTAL Real Property Related Taxes Through FY12]]+Table1[[#This Row],[TOTAL Real Property Related Taxes FY13 and After]]</f>
        <v>2664.5513999999998</v>
      </c>
      <c r="BO405" s="9">
        <v>216.61009999999999</v>
      </c>
      <c r="BP405" s="9">
        <v>717.35130000000004</v>
      </c>
      <c r="BQ405" s="9">
        <v>2549.4139</v>
      </c>
      <c r="BR405" s="24">
        <f>Table1[[#This Row],[Company Direct Through FY12]]+Table1[[#This Row],[Company Direct FY13 and After]]</f>
        <v>3266.7651999999998</v>
      </c>
      <c r="BS405" s="9">
        <v>0</v>
      </c>
      <c r="BT405" s="9">
        <v>18.165500000000002</v>
      </c>
      <c r="BU405" s="9">
        <v>0</v>
      </c>
      <c r="BV405" s="24">
        <f>Table1[[#This Row],[Sales Tax Exemption Through FY12]]+Table1[[#This Row],[Sales Tax Exemption FY13 and After]]</f>
        <v>18.165500000000002</v>
      </c>
      <c r="BW405" s="9">
        <v>0</v>
      </c>
      <c r="BX405" s="9">
        <v>0</v>
      </c>
      <c r="BY405" s="9">
        <v>0</v>
      </c>
      <c r="BZ405" s="24">
        <f>Table1[[#This Row],[Energy Tax Savings Through FY12]]+Table1[[#This Row],[Energy Tax Savings FY13 and After]]</f>
        <v>0</v>
      </c>
      <c r="CA405" s="9">
        <v>0</v>
      </c>
      <c r="CB405" s="9">
        <v>0</v>
      </c>
      <c r="CC405" s="9">
        <v>0</v>
      </c>
      <c r="CD405" s="24">
        <f>Table1[[#This Row],[Tax Exempt Bond Savings Through FY12]]+Table1[[#This Row],[Tax Exempt Bond Savings FY13 and After]]</f>
        <v>0</v>
      </c>
      <c r="CE405" s="9">
        <v>177.5916</v>
      </c>
      <c r="CF405" s="9">
        <v>597.21720000000005</v>
      </c>
      <c r="CG405" s="9">
        <v>2090.1817999999998</v>
      </c>
      <c r="CH405" s="24">
        <f>Table1[[#This Row],[Indirect and Induced Through FY12]]+Table1[[#This Row],[Indirect and Induced FY13 and After]]</f>
        <v>2687.3989999999999</v>
      </c>
      <c r="CI405" s="9">
        <v>394.20170000000002</v>
      </c>
      <c r="CJ405" s="9">
        <v>1296.403</v>
      </c>
      <c r="CK405" s="9">
        <v>4639.5956999999999</v>
      </c>
      <c r="CL405" s="24">
        <f>Table1[[#This Row],[TOTAL Income Consumption Use Taxes Through FY12]]+Table1[[#This Row],[TOTAL Income Consumption Use Taxes FY13 and After]]</f>
        <v>5935.9987000000001</v>
      </c>
      <c r="CM405" s="9">
        <v>37.396000000000001</v>
      </c>
      <c r="CN405" s="9">
        <v>171.5778</v>
      </c>
      <c r="CO405" s="9">
        <v>440.13659999999999</v>
      </c>
      <c r="CP405" s="24">
        <f>Table1[[#This Row],[Assistance Provided Through FY12]]+Table1[[#This Row],[Assistance Provided FY13 and After]]</f>
        <v>611.71439999999996</v>
      </c>
      <c r="CQ405" s="9">
        <v>0</v>
      </c>
      <c r="CR405" s="9">
        <v>0</v>
      </c>
      <c r="CS405" s="9">
        <v>0</v>
      </c>
      <c r="CT405" s="24">
        <f>Table1[[#This Row],[Recapture Cancellation Reduction Amount Through FY12]]+Table1[[#This Row],[Recapture Cancellation Reduction Amount FY13 and After]]</f>
        <v>0</v>
      </c>
      <c r="CU405" s="9">
        <v>0</v>
      </c>
      <c r="CV405" s="9">
        <v>0</v>
      </c>
      <c r="CW405" s="9">
        <v>0</v>
      </c>
      <c r="CX405" s="24">
        <f>Table1[[#This Row],[Penalty Paid Through FY12]]+Table1[[#This Row],[Penalty Paid FY13 and After]]</f>
        <v>0</v>
      </c>
      <c r="CY405" s="9">
        <v>37.396000000000001</v>
      </c>
      <c r="CZ405" s="9">
        <v>171.5778</v>
      </c>
      <c r="DA405" s="9">
        <v>440.13659999999999</v>
      </c>
      <c r="DB405" s="24">
        <f>Table1[[#This Row],[TOTAL Assistance Net of Recapture Penalties Through FY12]]+Table1[[#This Row],[TOTAL Assistance Net of Recapture Penalties FY13 and After]]</f>
        <v>611.71439999999996</v>
      </c>
      <c r="DC405" s="9">
        <v>280.27010000000001</v>
      </c>
      <c r="DD405" s="9">
        <v>1023.5049</v>
      </c>
      <c r="DE405" s="9">
        <v>3298.6667000000002</v>
      </c>
      <c r="DF405" s="24">
        <f>Table1[[#This Row],[Company Direct Tax Revenue Before Assistance Through FY12]]+Table1[[#This Row],[Company Direct Tax Revenue Before Assistance FY13 and After]]</f>
        <v>4322.1716000000006</v>
      </c>
      <c r="DG405" s="9">
        <v>326.19810000000001</v>
      </c>
      <c r="DH405" s="9">
        <v>1050.8731</v>
      </c>
      <c r="DI405" s="9">
        <v>3839.2197999999999</v>
      </c>
      <c r="DJ405" s="24">
        <f>Table1[[#This Row],[Indirect and Induced Tax Revenues Through FY12]]+Table1[[#This Row],[Indirect and Induced Tax Revenues FY13 and After]]</f>
        <v>4890.0928999999996</v>
      </c>
      <c r="DK405" s="9">
        <v>606.46820000000002</v>
      </c>
      <c r="DL405" s="9">
        <v>2074.3780000000002</v>
      </c>
      <c r="DM405" s="9">
        <v>7137.8864999999996</v>
      </c>
      <c r="DN405" s="24">
        <f>Table1[[#This Row],[TOTAL Tax Revenues Before Assistance Through FY12]]+Table1[[#This Row],[TOTAL Tax Revenues Before Assistance FY13 and After]]</f>
        <v>9212.2644999999993</v>
      </c>
      <c r="DO405" s="9">
        <v>569.07219999999995</v>
      </c>
      <c r="DP405" s="9">
        <v>1902.8001999999999</v>
      </c>
      <c r="DQ405" s="9">
        <v>6697.7498999999998</v>
      </c>
      <c r="DR405" s="24">
        <f>Table1[[#This Row],[TOTAL Tax Revenues Net of Assistance Recapture and Penalty Through FY12]]+Table1[[#This Row],[TOTAL Tax Revenues Net of Assistance Recapture and Penalty FY13 and After]]</f>
        <v>8600.5501000000004</v>
      </c>
      <c r="DS405" s="9">
        <v>0</v>
      </c>
      <c r="DT405" s="9">
        <v>0</v>
      </c>
      <c r="DU405" s="9">
        <v>0</v>
      </c>
      <c r="DV405" s="9">
        <v>0</v>
      </c>
    </row>
    <row r="406" spans="1:126" x14ac:dyDescent="0.25">
      <c r="A406" s="10">
        <v>93203</v>
      </c>
      <c r="B406" s="10" t="s">
        <v>1603</v>
      </c>
      <c r="C406" s="10" t="s">
        <v>1605</v>
      </c>
      <c r="D406" s="10" t="s">
        <v>24</v>
      </c>
      <c r="E406" s="10">
        <v>19</v>
      </c>
      <c r="F406" s="10" t="s">
        <v>1606</v>
      </c>
      <c r="G406" s="10" t="s">
        <v>454</v>
      </c>
      <c r="H406" s="13">
        <v>0</v>
      </c>
      <c r="I406" s="13">
        <v>37000</v>
      </c>
      <c r="J406" s="10" t="s">
        <v>1604</v>
      </c>
      <c r="K406" s="10" t="s">
        <v>81</v>
      </c>
      <c r="L406" s="8">
        <v>39134</v>
      </c>
      <c r="M406" s="8">
        <v>48760</v>
      </c>
      <c r="N406" s="9">
        <v>6350</v>
      </c>
      <c r="O406" s="10" t="s">
        <v>11</v>
      </c>
      <c r="P406" s="7">
        <v>0</v>
      </c>
      <c r="Q406" s="7">
        <v>0</v>
      </c>
      <c r="R406" s="7">
        <v>0</v>
      </c>
      <c r="S406" s="7">
        <v>0</v>
      </c>
      <c r="T406" s="7">
        <v>0</v>
      </c>
      <c r="U406" s="7">
        <v>0</v>
      </c>
      <c r="V406" s="7">
        <v>69</v>
      </c>
      <c r="W406" s="7">
        <v>0</v>
      </c>
      <c r="X406" s="7">
        <v>0</v>
      </c>
      <c r="Y406" s="7">
        <v>0</v>
      </c>
      <c r="Z406" s="7">
        <v>20</v>
      </c>
      <c r="AA406" s="7">
        <v>0</v>
      </c>
      <c r="AB406" s="16">
        <v>0</v>
      </c>
      <c r="AC406" s="16">
        <v>0</v>
      </c>
      <c r="AD406" s="16">
        <v>0</v>
      </c>
      <c r="AE406" s="16">
        <v>0</v>
      </c>
      <c r="AF406" s="15">
        <v>0</v>
      </c>
      <c r="AG406" s="10" t="s">
        <v>58</v>
      </c>
      <c r="AH406" s="10" t="s">
        <v>58</v>
      </c>
      <c r="AI406" s="9">
        <v>34.518000000000001</v>
      </c>
      <c r="AJ406" s="9">
        <v>152.39959999999999</v>
      </c>
      <c r="AK406" s="9">
        <v>406.26350000000002</v>
      </c>
      <c r="AL406" s="24">
        <f>Table1[[#This Row],[Company Direct Land Through FY12]]+Table1[[#This Row],[Company Direct Land FY13 and After]]</f>
        <v>558.66309999999999</v>
      </c>
      <c r="AM406" s="9">
        <v>109.87</v>
      </c>
      <c r="AN406" s="9">
        <v>316.82580000000002</v>
      </c>
      <c r="AO406" s="9">
        <v>1293.124</v>
      </c>
      <c r="AP406" s="24">
        <f>Table1[[#This Row],[Company Direct Building Through FY12]]+Table1[[#This Row],[Company Direct Building FY13 and After]]</f>
        <v>1609.9498000000001</v>
      </c>
      <c r="AQ406" s="9">
        <v>0</v>
      </c>
      <c r="AR406" s="9">
        <v>82.174400000000006</v>
      </c>
      <c r="AS406" s="9">
        <v>0</v>
      </c>
      <c r="AT406" s="24">
        <f>Table1[[#This Row],[Mortgage Recording Tax Through FY12]]+Table1[[#This Row],[Mortgage Recording Tax FY13 and After]]</f>
        <v>82.174400000000006</v>
      </c>
      <c r="AU406" s="9">
        <v>95.441999999999993</v>
      </c>
      <c r="AV406" s="9">
        <v>97.399500000000003</v>
      </c>
      <c r="AW406" s="9">
        <v>1123.3142</v>
      </c>
      <c r="AX406" s="24">
        <f>Table1[[#This Row],[Pilot Savings  Through FY12]]+Table1[[#This Row],[Pilot Savings FY13 and After]]</f>
        <v>1220.7137</v>
      </c>
      <c r="AY406" s="9">
        <v>0</v>
      </c>
      <c r="AZ406" s="9">
        <v>82.174400000000006</v>
      </c>
      <c r="BA406" s="9">
        <v>0</v>
      </c>
      <c r="BB406" s="24">
        <f>Table1[[#This Row],[Mortgage Recording Tax Exemption Through FY12]]+Table1[[#This Row],[Mortgage Recording Tax Exemption FY13 and After]]</f>
        <v>82.174400000000006</v>
      </c>
      <c r="BC406" s="9">
        <v>84.630799999999994</v>
      </c>
      <c r="BD406" s="9">
        <v>282.58229999999998</v>
      </c>
      <c r="BE406" s="9">
        <v>996.07190000000003</v>
      </c>
      <c r="BF406" s="24">
        <f>Table1[[#This Row],[Indirect and Induced Land Through FY12]]+Table1[[#This Row],[Indirect and Induced Land FY13 and After]]</f>
        <v>1278.6541999999999</v>
      </c>
      <c r="BG406" s="9">
        <v>157.17160000000001</v>
      </c>
      <c r="BH406" s="9">
        <v>524.79610000000002</v>
      </c>
      <c r="BI406" s="9">
        <v>1849.8453</v>
      </c>
      <c r="BJ406" s="24">
        <f>Table1[[#This Row],[Indirect and Induced Building Through FY12]]+Table1[[#This Row],[Indirect and Induced Building FY13 and After]]</f>
        <v>2374.6414</v>
      </c>
      <c r="BK406" s="9">
        <v>290.7484</v>
      </c>
      <c r="BL406" s="9">
        <v>1179.2043000000001</v>
      </c>
      <c r="BM406" s="9">
        <v>3421.9904999999999</v>
      </c>
      <c r="BN406" s="24">
        <f>Table1[[#This Row],[TOTAL Real Property Related Taxes Through FY12]]+Table1[[#This Row],[TOTAL Real Property Related Taxes FY13 and After]]</f>
        <v>4601.1948000000002</v>
      </c>
      <c r="BO406" s="9">
        <v>606.29510000000005</v>
      </c>
      <c r="BP406" s="9">
        <v>2213.8528000000001</v>
      </c>
      <c r="BQ406" s="9">
        <v>7135.8462</v>
      </c>
      <c r="BR406" s="24">
        <f>Table1[[#This Row],[Company Direct Through FY12]]+Table1[[#This Row],[Company Direct FY13 and After]]</f>
        <v>9349.6990000000005</v>
      </c>
      <c r="BS406" s="9">
        <v>0</v>
      </c>
      <c r="BT406" s="9">
        <v>0</v>
      </c>
      <c r="BU406" s="9">
        <v>0</v>
      </c>
      <c r="BV406" s="24">
        <f>Table1[[#This Row],[Sales Tax Exemption Through FY12]]+Table1[[#This Row],[Sales Tax Exemption FY13 and After]]</f>
        <v>0</v>
      </c>
      <c r="BW406" s="9">
        <v>0</v>
      </c>
      <c r="BX406" s="9">
        <v>0</v>
      </c>
      <c r="BY406" s="9">
        <v>0</v>
      </c>
      <c r="BZ406" s="24">
        <f>Table1[[#This Row],[Energy Tax Savings Through FY12]]+Table1[[#This Row],[Energy Tax Savings FY13 and After]]</f>
        <v>0</v>
      </c>
      <c r="CA406" s="9">
        <v>0</v>
      </c>
      <c r="CB406" s="9">
        <v>0</v>
      </c>
      <c r="CC406" s="9">
        <v>0</v>
      </c>
      <c r="CD406" s="24">
        <f>Table1[[#This Row],[Tax Exempt Bond Savings Through FY12]]+Table1[[#This Row],[Tax Exempt Bond Savings FY13 and After]]</f>
        <v>0</v>
      </c>
      <c r="CE406" s="9">
        <v>288.96510000000001</v>
      </c>
      <c r="CF406" s="9">
        <v>1070.6948</v>
      </c>
      <c r="CG406" s="9">
        <v>3401.0019000000002</v>
      </c>
      <c r="CH406" s="24">
        <f>Table1[[#This Row],[Indirect and Induced Through FY12]]+Table1[[#This Row],[Indirect and Induced FY13 and After]]</f>
        <v>4471.6967000000004</v>
      </c>
      <c r="CI406" s="9">
        <v>895.26020000000005</v>
      </c>
      <c r="CJ406" s="9">
        <v>3284.5475999999999</v>
      </c>
      <c r="CK406" s="9">
        <v>10536.848099999999</v>
      </c>
      <c r="CL406" s="24">
        <f>Table1[[#This Row],[TOTAL Income Consumption Use Taxes Through FY12]]+Table1[[#This Row],[TOTAL Income Consumption Use Taxes FY13 and After]]</f>
        <v>13821.395699999999</v>
      </c>
      <c r="CM406" s="9">
        <v>95.441999999999993</v>
      </c>
      <c r="CN406" s="9">
        <v>179.57390000000001</v>
      </c>
      <c r="CO406" s="9">
        <v>1123.3142</v>
      </c>
      <c r="CP406" s="24">
        <f>Table1[[#This Row],[Assistance Provided Through FY12]]+Table1[[#This Row],[Assistance Provided FY13 and After]]</f>
        <v>1302.8881000000001</v>
      </c>
      <c r="CQ406" s="9">
        <v>0</v>
      </c>
      <c r="CR406" s="9">
        <v>0</v>
      </c>
      <c r="CS406" s="9">
        <v>0</v>
      </c>
      <c r="CT406" s="24">
        <f>Table1[[#This Row],[Recapture Cancellation Reduction Amount Through FY12]]+Table1[[#This Row],[Recapture Cancellation Reduction Amount FY13 and After]]</f>
        <v>0</v>
      </c>
      <c r="CU406" s="9">
        <v>0</v>
      </c>
      <c r="CV406" s="9">
        <v>0</v>
      </c>
      <c r="CW406" s="9">
        <v>0</v>
      </c>
      <c r="CX406" s="24">
        <f>Table1[[#This Row],[Penalty Paid Through FY12]]+Table1[[#This Row],[Penalty Paid FY13 and After]]</f>
        <v>0</v>
      </c>
      <c r="CY406" s="9">
        <v>95.441999999999993</v>
      </c>
      <c r="CZ406" s="9">
        <v>179.57390000000001</v>
      </c>
      <c r="DA406" s="9">
        <v>1123.3142</v>
      </c>
      <c r="DB406" s="24">
        <f>Table1[[#This Row],[TOTAL Assistance Net of Recapture Penalties Through FY12]]+Table1[[#This Row],[TOTAL Assistance Net of Recapture Penalties FY13 and After]]</f>
        <v>1302.8881000000001</v>
      </c>
      <c r="DC406" s="9">
        <v>750.68309999999997</v>
      </c>
      <c r="DD406" s="9">
        <v>2765.2525999999998</v>
      </c>
      <c r="DE406" s="9">
        <v>8835.2337000000007</v>
      </c>
      <c r="DF406" s="24">
        <f>Table1[[#This Row],[Company Direct Tax Revenue Before Assistance Through FY12]]+Table1[[#This Row],[Company Direct Tax Revenue Before Assistance FY13 and After]]</f>
        <v>11600.4863</v>
      </c>
      <c r="DG406" s="9">
        <v>530.76750000000004</v>
      </c>
      <c r="DH406" s="9">
        <v>1878.0732</v>
      </c>
      <c r="DI406" s="9">
        <v>6246.9191000000001</v>
      </c>
      <c r="DJ406" s="24">
        <f>Table1[[#This Row],[Indirect and Induced Tax Revenues Through FY12]]+Table1[[#This Row],[Indirect and Induced Tax Revenues FY13 and After]]</f>
        <v>8124.9922999999999</v>
      </c>
      <c r="DK406" s="9">
        <v>1281.4505999999999</v>
      </c>
      <c r="DL406" s="9">
        <v>4643.3257999999996</v>
      </c>
      <c r="DM406" s="9">
        <v>15082.1528</v>
      </c>
      <c r="DN406" s="24">
        <f>Table1[[#This Row],[TOTAL Tax Revenues Before Assistance Through FY12]]+Table1[[#This Row],[TOTAL Tax Revenues Before Assistance FY13 and After]]</f>
        <v>19725.478599999999</v>
      </c>
      <c r="DO406" s="9">
        <v>1186.0085999999999</v>
      </c>
      <c r="DP406" s="9">
        <v>4463.7519000000002</v>
      </c>
      <c r="DQ406" s="9">
        <v>13958.838599999999</v>
      </c>
      <c r="DR406" s="24">
        <f>Table1[[#This Row],[TOTAL Tax Revenues Net of Assistance Recapture and Penalty Through FY12]]+Table1[[#This Row],[TOTAL Tax Revenues Net of Assistance Recapture and Penalty FY13 and After]]</f>
        <v>18422.590499999998</v>
      </c>
      <c r="DS406" s="9">
        <v>0</v>
      </c>
      <c r="DT406" s="9">
        <v>0</v>
      </c>
      <c r="DU406" s="9">
        <v>0</v>
      </c>
      <c r="DV406" s="9">
        <v>0</v>
      </c>
    </row>
    <row r="407" spans="1:126" x14ac:dyDescent="0.25">
      <c r="A407" s="10">
        <v>93204</v>
      </c>
      <c r="B407" s="10" t="s">
        <v>1607</v>
      </c>
      <c r="C407" s="10" t="s">
        <v>1608</v>
      </c>
      <c r="D407" s="10" t="s">
        <v>17</v>
      </c>
      <c r="E407" s="10">
        <v>33</v>
      </c>
      <c r="F407" s="10" t="s">
        <v>1259</v>
      </c>
      <c r="G407" s="10" t="s">
        <v>1609</v>
      </c>
      <c r="H407" s="13">
        <v>660000</v>
      </c>
      <c r="I407" s="13">
        <v>587000</v>
      </c>
      <c r="J407" s="10" t="s">
        <v>1301</v>
      </c>
      <c r="K407" s="10" t="s">
        <v>81</v>
      </c>
      <c r="L407" s="8">
        <v>39086</v>
      </c>
      <c r="M407" s="8">
        <v>48395</v>
      </c>
      <c r="N407" s="9">
        <v>7805</v>
      </c>
      <c r="O407" s="10" t="s">
        <v>102</v>
      </c>
      <c r="P407" s="7">
        <v>0</v>
      </c>
      <c r="Q407" s="7">
        <v>0</v>
      </c>
      <c r="R407" s="7">
        <v>565</v>
      </c>
      <c r="S407" s="7">
        <v>37</v>
      </c>
      <c r="T407" s="7">
        <v>0</v>
      </c>
      <c r="U407" s="7">
        <v>602</v>
      </c>
      <c r="V407" s="7">
        <v>602</v>
      </c>
      <c r="W407" s="7">
        <v>0</v>
      </c>
      <c r="X407" s="7">
        <v>0</v>
      </c>
      <c r="Y407" s="7">
        <v>715</v>
      </c>
      <c r="Z407" s="7">
        <v>0</v>
      </c>
      <c r="AA407" s="7">
        <v>9.8169717138103163</v>
      </c>
      <c r="AB407" s="16">
        <v>0</v>
      </c>
      <c r="AC407" s="16">
        <v>12.146422628951747</v>
      </c>
      <c r="AD407" s="16">
        <v>10.316139767054908</v>
      </c>
      <c r="AE407" s="16">
        <v>67.720465890183021</v>
      </c>
      <c r="AF407" s="15">
        <v>96.838602329450922</v>
      </c>
      <c r="AG407" s="10" t="s">
        <v>28</v>
      </c>
      <c r="AH407" s="10" t="s">
        <v>1966</v>
      </c>
      <c r="AI407" s="9">
        <v>307.154</v>
      </c>
      <c r="AJ407" s="9">
        <v>1551.9067</v>
      </c>
      <c r="AK407" s="9">
        <v>3484.2959000000001</v>
      </c>
      <c r="AL407" s="24">
        <f>Table1[[#This Row],[Company Direct Land Through FY12]]+Table1[[#This Row],[Company Direct Land FY13 and After]]</f>
        <v>5036.2026000000005</v>
      </c>
      <c r="AM407" s="9">
        <v>599.93100000000004</v>
      </c>
      <c r="AN407" s="9">
        <v>2610.5104999999999</v>
      </c>
      <c r="AO407" s="9">
        <v>6805.5001000000002</v>
      </c>
      <c r="AP407" s="24">
        <f>Table1[[#This Row],[Company Direct Building Through FY12]]+Table1[[#This Row],[Company Direct Building FY13 and After]]</f>
        <v>9416.0105999999996</v>
      </c>
      <c r="AQ407" s="9">
        <v>0</v>
      </c>
      <c r="AR407" s="9">
        <v>0</v>
      </c>
      <c r="AS407" s="9">
        <v>0</v>
      </c>
      <c r="AT407" s="24">
        <f>Table1[[#This Row],[Mortgage Recording Tax Through FY12]]+Table1[[#This Row],[Mortgage Recording Tax FY13 and After]]</f>
        <v>0</v>
      </c>
      <c r="AU407" s="9">
        <v>650.37400000000002</v>
      </c>
      <c r="AV407" s="9">
        <v>1957.9581000000001</v>
      </c>
      <c r="AW407" s="9">
        <v>7377.7160000000003</v>
      </c>
      <c r="AX407" s="24">
        <f>Table1[[#This Row],[Pilot Savings  Through FY12]]+Table1[[#This Row],[Pilot Savings FY13 and After]]</f>
        <v>9335.6741000000002</v>
      </c>
      <c r="AY407" s="9">
        <v>0</v>
      </c>
      <c r="AZ407" s="9">
        <v>0</v>
      </c>
      <c r="BA407" s="9">
        <v>0</v>
      </c>
      <c r="BB407" s="24">
        <f>Table1[[#This Row],[Mortgage Recording Tax Exemption Through FY12]]+Table1[[#This Row],[Mortgage Recording Tax Exemption FY13 and After]]</f>
        <v>0</v>
      </c>
      <c r="BC407" s="9">
        <v>1048.9383</v>
      </c>
      <c r="BD407" s="9">
        <v>5206.8042999999998</v>
      </c>
      <c r="BE407" s="9">
        <v>11898.950500000001</v>
      </c>
      <c r="BF407" s="24">
        <f>Table1[[#This Row],[Indirect and Induced Land Through FY12]]+Table1[[#This Row],[Indirect and Induced Land FY13 and After]]</f>
        <v>17105.754800000002</v>
      </c>
      <c r="BG407" s="9">
        <v>1948.0283999999999</v>
      </c>
      <c r="BH407" s="9">
        <v>9669.7793000000001</v>
      </c>
      <c r="BI407" s="9">
        <v>22098.054199999999</v>
      </c>
      <c r="BJ407" s="24">
        <f>Table1[[#This Row],[Indirect and Induced Building Through FY12]]+Table1[[#This Row],[Indirect and Induced Building FY13 and After]]</f>
        <v>31767.833500000001</v>
      </c>
      <c r="BK407" s="9">
        <v>3253.6777000000002</v>
      </c>
      <c r="BL407" s="9">
        <v>17081.042700000002</v>
      </c>
      <c r="BM407" s="9">
        <v>36909.084699999999</v>
      </c>
      <c r="BN407" s="24">
        <f>Table1[[#This Row],[TOTAL Real Property Related Taxes Through FY12]]+Table1[[#This Row],[TOTAL Real Property Related Taxes FY13 and After]]</f>
        <v>53990.127399999998</v>
      </c>
      <c r="BO407" s="9">
        <v>7198.7367999999997</v>
      </c>
      <c r="BP407" s="9">
        <v>39771.9836</v>
      </c>
      <c r="BQ407" s="9">
        <v>81661.062999999995</v>
      </c>
      <c r="BR407" s="24">
        <f>Table1[[#This Row],[Company Direct Through FY12]]+Table1[[#This Row],[Company Direct FY13 and After]]</f>
        <v>121433.0466</v>
      </c>
      <c r="BS407" s="9">
        <v>0</v>
      </c>
      <c r="BT407" s="9">
        <v>178.14320000000001</v>
      </c>
      <c r="BU407" s="9">
        <v>0</v>
      </c>
      <c r="BV407" s="24">
        <f>Table1[[#This Row],[Sales Tax Exemption Through FY12]]+Table1[[#This Row],[Sales Tax Exemption FY13 and After]]</f>
        <v>178.14320000000001</v>
      </c>
      <c r="BW407" s="9">
        <v>0</v>
      </c>
      <c r="BX407" s="9">
        <v>0</v>
      </c>
      <c r="BY407" s="9">
        <v>0</v>
      </c>
      <c r="BZ407" s="24">
        <f>Table1[[#This Row],[Energy Tax Savings Through FY12]]+Table1[[#This Row],[Energy Tax Savings FY13 and After]]</f>
        <v>0</v>
      </c>
      <c r="CA407" s="9">
        <v>0</v>
      </c>
      <c r="CB407" s="9">
        <v>0</v>
      </c>
      <c r="CC407" s="9">
        <v>0</v>
      </c>
      <c r="CD407" s="24">
        <f>Table1[[#This Row],[Tax Exempt Bond Savings Through FY12]]+Table1[[#This Row],[Tax Exempt Bond Savings FY13 and After]]</f>
        <v>0</v>
      </c>
      <c r="CE407" s="9">
        <v>3891.2429999999999</v>
      </c>
      <c r="CF407" s="9">
        <v>21925.4401</v>
      </c>
      <c r="CG407" s="9">
        <v>44141.500899999999</v>
      </c>
      <c r="CH407" s="24">
        <f>Table1[[#This Row],[Indirect and Induced Through FY12]]+Table1[[#This Row],[Indirect and Induced FY13 and After]]</f>
        <v>66066.940999999992</v>
      </c>
      <c r="CI407" s="9">
        <v>11089.979799999999</v>
      </c>
      <c r="CJ407" s="9">
        <v>61519.280500000001</v>
      </c>
      <c r="CK407" s="9">
        <v>125802.56389999999</v>
      </c>
      <c r="CL407" s="24">
        <f>Table1[[#This Row],[TOTAL Income Consumption Use Taxes Through FY12]]+Table1[[#This Row],[TOTAL Income Consumption Use Taxes FY13 and After]]</f>
        <v>187321.8444</v>
      </c>
      <c r="CM407" s="9">
        <v>650.37400000000002</v>
      </c>
      <c r="CN407" s="9">
        <v>2136.1012999999998</v>
      </c>
      <c r="CO407" s="9">
        <v>7377.7160000000003</v>
      </c>
      <c r="CP407" s="24">
        <f>Table1[[#This Row],[Assistance Provided Through FY12]]+Table1[[#This Row],[Assistance Provided FY13 and After]]</f>
        <v>9513.8173000000006</v>
      </c>
      <c r="CQ407" s="9">
        <v>0</v>
      </c>
      <c r="CR407" s="9">
        <v>0</v>
      </c>
      <c r="CS407" s="9">
        <v>0</v>
      </c>
      <c r="CT407" s="24">
        <f>Table1[[#This Row],[Recapture Cancellation Reduction Amount Through FY12]]+Table1[[#This Row],[Recapture Cancellation Reduction Amount FY13 and After]]</f>
        <v>0</v>
      </c>
      <c r="CU407" s="9">
        <v>0</v>
      </c>
      <c r="CV407" s="9">
        <v>0</v>
      </c>
      <c r="CW407" s="9">
        <v>0</v>
      </c>
      <c r="CX407" s="24">
        <f>Table1[[#This Row],[Penalty Paid Through FY12]]+Table1[[#This Row],[Penalty Paid FY13 and After]]</f>
        <v>0</v>
      </c>
      <c r="CY407" s="9">
        <v>650.37400000000002</v>
      </c>
      <c r="CZ407" s="9">
        <v>2136.1012999999998</v>
      </c>
      <c r="DA407" s="9">
        <v>7377.7160000000003</v>
      </c>
      <c r="DB407" s="24">
        <f>Table1[[#This Row],[TOTAL Assistance Net of Recapture Penalties Through FY12]]+Table1[[#This Row],[TOTAL Assistance Net of Recapture Penalties FY13 and After]]</f>
        <v>9513.8173000000006</v>
      </c>
      <c r="DC407" s="9">
        <v>8105.8217999999997</v>
      </c>
      <c r="DD407" s="9">
        <v>43934.400800000003</v>
      </c>
      <c r="DE407" s="9">
        <v>91950.858999999997</v>
      </c>
      <c r="DF407" s="24">
        <f>Table1[[#This Row],[Company Direct Tax Revenue Before Assistance Through FY12]]+Table1[[#This Row],[Company Direct Tax Revenue Before Assistance FY13 and After]]</f>
        <v>135885.2598</v>
      </c>
      <c r="DG407" s="9">
        <v>6888.2097000000003</v>
      </c>
      <c r="DH407" s="9">
        <v>36802.023699999998</v>
      </c>
      <c r="DI407" s="9">
        <v>78138.505600000004</v>
      </c>
      <c r="DJ407" s="24">
        <f>Table1[[#This Row],[Indirect and Induced Tax Revenues Through FY12]]+Table1[[#This Row],[Indirect and Induced Tax Revenues FY13 and After]]</f>
        <v>114940.52929999999</v>
      </c>
      <c r="DK407" s="9">
        <v>14994.031499999999</v>
      </c>
      <c r="DL407" s="9">
        <v>80736.424499999994</v>
      </c>
      <c r="DM407" s="9">
        <v>170089.3646</v>
      </c>
      <c r="DN407" s="24">
        <f>Table1[[#This Row],[TOTAL Tax Revenues Before Assistance Through FY12]]+Table1[[#This Row],[TOTAL Tax Revenues Before Assistance FY13 and After]]</f>
        <v>250825.78909999999</v>
      </c>
      <c r="DO407" s="9">
        <v>14343.657499999999</v>
      </c>
      <c r="DP407" s="9">
        <v>78600.323199999999</v>
      </c>
      <c r="DQ407" s="9">
        <v>162711.64859999999</v>
      </c>
      <c r="DR407" s="24">
        <f>Table1[[#This Row],[TOTAL Tax Revenues Net of Assistance Recapture and Penalty Through FY12]]+Table1[[#This Row],[TOTAL Tax Revenues Net of Assistance Recapture and Penalty FY13 and After]]</f>
        <v>241311.9718</v>
      </c>
      <c r="DS407" s="9">
        <v>0</v>
      </c>
      <c r="DT407" s="9">
        <v>0</v>
      </c>
      <c r="DU407" s="9">
        <v>0</v>
      </c>
      <c r="DV407" s="9">
        <v>0</v>
      </c>
    </row>
    <row r="408" spans="1:126" x14ac:dyDescent="0.25">
      <c r="A408" s="10">
        <v>93206</v>
      </c>
      <c r="B408" s="10" t="s">
        <v>1610</v>
      </c>
      <c r="C408" s="10" t="s">
        <v>1611</v>
      </c>
      <c r="D408" s="10" t="s">
        <v>47</v>
      </c>
      <c r="E408" s="10">
        <v>3</v>
      </c>
      <c r="F408" s="10" t="s">
        <v>650</v>
      </c>
      <c r="G408" s="10" t="s">
        <v>1327</v>
      </c>
      <c r="H408" s="13">
        <v>0</v>
      </c>
      <c r="I408" s="13">
        <v>77000</v>
      </c>
      <c r="J408" s="10" t="s">
        <v>1566</v>
      </c>
      <c r="K408" s="10" t="s">
        <v>50</v>
      </c>
      <c r="L408" s="8">
        <v>39140</v>
      </c>
      <c r="M408" s="8">
        <v>50131</v>
      </c>
      <c r="N408" s="9">
        <v>46500</v>
      </c>
      <c r="O408" s="10" t="s">
        <v>74</v>
      </c>
      <c r="P408" s="7">
        <v>8</v>
      </c>
      <c r="Q408" s="7">
        <v>3</v>
      </c>
      <c r="R408" s="7">
        <v>69</v>
      </c>
      <c r="S408" s="7">
        <v>7</v>
      </c>
      <c r="T408" s="7">
        <v>0</v>
      </c>
      <c r="U408" s="7">
        <v>87</v>
      </c>
      <c r="V408" s="7">
        <v>81</v>
      </c>
      <c r="W408" s="7">
        <v>0</v>
      </c>
      <c r="X408" s="7">
        <v>0</v>
      </c>
      <c r="Y408" s="7">
        <v>0</v>
      </c>
      <c r="Z408" s="7">
        <v>5</v>
      </c>
      <c r="AA408" s="7">
        <v>0</v>
      </c>
      <c r="AB408" s="16">
        <v>0</v>
      </c>
      <c r="AC408" s="16">
        <v>0</v>
      </c>
      <c r="AD408" s="16">
        <v>0</v>
      </c>
      <c r="AE408" s="16">
        <v>0</v>
      </c>
      <c r="AF408" s="15">
        <v>65.517241379310349</v>
      </c>
      <c r="AG408" s="10" t="s">
        <v>28</v>
      </c>
      <c r="AH408" s="10" t="s">
        <v>28</v>
      </c>
      <c r="AI408" s="9">
        <v>0</v>
      </c>
      <c r="AJ408" s="9">
        <v>0</v>
      </c>
      <c r="AK408" s="9">
        <v>0</v>
      </c>
      <c r="AL408" s="24">
        <f>Table1[[#This Row],[Company Direct Land Through FY12]]+Table1[[#This Row],[Company Direct Land FY13 and After]]</f>
        <v>0</v>
      </c>
      <c r="AM408" s="9">
        <v>0</v>
      </c>
      <c r="AN408" s="9">
        <v>0</v>
      </c>
      <c r="AO408" s="9">
        <v>0</v>
      </c>
      <c r="AP408" s="24">
        <f>Table1[[#This Row],[Company Direct Building Through FY12]]+Table1[[#This Row],[Company Direct Building FY13 and After]]</f>
        <v>0</v>
      </c>
      <c r="AQ408" s="9">
        <v>0</v>
      </c>
      <c r="AR408" s="9">
        <v>815.84249999999997</v>
      </c>
      <c r="AS408" s="9">
        <v>0</v>
      </c>
      <c r="AT408" s="24">
        <f>Table1[[#This Row],[Mortgage Recording Tax Through FY12]]+Table1[[#This Row],[Mortgage Recording Tax FY13 and After]]</f>
        <v>815.84249999999997</v>
      </c>
      <c r="AU408" s="9">
        <v>0</v>
      </c>
      <c r="AV408" s="9">
        <v>0</v>
      </c>
      <c r="AW408" s="9">
        <v>0</v>
      </c>
      <c r="AX408" s="24">
        <f>Table1[[#This Row],[Pilot Savings  Through FY12]]+Table1[[#This Row],[Pilot Savings FY13 and After]]</f>
        <v>0</v>
      </c>
      <c r="AY408" s="9">
        <v>0</v>
      </c>
      <c r="AZ408" s="9">
        <v>815.84249999999997</v>
      </c>
      <c r="BA408" s="9">
        <v>0</v>
      </c>
      <c r="BB408" s="24">
        <f>Table1[[#This Row],[Mortgage Recording Tax Exemption Through FY12]]+Table1[[#This Row],[Mortgage Recording Tax Exemption FY13 and After]]</f>
        <v>815.84249999999997</v>
      </c>
      <c r="BC408" s="9">
        <v>111.0073</v>
      </c>
      <c r="BD408" s="9">
        <v>482.35759999999999</v>
      </c>
      <c r="BE408" s="9">
        <v>1483.6532999999999</v>
      </c>
      <c r="BF408" s="24">
        <f>Table1[[#This Row],[Indirect and Induced Land Through FY12]]+Table1[[#This Row],[Indirect and Induced Land FY13 and After]]</f>
        <v>1966.0109</v>
      </c>
      <c r="BG408" s="9">
        <v>206.15639999999999</v>
      </c>
      <c r="BH408" s="9">
        <v>895.80679999999995</v>
      </c>
      <c r="BI408" s="9">
        <v>2755.3555999999999</v>
      </c>
      <c r="BJ408" s="24">
        <f>Table1[[#This Row],[Indirect and Induced Building Through FY12]]+Table1[[#This Row],[Indirect and Induced Building FY13 and After]]</f>
        <v>3651.1623999999997</v>
      </c>
      <c r="BK408" s="9">
        <v>317.16370000000001</v>
      </c>
      <c r="BL408" s="9">
        <v>1378.1643999999999</v>
      </c>
      <c r="BM408" s="9">
        <v>4239.0088999999998</v>
      </c>
      <c r="BN408" s="24">
        <f>Table1[[#This Row],[TOTAL Real Property Related Taxes Through FY12]]+Table1[[#This Row],[TOTAL Real Property Related Taxes FY13 and After]]</f>
        <v>5617.1732999999995</v>
      </c>
      <c r="BO408" s="9">
        <v>325.0831</v>
      </c>
      <c r="BP408" s="9">
        <v>1558.989</v>
      </c>
      <c r="BQ408" s="9">
        <v>4344.8537999999999</v>
      </c>
      <c r="BR408" s="24">
        <f>Table1[[#This Row],[Company Direct Through FY12]]+Table1[[#This Row],[Company Direct FY13 and After]]</f>
        <v>5903.8428000000004</v>
      </c>
      <c r="BS408" s="9">
        <v>0</v>
      </c>
      <c r="BT408" s="9">
        <v>0</v>
      </c>
      <c r="BU408" s="9">
        <v>0</v>
      </c>
      <c r="BV408" s="24">
        <f>Table1[[#This Row],[Sales Tax Exemption Through FY12]]+Table1[[#This Row],[Sales Tax Exemption FY13 and After]]</f>
        <v>0</v>
      </c>
      <c r="BW408" s="9">
        <v>0</v>
      </c>
      <c r="BX408" s="9">
        <v>0</v>
      </c>
      <c r="BY408" s="9">
        <v>0</v>
      </c>
      <c r="BZ408" s="24">
        <f>Table1[[#This Row],[Energy Tax Savings Through FY12]]+Table1[[#This Row],[Energy Tax Savings FY13 and After]]</f>
        <v>0</v>
      </c>
      <c r="CA408" s="9">
        <v>34.193199999999997</v>
      </c>
      <c r="CB408" s="9">
        <v>162.36420000000001</v>
      </c>
      <c r="CC408" s="9">
        <v>155.26949999999999</v>
      </c>
      <c r="CD408" s="24">
        <f>Table1[[#This Row],[Tax Exempt Bond Savings Through FY12]]+Table1[[#This Row],[Tax Exempt Bond Savings FY13 and After]]</f>
        <v>317.63369999999998</v>
      </c>
      <c r="CE408" s="9">
        <v>342.09219999999999</v>
      </c>
      <c r="CF408" s="9">
        <v>1658.3989999999999</v>
      </c>
      <c r="CG408" s="9">
        <v>4572.1869999999999</v>
      </c>
      <c r="CH408" s="24">
        <f>Table1[[#This Row],[Indirect and Induced Through FY12]]+Table1[[#This Row],[Indirect and Induced FY13 and After]]</f>
        <v>6230.5859999999993</v>
      </c>
      <c r="CI408" s="9">
        <v>632.98209999999995</v>
      </c>
      <c r="CJ408" s="9">
        <v>3055.0237999999999</v>
      </c>
      <c r="CK408" s="9">
        <v>8761.7713000000003</v>
      </c>
      <c r="CL408" s="24">
        <f>Table1[[#This Row],[TOTAL Income Consumption Use Taxes Through FY12]]+Table1[[#This Row],[TOTAL Income Consumption Use Taxes FY13 and After]]</f>
        <v>11816.795099999999</v>
      </c>
      <c r="CM408" s="9">
        <v>34.193199999999997</v>
      </c>
      <c r="CN408" s="9">
        <v>978.20669999999996</v>
      </c>
      <c r="CO408" s="9">
        <v>155.26949999999999</v>
      </c>
      <c r="CP408" s="24">
        <f>Table1[[#This Row],[Assistance Provided Through FY12]]+Table1[[#This Row],[Assistance Provided FY13 and After]]</f>
        <v>1133.4762000000001</v>
      </c>
      <c r="CQ408" s="9">
        <v>0</v>
      </c>
      <c r="CR408" s="9">
        <v>0</v>
      </c>
      <c r="CS408" s="9">
        <v>0</v>
      </c>
      <c r="CT408" s="24">
        <f>Table1[[#This Row],[Recapture Cancellation Reduction Amount Through FY12]]+Table1[[#This Row],[Recapture Cancellation Reduction Amount FY13 and After]]</f>
        <v>0</v>
      </c>
      <c r="CU408" s="9">
        <v>0</v>
      </c>
      <c r="CV408" s="9">
        <v>0</v>
      </c>
      <c r="CW408" s="9">
        <v>0</v>
      </c>
      <c r="CX408" s="24">
        <f>Table1[[#This Row],[Penalty Paid Through FY12]]+Table1[[#This Row],[Penalty Paid FY13 and After]]</f>
        <v>0</v>
      </c>
      <c r="CY408" s="9">
        <v>34.193199999999997</v>
      </c>
      <c r="CZ408" s="9">
        <v>978.20669999999996</v>
      </c>
      <c r="DA408" s="9">
        <v>155.26949999999999</v>
      </c>
      <c r="DB408" s="24">
        <f>Table1[[#This Row],[TOTAL Assistance Net of Recapture Penalties Through FY12]]+Table1[[#This Row],[TOTAL Assistance Net of Recapture Penalties FY13 and After]]</f>
        <v>1133.4762000000001</v>
      </c>
      <c r="DC408" s="9">
        <v>325.0831</v>
      </c>
      <c r="DD408" s="9">
        <v>2374.8314999999998</v>
      </c>
      <c r="DE408" s="9">
        <v>4344.8537999999999</v>
      </c>
      <c r="DF408" s="24">
        <f>Table1[[#This Row],[Company Direct Tax Revenue Before Assistance Through FY12]]+Table1[[#This Row],[Company Direct Tax Revenue Before Assistance FY13 and After]]</f>
        <v>6719.6852999999992</v>
      </c>
      <c r="DG408" s="9">
        <v>659.2559</v>
      </c>
      <c r="DH408" s="9">
        <v>3036.5634</v>
      </c>
      <c r="DI408" s="9">
        <v>8811.1959000000006</v>
      </c>
      <c r="DJ408" s="24">
        <f>Table1[[#This Row],[Indirect and Induced Tax Revenues Through FY12]]+Table1[[#This Row],[Indirect and Induced Tax Revenues FY13 and After]]</f>
        <v>11847.759300000002</v>
      </c>
      <c r="DK408" s="9">
        <v>984.33900000000006</v>
      </c>
      <c r="DL408" s="9">
        <v>5411.3949000000002</v>
      </c>
      <c r="DM408" s="9">
        <v>13156.0497</v>
      </c>
      <c r="DN408" s="24">
        <f>Table1[[#This Row],[TOTAL Tax Revenues Before Assistance Through FY12]]+Table1[[#This Row],[TOTAL Tax Revenues Before Assistance FY13 and After]]</f>
        <v>18567.444599999999</v>
      </c>
      <c r="DO408" s="9">
        <v>950.14580000000001</v>
      </c>
      <c r="DP408" s="9">
        <v>4433.1881999999996</v>
      </c>
      <c r="DQ408" s="9">
        <v>13000.780199999999</v>
      </c>
      <c r="DR408" s="24">
        <f>Table1[[#This Row],[TOTAL Tax Revenues Net of Assistance Recapture and Penalty Through FY12]]+Table1[[#This Row],[TOTAL Tax Revenues Net of Assistance Recapture and Penalty FY13 and After]]</f>
        <v>17433.968399999998</v>
      </c>
      <c r="DS408" s="9">
        <v>0</v>
      </c>
      <c r="DT408" s="9">
        <v>0</v>
      </c>
      <c r="DU408" s="9">
        <v>0</v>
      </c>
      <c r="DV408" s="9">
        <v>0</v>
      </c>
    </row>
    <row r="409" spans="1:126" x14ac:dyDescent="0.25">
      <c r="A409" s="10">
        <v>93207</v>
      </c>
      <c r="B409" s="10" t="s">
        <v>1612</v>
      </c>
      <c r="C409" s="10" t="s">
        <v>1613</v>
      </c>
      <c r="D409" s="10" t="s">
        <v>10</v>
      </c>
      <c r="E409" s="10">
        <v>17</v>
      </c>
      <c r="F409" s="10" t="s">
        <v>1614</v>
      </c>
      <c r="G409" s="10" t="s">
        <v>1615</v>
      </c>
      <c r="H409" s="13">
        <v>5700</v>
      </c>
      <c r="I409" s="13">
        <v>5700</v>
      </c>
      <c r="J409" s="10" t="s">
        <v>526</v>
      </c>
      <c r="K409" s="10" t="s">
        <v>5</v>
      </c>
      <c r="L409" s="8">
        <v>39198</v>
      </c>
      <c r="M409" s="8">
        <v>48760</v>
      </c>
      <c r="N409" s="9">
        <v>1128.3</v>
      </c>
      <c r="O409" s="10" t="s">
        <v>11</v>
      </c>
      <c r="P409" s="7">
        <v>3</v>
      </c>
      <c r="Q409" s="7">
        <v>0</v>
      </c>
      <c r="R409" s="7">
        <v>17</v>
      </c>
      <c r="S409" s="7">
        <v>0</v>
      </c>
      <c r="T409" s="7">
        <v>0</v>
      </c>
      <c r="U409" s="7">
        <v>20</v>
      </c>
      <c r="V409" s="7">
        <v>18</v>
      </c>
      <c r="W409" s="7">
        <v>0</v>
      </c>
      <c r="X409" s="7">
        <v>0</v>
      </c>
      <c r="Y409" s="7">
        <v>0</v>
      </c>
      <c r="Z409" s="7">
        <v>11</v>
      </c>
      <c r="AA409" s="7">
        <v>0</v>
      </c>
      <c r="AB409" s="16">
        <v>0</v>
      </c>
      <c r="AC409" s="16">
        <v>0</v>
      </c>
      <c r="AD409" s="16">
        <v>0</v>
      </c>
      <c r="AE409" s="16">
        <v>0</v>
      </c>
      <c r="AF409" s="15">
        <v>95</v>
      </c>
      <c r="AG409" s="10" t="s">
        <v>28</v>
      </c>
      <c r="AH409" s="10" t="s">
        <v>1966</v>
      </c>
      <c r="AI409" s="9">
        <v>2.9830000000000001</v>
      </c>
      <c r="AJ409" s="9">
        <v>15.037599999999999</v>
      </c>
      <c r="AK409" s="9">
        <v>35.108800000000002</v>
      </c>
      <c r="AL409" s="24">
        <f>Table1[[#This Row],[Company Direct Land Through FY12]]+Table1[[#This Row],[Company Direct Land FY13 and After]]</f>
        <v>50.1464</v>
      </c>
      <c r="AM409" s="9">
        <v>23.084</v>
      </c>
      <c r="AN409" s="9">
        <v>72.502799999999993</v>
      </c>
      <c r="AO409" s="9">
        <v>271.6891</v>
      </c>
      <c r="AP409" s="24">
        <f>Table1[[#This Row],[Company Direct Building Through FY12]]+Table1[[#This Row],[Company Direct Building FY13 and After]]</f>
        <v>344.19189999999998</v>
      </c>
      <c r="AQ409" s="9">
        <v>0</v>
      </c>
      <c r="AR409" s="9">
        <v>10.1793</v>
      </c>
      <c r="AS409" s="9">
        <v>0</v>
      </c>
      <c r="AT409" s="24">
        <f>Table1[[#This Row],[Mortgage Recording Tax Through FY12]]+Table1[[#This Row],[Mortgage Recording Tax FY13 and After]]</f>
        <v>10.1793</v>
      </c>
      <c r="AU409" s="9">
        <v>14.141999999999999</v>
      </c>
      <c r="AV409" s="9">
        <v>34.022300000000001</v>
      </c>
      <c r="AW409" s="9">
        <v>166.44540000000001</v>
      </c>
      <c r="AX409" s="24">
        <f>Table1[[#This Row],[Pilot Savings  Through FY12]]+Table1[[#This Row],[Pilot Savings FY13 and After]]</f>
        <v>200.46770000000001</v>
      </c>
      <c r="AY409" s="9">
        <v>0</v>
      </c>
      <c r="AZ409" s="9">
        <v>10.1793</v>
      </c>
      <c r="BA409" s="9">
        <v>0</v>
      </c>
      <c r="BB409" s="24">
        <f>Table1[[#This Row],[Mortgage Recording Tax Exemption Through FY12]]+Table1[[#This Row],[Mortgage Recording Tax Exemption FY13 and After]]</f>
        <v>10.1793</v>
      </c>
      <c r="BC409" s="9">
        <v>24.0059</v>
      </c>
      <c r="BD409" s="9">
        <v>110.30970000000001</v>
      </c>
      <c r="BE409" s="9">
        <v>282.53949999999998</v>
      </c>
      <c r="BF409" s="24">
        <f>Table1[[#This Row],[Indirect and Induced Land Through FY12]]+Table1[[#This Row],[Indirect and Induced Land FY13 and After]]</f>
        <v>392.8492</v>
      </c>
      <c r="BG409" s="9">
        <v>44.5824</v>
      </c>
      <c r="BH409" s="9">
        <v>204.86109999999999</v>
      </c>
      <c r="BI409" s="9">
        <v>524.71619999999996</v>
      </c>
      <c r="BJ409" s="24">
        <f>Table1[[#This Row],[Indirect and Induced Building Through FY12]]+Table1[[#This Row],[Indirect and Induced Building FY13 and After]]</f>
        <v>729.57729999999992</v>
      </c>
      <c r="BK409" s="9">
        <v>80.513300000000001</v>
      </c>
      <c r="BL409" s="9">
        <v>368.68889999999999</v>
      </c>
      <c r="BM409" s="9">
        <v>947.60820000000001</v>
      </c>
      <c r="BN409" s="24">
        <f>Table1[[#This Row],[TOTAL Real Property Related Taxes Through FY12]]+Table1[[#This Row],[TOTAL Real Property Related Taxes FY13 and After]]</f>
        <v>1316.2971</v>
      </c>
      <c r="BO409" s="9">
        <v>98.147300000000001</v>
      </c>
      <c r="BP409" s="9">
        <v>497.70330000000001</v>
      </c>
      <c r="BQ409" s="9">
        <v>1155.1541999999999</v>
      </c>
      <c r="BR409" s="24">
        <f>Table1[[#This Row],[Company Direct Through FY12]]+Table1[[#This Row],[Company Direct FY13 and After]]</f>
        <v>1652.8575000000001</v>
      </c>
      <c r="BS409" s="9">
        <v>0</v>
      </c>
      <c r="BT409" s="9">
        <v>0</v>
      </c>
      <c r="BU409" s="9">
        <v>0</v>
      </c>
      <c r="BV409" s="24">
        <f>Table1[[#This Row],[Sales Tax Exemption Through FY12]]+Table1[[#This Row],[Sales Tax Exemption FY13 and After]]</f>
        <v>0</v>
      </c>
      <c r="BW409" s="9">
        <v>0</v>
      </c>
      <c r="BX409" s="9">
        <v>0</v>
      </c>
      <c r="BY409" s="9">
        <v>0</v>
      </c>
      <c r="BZ409" s="24">
        <f>Table1[[#This Row],[Energy Tax Savings Through FY12]]+Table1[[#This Row],[Energy Tax Savings FY13 and After]]</f>
        <v>0</v>
      </c>
      <c r="CA409" s="9">
        <v>0</v>
      </c>
      <c r="CB409" s="9">
        <v>0</v>
      </c>
      <c r="CC409" s="9">
        <v>0</v>
      </c>
      <c r="CD409" s="24">
        <f>Table1[[#This Row],[Tax Exempt Bond Savings Through FY12]]+Table1[[#This Row],[Tax Exempt Bond Savings FY13 and After]]</f>
        <v>0</v>
      </c>
      <c r="CE409" s="9">
        <v>80.468699999999998</v>
      </c>
      <c r="CF409" s="9">
        <v>414.77199999999999</v>
      </c>
      <c r="CG409" s="9">
        <v>947.0847</v>
      </c>
      <c r="CH409" s="24">
        <f>Table1[[#This Row],[Indirect and Induced Through FY12]]+Table1[[#This Row],[Indirect and Induced FY13 and After]]</f>
        <v>1361.8567</v>
      </c>
      <c r="CI409" s="9">
        <v>178.61600000000001</v>
      </c>
      <c r="CJ409" s="9">
        <v>912.47529999999995</v>
      </c>
      <c r="CK409" s="9">
        <v>2102.2388999999998</v>
      </c>
      <c r="CL409" s="24">
        <f>Table1[[#This Row],[TOTAL Income Consumption Use Taxes Through FY12]]+Table1[[#This Row],[TOTAL Income Consumption Use Taxes FY13 and After]]</f>
        <v>3014.7141999999999</v>
      </c>
      <c r="CM409" s="9">
        <v>14.141999999999999</v>
      </c>
      <c r="CN409" s="9">
        <v>44.201599999999999</v>
      </c>
      <c r="CO409" s="9">
        <v>166.44540000000001</v>
      </c>
      <c r="CP409" s="24">
        <f>Table1[[#This Row],[Assistance Provided Through FY12]]+Table1[[#This Row],[Assistance Provided FY13 and After]]</f>
        <v>210.64699999999999</v>
      </c>
      <c r="CQ409" s="9">
        <v>0</v>
      </c>
      <c r="CR409" s="9">
        <v>0</v>
      </c>
      <c r="CS409" s="9">
        <v>0</v>
      </c>
      <c r="CT409" s="24">
        <f>Table1[[#This Row],[Recapture Cancellation Reduction Amount Through FY12]]+Table1[[#This Row],[Recapture Cancellation Reduction Amount FY13 and After]]</f>
        <v>0</v>
      </c>
      <c r="CU409" s="9">
        <v>0</v>
      </c>
      <c r="CV409" s="9">
        <v>0</v>
      </c>
      <c r="CW409" s="9">
        <v>0</v>
      </c>
      <c r="CX409" s="24">
        <f>Table1[[#This Row],[Penalty Paid Through FY12]]+Table1[[#This Row],[Penalty Paid FY13 and After]]</f>
        <v>0</v>
      </c>
      <c r="CY409" s="9">
        <v>14.141999999999999</v>
      </c>
      <c r="CZ409" s="9">
        <v>44.201599999999999</v>
      </c>
      <c r="DA409" s="9">
        <v>166.44540000000001</v>
      </c>
      <c r="DB409" s="24">
        <f>Table1[[#This Row],[TOTAL Assistance Net of Recapture Penalties Through FY12]]+Table1[[#This Row],[TOTAL Assistance Net of Recapture Penalties FY13 and After]]</f>
        <v>210.64699999999999</v>
      </c>
      <c r="DC409" s="9">
        <v>124.21429999999999</v>
      </c>
      <c r="DD409" s="9">
        <v>595.423</v>
      </c>
      <c r="DE409" s="9">
        <v>1461.9521</v>
      </c>
      <c r="DF409" s="24">
        <f>Table1[[#This Row],[Company Direct Tax Revenue Before Assistance Through FY12]]+Table1[[#This Row],[Company Direct Tax Revenue Before Assistance FY13 and After]]</f>
        <v>2057.3751000000002</v>
      </c>
      <c r="DG409" s="9">
        <v>149.05699999999999</v>
      </c>
      <c r="DH409" s="9">
        <v>729.94280000000003</v>
      </c>
      <c r="DI409" s="9">
        <v>1754.3404</v>
      </c>
      <c r="DJ409" s="24">
        <f>Table1[[#This Row],[Indirect and Induced Tax Revenues Through FY12]]+Table1[[#This Row],[Indirect and Induced Tax Revenues FY13 and After]]</f>
        <v>2484.2831999999999</v>
      </c>
      <c r="DK409" s="9">
        <v>273.2713</v>
      </c>
      <c r="DL409" s="9">
        <v>1325.3658</v>
      </c>
      <c r="DM409" s="9">
        <v>3216.2925</v>
      </c>
      <c r="DN409" s="24">
        <f>Table1[[#This Row],[TOTAL Tax Revenues Before Assistance Through FY12]]+Table1[[#This Row],[TOTAL Tax Revenues Before Assistance FY13 and After]]</f>
        <v>4541.6583000000001</v>
      </c>
      <c r="DO409" s="9">
        <v>259.1293</v>
      </c>
      <c r="DP409" s="9">
        <v>1281.1641999999999</v>
      </c>
      <c r="DQ409" s="9">
        <v>3049.8471</v>
      </c>
      <c r="DR409" s="24">
        <f>Table1[[#This Row],[TOTAL Tax Revenues Net of Assistance Recapture and Penalty Through FY12]]+Table1[[#This Row],[TOTAL Tax Revenues Net of Assistance Recapture and Penalty FY13 and After]]</f>
        <v>4331.0113000000001</v>
      </c>
      <c r="DS409" s="9">
        <v>0</v>
      </c>
      <c r="DT409" s="9">
        <v>0</v>
      </c>
      <c r="DU409" s="9">
        <v>0</v>
      </c>
      <c r="DV409" s="9">
        <v>0</v>
      </c>
    </row>
    <row r="410" spans="1:126" x14ac:dyDescent="0.25">
      <c r="A410" s="10">
        <v>93208</v>
      </c>
      <c r="B410" s="10" t="s">
        <v>1616</v>
      </c>
      <c r="C410" s="10" t="s">
        <v>1617</v>
      </c>
      <c r="D410" s="10" t="s">
        <v>47</v>
      </c>
      <c r="E410" s="10">
        <v>3</v>
      </c>
      <c r="F410" s="10" t="s">
        <v>1618</v>
      </c>
      <c r="G410" s="10" t="s">
        <v>73</v>
      </c>
      <c r="H410" s="13">
        <v>15000</v>
      </c>
      <c r="I410" s="13">
        <v>180000</v>
      </c>
      <c r="J410" s="10" t="s">
        <v>511</v>
      </c>
      <c r="K410" s="10" t="s">
        <v>491</v>
      </c>
      <c r="L410" s="8">
        <v>39135</v>
      </c>
      <c r="M410" s="8">
        <v>48274</v>
      </c>
      <c r="N410" s="9">
        <v>2250</v>
      </c>
      <c r="O410" s="10" t="s">
        <v>108</v>
      </c>
      <c r="P410" s="7">
        <v>4</v>
      </c>
      <c r="Q410" s="7">
        <v>0</v>
      </c>
      <c r="R410" s="7">
        <v>117</v>
      </c>
      <c r="S410" s="7">
        <v>0</v>
      </c>
      <c r="T410" s="7">
        <v>0</v>
      </c>
      <c r="U410" s="7">
        <v>121</v>
      </c>
      <c r="V410" s="7">
        <v>119</v>
      </c>
      <c r="W410" s="7">
        <v>0</v>
      </c>
      <c r="X410" s="7">
        <v>0</v>
      </c>
      <c r="Y410" s="7">
        <v>129</v>
      </c>
      <c r="Z410" s="7">
        <v>87</v>
      </c>
      <c r="AA410" s="7">
        <v>0</v>
      </c>
      <c r="AB410" s="16">
        <v>0</v>
      </c>
      <c r="AC410" s="16">
        <v>0</v>
      </c>
      <c r="AD410" s="16">
        <v>0</v>
      </c>
      <c r="AE410" s="16">
        <v>0</v>
      </c>
      <c r="AF410" s="15">
        <v>89.256198347107443</v>
      </c>
      <c r="AG410" s="10" t="s">
        <v>28</v>
      </c>
      <c r="AH410" s="10" t="s">
        <v>1966</v>
      </c>
      <c r="AI410" s="9">
        <v>0</v>
      </c>
      <c r="AJ410" s="9">
        <v>0</v>
      </c>
      <c r="AK410" s="9">
        <v>0</v>
      </c>
      <c r="AL410" s="24">
        <f>Table1[[#This Row],[Company Direct Land Through FY12]]+Table1[[#This Row],[Company Direct Land FY13 and After]]</f>
        <v>0</v>
      </c>
      <c r="AM410" s="9">
        <v>0</v>
      </c>
      <c r="AN410" s="9">
        <v>0</v>
      </c>
      <c r="AO410" s="9">
        <v>0</v>
      </c>
      <c r="AP410" s="24">
        <f>Table1[[#This Row],[Company Direct Building Through FY12]]+Table1[[#This Row],[Company Direct Building FY13 and After]]</f>
        <v>0</v>
      </c>
      <c r="AQ410" s="9">
        <v>0</v>
      </c>
      <c r="AR410" s="9">
        <v>0</v>
      </c>
      <c r="AS410" s="9">
        <v>0</v>
      </c>
      <c r="AT410" s="24">
        <f>Table1[[#This Row],[Mortgage Recording Tax Through FY12]]+Table1[[#This Row],[Mortgage Recording Tax FY13 and After]]</f>
        <v>0</v>
      </c>
      <c r="AU410" s="9">
        <v>0</v>
      </c>
      <c r="AV410" s="9">
        <v>0</v>
      </c>
      <c r="AW410" s="9">
        <v>0</v>
      </c>
      <c r="AX410" s="24">
        <f>Table1[[#This Row],[Pilot Savings  Through FY12]]+Table1[[#This Row],[Pilot Savings FY13 and After]]</f>
        <v>0</v>
      </c>
      <c r="AY410" s="9">
        <v>0</v>
      </c>
      <c r="AZ410" s="9">
        <v>0</v>
      </c>
      <c r="BA410" s="9">
        <v>0</v>
      </c>
      <c r="BB410" s="24">
        <f>Table1[[#This Row],[Mortgage Recording Tax Exemption Through FY12]]+Table1[[#This Row],[Mortgage Recording Tax Exemption FY13 and After]]</f>
        <v>0</v>
      </c>
      <c r="BC410" s="9">
        <v>56.491300000000003</v>
      </c>
      <c r="BD410" s="9">
        <v>284.14449999999999</v>
      </c>
      <c r="BE410" s="9">
        <v>640.82650000000001</v>
      </c>
      <c r="BF410" s="24">
        <f>Table1[[#This Row],[Indirect and Induced Land Through FY12]]+Table1[[#This Row],[Indirect and Induced Land FY13 and After]]</f>
        <v>924.971</v>
      </c>
      <c r="BG410" s="9">
        <v>104.91240000000001</v>
      </c>
      <c r="BH410" s="9">
        <v>527.69709999999998</v>
      </c>
      <c r="BI410" s="9">
        <v>1190.1051</v>
      </c>
      <c r="BJ410" s="24">
        <f>Table1[[#This Row],[Indirect and Induced Building Through FY12]]+Table1[[#This Row],[Indirect and Induced Building FY13 and After]]</f>
        <v>1717.8022000000001</v>
      </c>
      <c r="BK410" s="9">
        <v>161.40369999999999</v>
      </c>
      <c r="BL410" s="9">
        <v>811.84159999999997</v>
      </c>
      <c r="BM410" s="9">
        <v>1830.9315999999999</v>
      </c>
      <c r="BN410" s="24">
        <f>Table1[[#This Row],[TOTAL Real Property Related Taxes Through FY12]]+Table1[[#This Row],[TOTAL Real Property Related Taxes FY13 and After]]</f>
        <v>2642.7731999999996</v>
      </c>
      <c r="BO410" s="9">
        <v>150.90819999999999</v>
      </c>
      <c r="BP410" s="9">
        <v>842.09259999999995</v>
      </c>
      <c r="BQ410" s="9">
        <v>1711.8738000000001</v>
      </c>
      <c r="BR410" s="24">
        <f>Table1[[#This Row],[Company Direct Through FY12]]+Table1[[#This Row],[Company Direct FY13 and After]]</f>
        <v>2553.9664000000002</v>
      </c>
      <c r="BS410" s="9">
        <v>0</v>
      </c>
      <c r="BT410" s="9">
        <v>0</v>
      </c>
      <c r="BU410" s="9">
        <v>0</v>
      </c>
      <c r="BV410" s="24">
        <f>Table1[[#This Row],[Sales Tax Exemption Through FY12]]+Table1[[#This Row],[Sales Tax Exemption FY13 and After]]</f>
        <v>0</v>
      </c>
      <c r="BW410" s="9">
        <v>0</v>
      </c>
      <c r="BX410" s="9">
        <v>0</v>
      </c>
      <c r="BY410" s="9">
        <v>0</v>
      </c>
      <c r="BZ410" s="24">
        <f>Table1[[#This Row],[Energy Tax Savings Through FY12]]+Table1[[#This Row],[Energy Tax Savings FY13 and After]]</f>
        <v>0</v>
      </c>
      <c r="CA410" s="9">
        <v>1.4166000000000001</v>
      </c>
      <c r="CB410" s="9">
        <v>7.6639999999999997</v>
      </c>
      <c r="CC410" s="9">
        <v>6.4326999999999996</v>
      </c>
      <c r="CD410" s="24">
        <f>Table1[[#This Row],[Tax Exempt Bond Savings Through FY12]]+Table1[[#This Row],[Tax Exempt Bond Savings FY13 and After]]</f>
        <v>14.096699999999998</v>
      </c>
      <c r="CE410" s="9">
        <v>174.08969999999999</v>
      </c>
      <c r="CF410" s="9">
        <v>979.97680000000003</v>
      </c>
      <c r="CG410" s="9">
        <v>1974.8388</v>
      </c>
      <c r="CH410" s="24">
        <f>Table1[[#This Row],[Indirect and Induced Through FY12]]+Table1[[#This Row],[Indirect and Induced FY13 and After]]</f>
        <v>2954.8155999999999</v>
      </c>
      <c r="CI410" s="9">
        <v>323.5813</v>
      </c>
      <c r="CJ410" s="9">
        <v>1814.4054000000001</v>
      </c>
      <c r="CK410" s="9">
        <v>3680.2799</v>
      </c>
      <c r="CL410" s="24">
        <f>Table1[[#This Row],[TOTAL Income Consumption Use Taxes Through FY12]]+Table1[[#This Row],[TOTAL Income Consumption Use Taxes FY13 and After]]</f>
        <v>5494.6853000000001</v>
      </c>
      <c r="CM410" s="9">
        <v>1.4166000000000001</v>
      </c>
      <c r="CN410" s="9">
        <v>7.6639999999999997</v>
      </c>
      <c r="CO410" s="9">
        <v>6.4326999999999996</v>
      </c>
      <c r="CP410" s="24">
        <f>Table1[[#This Row],[Assistance Provided Through FY12]]+Table1[[#This Row],[Assistance Provided FY13 and After]]</f>
        <v>14.096699999999998</v>
      </c>
      <c r="CQ410" s="9">
        <v>0</v>
      </c>
      <c r="CR410" s="9">
        <v>0</v>
      </c>
      <c r="CS410" s="9">
        <v>0</v>
      </c>
      <c r="CT410" s="24">
        <f>Table1[[#This Row],[Recapture Cancellation Reduction Amount Through FY12]]+Table1[[#This Row],[Recapture Cancellation Reduction Amount FY13 and After]]</f>
        <v>0</v>
      </c>
      <c r="CU410" s="9">
        <v>0</v>
      </c>
      <c r="CV410" s="9">
        <v>0</v>
      </c>
      <c r="CW410" s="9">
        <v>0</v>
      </c>
      <c r="CX410" s="24">
        <f>Table1[[#This Row],[Penalty Paid Through FY12]]+Table1[[#This Row],[Penalty Paid FY13 and After]]</f>
        <v>0</v>
      </c>
      <c r="CY410" s="9">
        <v>1.4166000000000001</v>
      </c>
      <c r="CZ410" s="9">
        <v>7.6639999999999997</v>
      </c>
      <c r="DA410" s="9">
        <v>6.4326999999999996</v>
      </c>
      <c r="DB410" s="24">
        <f>Table1[[#This Row],[TOTAL Assistance Net of Recapture Penalties Through FY12]]+Table1[[#This Row],[TOTAL Assistance Net of Recapture Penalties FY13 and After]]</f>
        <v>14.096699999999998</v>
      </c>
      <c r="DC410" s="9">
        <v>150.90819999999999</v>
      </c>
      <c r="DD410" s="9">
        <v>842.09259999999995</v>
      </c>
      <c r="DE410" s="9">
        <v>1711.8738000000001</v>
      </c>
      <c r="DF410" s="24">
        <f>Table1[[#This Row],[Company Direct Tax Revenue Before Assistance Through FY12]]+Table1[[#This Row],[Company Direct Tax Revenue Before Assistance FY13 and After]]</f>
        <v>2553.9664000000002</v>
      </c>
      <c r="DG410" s="9">
        <v>335.49340000000001</v>
      </c>
      <c r="DH410" s="9">
        <v>1791.8184000000001</v>
      </c>
      <c r="DI410" s="9">
        <v>3805.7703999999999</v>
      </c>
      <c r="DJ410" s="24">
        <f>Table1[[#This Row],[Indirect and Induced Tax Revenues Through FY12]]+Table1[[#This Row],[Indirect and Induced Tax Revenues FY13 and After]]</f>
        <v>5597.5887999999995</v>
      </c>
      <c r="DK410" s="9">
        <v>486.40159999999997</v>
      </c>
      <c r="DL410" s="9">
        <v>2633.9110000000001</v>
      </c>
      <c r="DM410" s="9">
        <v>5517.6441999999997</v>
      </c>
      <c r="DN410" s="24">
        <f>Table1[[#This Row],[TOTAL Tax Revenues Before Assistance Through FY12]]+Table1[[#This Row],[TOTAL Tax Revenues Before Assistance FY13 and After]]</f>
        <v>8151.5551999999998</v>
      </c>
      <c r="DO410" s="9">
        <v>484.98500000000001</v>
      </c>
      <c r="DP410" s="9">
        <v>2626.2469999999998</v>
      </c>
      <c r="DQ410" s="9">
        <v>5511.2115000000003</v>
      </c>
      <c r="DR410" s="24">
        <f>Table1[[#This Row],[TOTAL Tax Revenues Net of Assistance Recapture and Penalty Through FY12]]+Table1[[#This Row],[TOTAL Tax Revenues Net of Assistance Recapture and Penalty FY13 and After]]</f>
        <v>8137.4585000000006</v>
      </c>
      <c r="DS410" s="9">
        <v>0</v>
      </c>
      <c r="DT410" s="9">
        <v>0</v>
      </c>
      <c r="DU410" s="9">
        <v>0</v>
      </c>
      <c r="DV410" s="9">
        <v>0</v>
      </c>
    </row>
    <row r="411" spans="1:126" x14ac:dyDescent="0.25">
      <c r="A411" s="10">
        <v>93209</v>
      </c>
      <c r="B411" s="10" t="s">
        <v>1619</v>
      </c>
      <c r="C411" s="10" t="s">
        <v>1620</v>
      </c>
      <c r="D411" s="10" t="s">
        <v>17</v>
      </c>
      <c r="E411" s="10">
        <v>44</v>
      </c>
      <c r="F411" s="10" t="s">
        <v>1621</v>
      </c>
      <c r="G411" s="10" t="s">
        <v>494</v>
      </c>
      <c r="H411" s="13">
        <v>5302</v>
      </c>
      <c r="I411" s="13">
        <v>7184</v>
      </c>
      <c r="J411" s="10" t="s">
        <v>511</v>
      </c>
      <c r="K411" s="10" t="s">
        <v>491</v>
      </c>
      <c r="L411" s="8">
        <v>39135</v>
      </c>
      <c r="M411" s="8">
        <v>49857</v>
      </c>
      <c r="N411" s="9">
        <v>1620</v>
      </c>
      <c r="O411" s="10" t="s">
        <v>74</v>
      </c>
      <c r="P411" s="7">
        <v>32</v>
      </c>
      <c r="Q411" s="7">
        <v>0</v>
      </c>
      <c r="R411" s="7">
        <v>15</v>
      </c>
      <c r="S411" s="7">
        <v>0</v>
      </c>
      <c r="T411" s="7">
        <v>0</v>
      </c>
      <c r="U411" s="7">
        <v>47</v>
      </c>
      <c r="V411" s="7">
        <v>31</v>
      </c>
      <c r="W411" s="7">
        <v>0</v>
      </c>
      <c r="X411" s="7">
        <v>0</v>
      </c>
      <c r="Y411" s="7">
        <v>21</v>
      </c>
      <c r="Z411" s="7">
        <v>0</v>
      </c>
      <c r="AA411" s="7">
        <v>0</v>
      </c>
      <c r="AB411" s="16">
        <v>0</v>
      </c>
      <c r="AC411" s="16">
        <v>0</v>
      </c>
      <c r="AD411" s="16">
        <v>0</v>
      </c>
      <c r="AE411" s="16">
        <v>0</v>
      </c>
      <c r="AF411" s="15">
        <v>91.489361702127653</v>
      </c>
      <c r="AG411" s="10" t="s">
        <v>28</v>
      </c>
      <c r="AH411" s="10" t="s">
        <v>1966</v>
      </c>
      <c r="AI411" s="9">
        <v>0</v>
      </c>
      <c r="AJ411" s="9">
        <v>0</v>
      </c>
      <c r="AK411" s="9">
        <v>0</v>
      </c>
      <c r="AL411" s="24">
        <f>Table1[[#This Row],[Company Direct Land Through FY12]]+Table1[[#This Row],[Company Direct Land FY13 and After]]</f>
        <v>0</v>
      </c>
      <c r="AM411" s="9">
        <v>0</v>
      </c>
      <c r="AN411" s="9">
        <v>0</v>
      </c>
      <c r="AO411" s="9">
        <v>0</v>
      </c>
      <c r="AP411" s="24">
        <f>Table1[[#This Row],[Company Direct Building Through FY12]]+Table1[[#This Row],[Company Direct Building FY13 and After]]</f>
        <v>0</v>
      </c>
      <c r="AQ411" s="9">
        <v>0</v>
      </c>
      <c r="AR411" s="9">
        <v>30.726099999999999</v>
      </c>
      <c r="AS411" s="9">
        <v>0</v>
      </c>
      <c r="AT411" s="24">
        <f>Table1[[#This Row],[Mortgage Recording Tax Through FY12]]+Table1[[#This Row],[Mortgage Recording Tax FY13 and After]]</f>
        <v>30.726099999999999</v>
      </c>
      <c r="AU411" s="9">
        <v>0</v>
      </c>
      <c r="AV411" s="9">
        <v>0</v>
      </c>
      <c r="AW411" s="9">
        <v>0</v>
      </c>
      <c r="AX411" s="24">
        <f>Table1[[#This Row],[Pilot Savings  Through FY12]]+Table1[[#This Row],[Pilot Savings FY13 and After]]</f>
        <v>0</v>
      </c>
      <c r="AY411" s="9">
        <v>0</v>
      </c>
      <c r="AZ411" s="9">
        <v>30.726099999999999</v>
      </c>
      <c r="BA411" s="9">
        <v>0</v>
      </c>
      <c r="BB411" s="24">
        <f>Table1[[#This Row],[Mortgage Recording Tax Exemption Through FY12]]+Table1[[#This Row],[Mortgage Recording Tax Exemption FY13 and After]]</f>
        <v>30.726099999999999</v>
      </c>
      <c r="BC411" s="9">
        <v>14.717000000000001</v>
      </c>
      <c r="BD411" s="9">
        <v>60.615200000000002</v>
      </c>
      <c r="BE411" s="9">
        <v>196.6986</v>
      </c>
      <c r="BF411" s="24">
        <f>Table1[[#This Row],[Indirect and Induced Land Through FY12]]+Table1[[#This Row],[Indirect and Induced Land FY13 and After]]</f>
        <v>257.31380000000001</v>
      </c>
      <c r="BG411" s="9">
        <v>27.331600000000002</v>
      </c>
      <c r="BH411" s="9">
        <v>112.5711</v>
      </c>
      <c r="BI411" s="9">
        <v>365.29660000000001</v>
      </c>
      <c r="BJ411" s="24">
        <f>Table1[[#This Row],[Indirect and Induced Building Through FY12]]+Table1[[#This Row],[Indirect and Induced Building FY13 and After]]</f>
        <v>477.86770000000001</v>
      </c>
      <c r="BK411" s="9">
        <v>42.0486</v>
      </c>
      <c r="BL411" s="9">
        <v>173.18629999999999</v>
      </c>
      <c r="BM411" s="9">
        <v>561.99519999999995</v>
      </c>
      <c r="BN411" s="24">
        <f>Table1[[#This Row],[TOTAL Real Property Related Taxes Through FY12]]+Table1[[#This Row],[TOTAL Real Property Related Taxes FY13 and After]]</f>
        <v>735.18149999999991</v>
      </c>
      <c r="BO411" s="9">
        <v>47.3232</v>
      </c>
      <c r="BP411" s="9">
        <v>218.66589999999999</v>
      </c>
      <c r="BQ411" s="9">
        <v>632.4923</v>
      </c>
      <c r="BR411" s="24">
        <f>Table1[[#This Row],[Company Direct Through FY12]]+Table1[[#This Row],[Company Direct FY13 and After]]</f>
        <v>851.15819999999997</v>
      </c>
      <c r="BS411" s="9">
        <v>0</v>
      </c>
      <c r="BT411" s="9">
        <v>0</v>
      </c>
      <c r="BU411" s="9">
        <v>0</v>
      </c>
      <c r="BV411" s="24">
        <f>Table1[[#This Row],[Sales Tax Exemption Through FY12]]+Table1[[#This Row],[Sales Tax Exemption FY13 and After]]</f>
        <v>0</v>
      </c>
      <c r="BW411" s="9">
        <v>0</v>
      </c>
      <c r="BX411" s="9">
        <v>0</v>
      </c>
      <c r="BY411" s="9">
        <v>0</v>
      </c>
      <c r="BZ411" s="24">
        <f>Table1[[#This Row],[Energy Tax Savings Through FY12]]+Table1[[#This Row],[Energy Tax Savings FY13 and After]]</f>
        <v>0</v>
      </c>
      <c r="CA411" s="9">
        <v>0.78739999999999999</v>
      </c>
      <c r="CB411" s="9">
        <v>5.4329000000000001</v>
      </c>
      <c r="CC411" s="9">
        <v>3.5754999999999999</v>
      </c>
      <c r="CD411" s="24">
        <f>Table1[[#This Row],[Tax Exempt Bond Savings Through FY12]]+Table1[[#This Row],[Tax Exempt Bond Savings FY13 and After]]</f>
        <v>9.0084</v>
      </c>
      <c r="CE411" s="9">
        <v>54.595700000000001</v>
      </c>
      <c r="CF411" s="9">
        <v>254.47989999999999</v>
      </c>
      <c r="CG411" s="9">
        <v>729.68960000000004</v>
      </c>
      <c r="CH411" s="24">
        <f>Table1[[#This Row],[Indirect and Induced Through FY12]]+Table1[[#This Row],[Indirect and Induced FY13 and After]]</f>
        <v>984.16949999999997</v>
      </c>
      <c r="CI411" s="9">
        <v>101.1315</v>
      </c>
      <c r="CJ411" s="9">
        <v>467.71289999999999</v>
      </c>
      <c r="CK411" s="9">
        <v>1358.6063999999999</v>
      </c>
      <c r="CL411" s="24">
        <f>Table1[[#This Row],[TOTAL Income Consumption Use Taxes Through FY12]]+Table1[[#This Row],[TOTAL Income Consumption Use Taxes FY13 and After]]</f>
        <v>1826.3192999999999</v>
      </c>
      <c r="CM411" s="9">
        <v>0.78739999999999999</v>
      </c>
      <c r="CN411" s="9">
        <v>36.158999999999999</v>
      </c>
      <c r="CO411" s="9">
        <v>3.5754999999999999</v>
      </c>
      <c r="CP411" s="24">
        <f>Table1[[#This Row],[Assistance Provided Through FY12]]+Table1[[#This Row],[Assistance Provided FY13 and After]]</f>
        <v>39.734499999999997</v>
      </c>
      <c r="CQ411" s="9">
        <v>0</v>
      </c>
      <c r="CR411" s="9">
        <v>0</v>
      </c>
      <c r="CS411" s="9">
        <v>0</v>
      </c>
      <c r="CT411" s="24">
        <f>Table1[[#This Row],[Recapture Cancellation Reduction Amount Through FY12]]+Table1[[#This Row],[Recapture Cancellation Reduction Amount FY13 and After]]</f>
        <v>0</v>
      </c>
      <c r="CU411" s="9">
        <v>0</v>
      </c>
      <c r="CV411" s="9">
        <v>0</v>
      </c>
      <c r="CW411" s="9">
        <v>0</v>
      </c>
      <c r="CX411" s="24">
        <f>Table1[[#This Row],[Penalty Paid Through FY12]]+Table1[[#This Row],[Penalty Paid FY13 and After]]</f>
        <v>0</v>
      </c>
      <c r="CY411" s="9">
        <v>0.78739999999999999</v>
      </c>
      <c r="CZ411" s="9">
        <v>36.158999999999999</v>
      </c>
      <c r="DA411" s="9">
        <v>3.5754999999999999</v>
      </c>
      <c r="DB411" s="24">
        <f>Table1[[#This Row],[TOTAL Assistance Net of Recapture Penalties Through FY12]]+Table1[[#This Row],[TOTAL Assistance Net of Recapture Penalties FY13 and After]]</f>
        <v>39.734499999999997</v>
      </c>
      <c r="DC411" s="9">
        <v>47.3232</v>
      </c>
      <c r="DD411" s="9">
        <v>249.392</v>
      </c>
      <c r="DE411" s="9">
        <v>632.4923</v>
      </c>
      <c r="DF411" s="24">
        <f>Table1[[#This Row],[Company Direct Tax Revenue Before Assistance Through FY12]]+Table1[[#This Row],[Company Direct Tax Revenue Before Assistance FY13 and After]]</f>
        <v>881.88429999999994</v>
      </c>
      <c r="DG411" s="9">
        <v>96.644300000000001</v>
      </c>
      <c r="DH411" s="9">
        <v>427.6662</v>
      </c>
      <c r="DI411" s="9">
        <v>1291.6848</v>
      </c>
      <c r="DJ411" s="24">
        <f>Table1[[#This Row],[Indirect and Induced Tax Revenues Through FY12]]+Table1[[#This Row],[Indirect and Induced Tax Revenues FY13 and After]]</f>
        <v>1719.3510000000001</v>
      </c>
      <c r="DK411" s="9">
        <v>143.9675</v>
      </c>
      <c r="DL411" s="9">
        <v>677.05820000000006</v>
      </c>
      <c r="DM411" s="9">
        <v>1924.1771000000001</v>
      </c>
      <c r="DN411" s="24">
        <f>Table1[[#This Row],[TOTAL Tax Revenues Before Assistance Through FY12]]+Table1[[#This Row],[TOTAL Tax Revenues Before Assistance FY13 and After]]</f>
        <v>2601.2353000000003</v>
      </c>
      <c r="DO411" s="9">
        <v>143.18010000000001</v>
      </c>
      <c r="DP411" s="9">
        <v>640.89919999999995</v>
      </c>
      <c r="DQ411" s="9">
        <v>1920.6016</v>
      </c>
      <c r="DR411" s="24">
        <f>Table1[[#This Row],[TOTAL Tax Revenues Net of Assistance Recapture and Penalty Through FY12]]+Table1[[#This Row],[TOTAL Tax Revenues Net of Assistance Recapture and Penalty FY13 and After]]</f>
        <v>2561.5007999999998</v>
      </c>
      <c r="DS411" s="9">
        <v>0</v>
      </c>
      <c r="DT411" s="9">
        <v>0</v>
      </c>
      <c r="DU411" s="9">
        <v>0</v>
      </c>
      <c r="DV411" s="9">
        <v>0</v>
      </c>
    </row>
    <row r="412" spans="1:126" x14ac:dyDescent="0.25">
      <c r="A412" s="10">
        <v>93210</v>
      </c>
      <c r="B412" s="10" t="s">
        <v>1622</v>
      </c>
      <c r="C412" s="10" t="s">
        <v>1623</v>
      </c>
      <c r="D412" s="10" t="s">
        <v>47</v>
      </c>
      <c r="E412" s="10">
        <v>3</v>
      </c>
      <c r="F412" s="10" t="s">
        <v>1624</v>
      </c>
      <c r="G412" s="10" t="s">
        <v>1625</v>
      </c>
      <c r="H412" s="13">
        <v>13320</v>
      </c>
      <c r="I412" s="13">
        <v>13700</v>
      </c>
      <c r="J412" s="10" t="s">
        <v>1326</v>
      </c>
      <c r="K412" s="10" t="s">
        <v>491</v>
      </c>
      <c r="L412" s="8">
        <v>39135</v>
      </c>
      <c r="M412" s="8">
        <v>49857</v>
      </c>
      <c r="N412" s="9">
        <v>1010</v>
      </c>
      <c r="O412" s="10" t="s">
        <v>108</v>
      </c>
      <c r="P412" s="7">
        <v>0</v>
      </c>
      <c r="Q412" s="7">
        <v>0</v>
      </c>
      <c r="R412" s="7">
        <v>23</v>
      </c>
      <c r="S412" s="7">
        <v>0</v>
      </c>
      <c r="T412" s="7">
        <v>1</v>
      </c>
      <c r="U412" s="7">
        <v>24</v>
      </c>
      <c r="V412" s="7">
        <v>23</v>
      </c>
      <c r="W412" s="7">
        <v>0</v>
      </c>
      <c r="X412" s="7">
        <v>0</v>
      </c>
      <c r="Y412" s="7">
        <v>15</v>
      </c>
      <c r="Z412" s="7">
        <v>6</v>
      </c>
      <c r="AA412" s="7">
        <v>0</v>
      </c>
      <c r="AB412" s="16">
        <v>0</v>
      </c>
      <c r="AC412" s="16">
        <v>0</v>
      </c>
      <c r="AD412" s="16">
        <v>0</v>
      </c>
      <c r="AE412" s="16">
        <v>0</v>
      </c>
      <c r="AF412" s="15">
        <v>78.260869565217391</v>
      </c>
      <c r="AG412" s="10" t="s">
        <v>28</v>
      </c>
      <c r="AH412" s="10" t="s">
        <v>1966</v>
      </c>
      <c r="AI412" s="9">
        <v>0</v>
      </c>
      <c r="AJ412" s="9">
        <v>0</v>
      </c>
      <c r="AK412" s="9">
        <v>0</v>
      </c>
      <c r="AL412" s="24">
        <f>Table1[[#This Row],[Company Direct Land Through FY12]]+Table1[[#This Row],[Company Direct Land FY13 and After]]</f>
        <v>0</v>
      </c>
      <c r="AM412" s="9">
        <v>0</v>
      </c>
      <c r="AN412" s="9">
        <v>0</v>
      </c>
      <c r="AO412" s="9">
        <v>0</v>
      </c>
      <c r="AP412" s="24">
        <f>Table1[[#This Row],[Company Direct Building Through FY12]]+Table1[[#This Row],[Company Direct Building FY13 and After]]</f>
        <v>0</v>
      </c>
      <c r="AQ412" s="9">
        <v>0</v>
      </c>
      <c r="AR412" s="9">
        <v>0</v>
      </c>
      <c r="AS412" s="9">
        <v>0</v>
      </c>
      <c r="AT412" s="24">
        <f>Table1[[#This Row],[Mortgage Recording Tax Through FY12]]+Table1[[#This Row],[Mortgage Recording Tax FY13 and After]]</f>
        <v>0</v>
      </c>
      <c r="AU412" s="9">
        <v>0</v>
      </c>
      <c r="AV412" s="9">
        <v>0</v>
      </c>
      <c r="AW412" s="9">
        <v>0</v>
      </c>
      <c r="AX412" s="24">
        <f>Table1[[#This Row],[Pilot Savings  Through FY12]]+Table1[[#This Row],[Pilot Savings FY13 and After]]</f>
        <v>0</v>
      </c>
      <c r="AY412" s="9">
        <v>0</v>
      </c>
      <c r="AZ412" s="9">
        <v>0</v>
      </c>
      <c r="BA412" s="9">
        <v>0</v>
      </c>
      <c r="BB412" s="24">
        <f>Table1[[#This Row],[Mortgage Recording Tax Exemption Through FY12]]+Table1[[#This Row],[Mortgage Recording Tax Exemption FY13 and After]]</f>
        <v>0</v>
      </c>
      <c r="BC412" s="9">
        <v>30.674099999999999</v>
      </c>
      <c r="BD412" s="9">
        <v>137.58539999999999</v>
      </c>
      <c r="BE412" s="9">
        <v>409.97109999999998</v>
      </c>
      <c r="BF412" s="24">
        <f>Table1[[#This Row],[Indirect and Induced Land Through FY12]]+Table1[[#This Row],[Indirect and Induced Land FY13 and After]]</f>
        <v>547.55649999999991</v>
      </c>
      <c r="BG412" s="9">
        <v>56.966299999999997</v>
      </c>
      <c r="BH412" s="9">
        <v>255.51589999999999</v>
      </c>
      <c r="BI412" s="9">
        <v>761.37509999999997</v>
      </c>
      <c r="BJ412" s="24">
        <f>Table1[[#This Row],[Indirect and Induced Building Through FY12]]+Table1[[#This Row],[Indirect and Induced Building FY13 and After]]</f>
        <v>1016.891</v>
      </c>
      <c r="BK412" s="9">
        <v>87.6404</v>
      </c>
      <c r="BL412" s="9">
        <v>393.10129999999998</v>
      </c>
      <c r="BM412" s="9">
        <v>1171.3462</v>
      </c>
      <c r="BN412" s="24">
        <f>Table1[[#This Row],[TOTAL Real Property Related Taxes Through FY12]]+Table1[[#This Row],[TOTAL Real Property Related Taxes FY13 and After]]</f>
        <v>1564.4475</v>
      </c>
      <c r="BO412" s="9">
        <v>75.335899999999995</v>
      </c>
      <c r="BP412" s="9">
        <v>372.59620000000001</v>
      </c>
      <c r="BQ412" s="9">
        <v>1006.8909</v>
      </c>
      <c r="BR412" s="24">
        <f>Table1[[#This Row],[Company Direct Through FY12]]+Table1[[#This Row],[Company Direct FY13 and After]]</f>
        <v>1379.4871000000001</v>
      </c>
      <c r="BS412" s="9">
        <v>0</v>
      </c>
      <c r="BT412" s="9">
        <v>0</v>
      </c>
      <c r="BU412" s="9">
        <v>0</v>
      </c>
      <c r="BV412" s="24">
        <f>Table1[[#This Row],[Sales Tax Exemption Through FY12]]+Table1[[#This Row],[Sales Tax Exemption FY13 and After]]</f>
        <v>0</v>
      </c>
      <c r="BW412" s="9">
        <v>0</v>
      </c>
      <c r="BX412" s="9">
        <v>0</v>
      </c>
      <c r="BY412" s="9">
        <v>0</v>
      </c>
      <c r="BZ412" s="24">
        <f>Table1[[#This Row],[Energy Tax Savings Through FY12]]+Table1[[#This Row],[Energy Tax Savings FY13 and After]]</f>
        <v>0</v>
      </c>
      <c r="CA412" s="9">
        <v>0.43940000000000001</v>
      </c>
      <c r="CB412" s="9">
        <v>3.1953999999999998</v>
      </c>
      <c r="CC412" s="9">
        <v>1.9951000000000001</v>
      </c>
      <c r="CD412" s="24">
        <f>Table1[[#This Row],[Tax Exempt Bond Savings Through FY12]]+Table1[[#This Row],[Tax Exempt Bond Savings FY13 and After]]</f>
        <v>5.1905000000000001</v>
      </c>
      <c r="CE412" s="9">
        <v>94.528800000000004</v>
      </c>
      <c r="CF412" s="9">
        <v>473.19009999999997</v>
      </c>
      <c r="CG412" s="9">
        <v>1263.4126000000001</v>
      </c>
      <c r="CH412" s="24">
        <f>Table1[[#This Row],[Indirect and Induced Through FY12]]+Table1[[#This Row],[Indirect and Induced FY13 and After]]</f>
        <v>1736.6027000000001</v>
      </c>
      <c r="CI412" s="9">
        <v>169.42529999999999</v>
      </c>
      <c r="CJ412" s="9">
        <v>842.59090000000003</v>
      </c>
      <c r="CK412" s="9">
        <v>2268.3083999999999</v>
      </c>
      <c r="CL412" s="24">
        <f>Table1[[#This Row],[TOTAL Income Consumption Use Taxes Through FY12]]+Table1[[#This Row],[TOTAL Income Consumption Use Taxes FY13 and After]]</f>
        <v>3110.8993</v>
      </c>
      <c r="CM412" s="9">
        <v>0.43940000000000001</v>
      </c>
      <c r="CN412" s="9">
        <v>3.1953999999999998</v>
      </c>
      <c r="CO412" s="9">
        <v>1.9951000000000001</v>
      </c>
      <c r="CP412" s="24">
        <f>Table1[[#This Row],[Assistance Provided Through FY12]]+Table1[[#This Row],[Assistance Provided FY13 and After]]</f>
        <v>5.1905000000000001</v>
      </c>
      <c r="CQ412" s="9">
        <v>0</v>
      </c>
      <c r="CR412" s="9">
        <v>0</v>
      </c>
      <c r="CS412" s="9">
        <v>0</v>
      </c>
      <c r="CT412" s="24">
        <f>Table1[[#This Row],[Recapture Cancellation Reduction Amount Through FY12]]+Table1[[#This Row],[Recapture Cancellation Reduction Amount FY13 and After]]</f>
        <v>0</v>
      </c>
      <c r="CU412" s="9">
        <v>0</v>
      </c>
      <c r="CV412" s="9">
        <v>0</v>
      </c>
      <c r="CW412" s="9">
        <v>0</v>
      </c>
      <c r="CX412" s="24">
        <f>Table1[[#This Row],[Penalty Paid Through FY12]]+Table1[[#This Row],[Penalty Paid FY13 and After]]</f>
        <v>0</v>
      </c>
      <c r="CY412" s="9">
        <v>0.43940000000000001</v>
      </c>
      <c r="CZ412" s="9">
        <v>3.1953999999999998</v>
      </c>
      <c r="DA412" s="9">
        <v>1.9951000000000001</v>
      </c>
      <c r="DB412" s="24">
        <f>Table1[[#This Row],[TOTAL Assistance Net of Recapture Penalties Through FY12]]+Table1[[#This Row],[TOTAL Assistance Net of Recapture Penalties FY13 and After]]</f>
        <v>5.1905000000000001</v>
      </c>
      <c r="DC412" s="9">
        <v>75.335899999999995</v>
      </c>
      <c r="DD412" s="9">
        <v>372.59620000000001</v>
      </c>
      <c r="DE412" s="9">
        <v>1006.8909</v>
      </c>
      <c r="DF412" s="24">
        <f>Table1[[#This Row],[Company Direct Tax Revenue Before Assistance Through FY12]]+Table1[[#This Row],[Company Direct Tax Revenue Before Assistance FY13 and After]]</f>
        <v>1379.4871000000001</v>
      </c>
      <c r="DG412" s="9">
        <v>182.16919999999999</v>
      </c>
      <c r="DH412" s="9">
        <v>866.29139999999995</v>
      </c>
      <c r="DI412" s="9">
        <v>2434.7588000000001</v>
      </c>
      <c r="DJ412" s="24">
        <f>Table1[[#This Row],[Indirect and Induced Tax Revenues Through FY12]]+Table1[[#This Row],[Indirect and Induced Tax Revenues FY13 and After]]</f>
        <v>3301.0502000000001</v>
      </c>
      <c r="DK412" s="9">
        <v>257.50510000000003</v>
      </c>
      <c r="DL412" s="9">
        <v>1238.8876</v>
      </c>
      <c r="DM412" s="9">
        <v>3441.6496999999999</v>
      </c>
      <c r="DN412" s="24">
        <f>Table1[[#This Row],[TOTAL Tax Revenues Before Assistance Through FY12]]+Table1[[#This Row],[TOTAL Tax Revenues Before Assistance FY13 and After]]</f>
        <v>4680.5373</v>
      </c>
      <c r="DO412" s="9">
        <v>257.06569999999999</v>
      </c>
      <c r="DP412" s="9">
        <v>1235.6922</v>
      </c>
      <c r="DQ412" s="9">
        <v>3439.6545999999998</v>
      </c>
      <c r="DR412" s="24">
        <f>Table1[[#This Row],[TOTAL Tax Revenues Net of Assistance Recapture and Penalty Through FY12]]+Table1[[#This Row],[TOTAL Tax Revenues Net of Assistance Recapture and Penalty FY13 and After]]</f>
        <v>4675.3467999999993</v>
      </c>
      <c r="DS412" s="9">
        <v>0</v>
      </c>
      <c r="DT412" s="9">
        <v>0</v>
      </c>
      <c r="DU412" s="9">
        <v>0</v>
      </c>
      <c r="DV412" s="9">
        <v>0</v>
      </c>
    </row>
    <row r="413" spans="1:126" x14ac:dyDescent="0.25">
      <c r="A413" s="10">
        <v>93211</v>
      </c>
      <c r="B413" s="10" t="s">
        <v>1626</v>
      </c>
      <c r="C413" s="10" t="s">
        <v>1627</v>
      </c>
      <c r="D413" s="10" t="s">
        <v>10</v>
      </c>
      <c r="E413" s="10">
        <v>11</v>
      </c>
      <c r="F413" s="10" t="s">
        <v>1628</v>
      </c>
      <c r="G413" s="10" t="s">
        <v>9</v>
      </c>
      <c r="H413" s="13">
        <v>21756</v>
      </c>
      <c r="I413" s="13">
        <v>27026</v>
      </c>
      <c r="J413" s="10" t="s">
        <v>511</v>
      </c>
      <c r="K413" s="10" t="s">
        <v>491</v>
      </c>
      <c r="L413" s="8">
        <v>39135</v>
      </c>
      <c r="M413" s="8">
        <v>49857</v>
      </c>
      <c r="N413" s="9">
        <v>3220</v>
      </c>
      <c r="O413" s="10" t="s">
        <v>74</v>
      </c>
      <c r="P413" s="7">
        <v>0</v>
      </c>
      <c r="Q413" s="7">
        <v>33</v>
      </c>
      <c r="R413" s="7">
        <v>64</v>
      </c>
      <c r="S413" s="7">
        <v>0</v>
      </c>
      <c r="T413" s="7">
        <v>0</v>
      </c>
      <c r="U413" s="7">
        <v>97</v>
      </c>
      <c r="V413" s="7">
        <v>80</v>
      </c>
      <c r="W413" s="7">
        <v>0</v>
      </c>
      <c r="X413" s="7">
        <v>0</v>
      </c>
      <c r="Y413" s="7">
        <v>60</v>
      </c>
      <c r="Z413" s="7">
        <v>0</v>
      </c>
      <c r="AA413" s="7">
        <v>0</v>
      </c>
      <c r="AB413" s="16">
        <v>0</v>
      </c>
      <c r="AC413" s="16">
        <v>0</v>
      </c>
      <c r="AD413" s="16">
        <v>0</v>
      </c>
      <c r="AE413" s="16">
        <v>0</v>
      </c>
      <c r="AF413" s="15">
        <v>78.350515463917532</v>
      </c>
      <c r="AG413" s="10" t="s">
        <v>28</v>
      </c>
      <c r="AH413" s="10" t="s">
        <v>1966</v>
      </c>
      <c r="AI413" s="9">
        <v>0</v>
      </c>
      <c r="AJ413" s="9">
        <v>0</v>
      </c>
      <c r="AK413" s="9">
        <v>0</v>
      </c>
      <c r="AL413" s="24">
        <f>Table1[[#This Row],[Company Direct Land Through FY12]]+Table1[[#This Row],[Company Direct Land FY13 and After]]</f>
        <v>0</v>
      </c>
      <c r="AM413" s="9">
        <v>0</v>
      </c>
      <c r="AN413" s="9">
        <v>0</v>
      </c>
      <c r="AO413" s="9">
        <v>0</v>
      </c>
      <c r="AP413" s="24">
        <f>Table1[[#This Row],[Company Direct Building Through FY12]]+Table1[[#This Row],[Company Direct Building FY13 and After]]</f>
        <v>0</v>
      </c>
      <c r="AQ413" s="9">
        <v>0</v>
      </c>
      <c r="AR413" s="9">
        <v>62.792000000000002</v>
      </c>
      <c r="AS413" s="9">
        <v>0</v>
      </c>
      <c r="AT413" s="24">
        <f>Table1[[#This Row],[Mortgage Recording Tax Through FY12]]+Table1[[#This Row],[Mortgage Recording Tax FY13 and After]]</f>
        <v>62.792000000000002</v>
      </c>
      <c r="AU413" s="9">
        <v>0</v>
      </c>
      <c r="AV413" s="9">
        <v>0</v>
      </c>
      <c r="AW413" s="9">
        <v>0</v>
      </c>
      <c r="AX413" s="24">
        <f>Table1[[#This Row],[Pilot Savings  Through FY12]]+Table1[[#This Row],[Pilot Savings FY13 and After]]</f>
        <v>0</v>
      </c>
      <c r="AY413" s="9">
        <v>0</v>
      </c>
      <c r="AZ413" s="9">
        <v>62.792000000000002</v>
      </c>
      <c r="BA413" s="9">
        <v>0</v>
      </c>
      <c r="BB413" s="24">
        <f>Table1[[#This Row],[Mortgage Recording Tax Exemption Through FY12]]+Table1[[#This Row],[Mortgage Recording Tax Exemption FY13 and After]]</f>
        <v>62.792000000000002</v>
      </c>
      <c r="BC413" s="9">
        <v>37.977800000000002</v>
      </c>
      <c r="BD413" s="9">
        <v>132.06639999999999</v>
      </c>
      <c r="BE413" s="9">
        <v>507.58550000000002</v>
      </c>
      <c r="BF413" s="24">
        <f>Table1[[#This Row],[Indirect and Induced Land Through FY12]]+Table1[[#This Row],[Indirect and Induced Land FY13 and After]]</f>
        <v>639.65190000000007</v>
      </c>
      <c r="BG413" s="9">
        <v>70.530199999999994</v>
      </c>
      <c r="BH413" s="9">
        <v>245.26609999999999</v>
      </c>
      <c r="BI413" s="9">
        <v>942.66240000000005</v>
      </c>
      <c r="BJ413" s="24">
        <f>Table1[[#This Row],[Indirect and Induced Building Through FY12]]+Table1[[#This Row],[Indirect and Induced Building FY13 and After]]</f>
        <v>1187.9285</v>
      </c>
      <c r="BK413" s="9">
        <v>108.508</v>
      </c>
      <c r="BL413" s="9">
        <v>377.33249999999998</v>
      </c>
      <c r="BM413" s="9">
        <v>1450.2479000000001</v>
      </c>
      <c r="BN413" s="24">
        <f>Table1[[#This Row],[TOTAL Real Property Related Taxes Through FY12]]+Table1[[#This Row],[TOTAL Real Property Related Taxes FY13 and After]]</f>
        <v>1827.5804000000001</v>
      </c>
      <c r="BO413" s="9">
        <v>110.3501</v>
      </c>
      <c r="BP413" s="9">
        <v>421.9248</v>
      </c>
      <c r="BQ413" s="9">
        <v>1474.8681999999999</v>
      </c>
      <c r="BR413" s="24">
        <f>Table1[[#This Row],[Company Direct Through FY12]]+Table1[[#This Row],[Company Direct FY13 and After]]</f>
        <v>1896.7929999999999</v>
      </c>
      <c r="BS413" s="9">
        <v>0</v>
      </c>
      <c r="BT413" s="9">
        <v>0</v>
      </c>
      <c r="BU413" s="9">
        <v>0</v>
      </c>
      <c r="BV413" s="24">
        <f>Table1[[#This Row],[Sales Tax Exemption Through FY12]]+Table1[[#This Row],[Sales Tax Exemption FY13 and After]]</f>
        <v>0</v>
      </c>
      <c r="BW413" s="9">
        <v>0</v>
      </c>
      <c r="BX413" s="9">
        <v>0</v>
      </c>
      <c r="BY413" s="9">
        <v>0</v>
      </c>
      <c r="BZ413" s="24">
        <f>Table1[[#This Row],[Energy Tax Savings Through FY12]]+Table1[[#This Row],[Energy Tax Savings FY13 and After]]</f>
        <v>0</v>
      </c>
      <c r="CA413" s="9">
        <v>1.4412</v>
      </c>
      <c r="CB413" s="9">
        <v>9.2414000000000005</v>
      </c>
      <c r="CC413" s="9">
        <v>6.5442999999999998</v>
      </c>
      <c r="CD413" s="24">
        <f>Table1[[#This Row],[Tax Exempt Bond Savings Through FY12]]+Table1[[#This Row],[Tax Exempt Bond Savings FY13 and After]]</f>
        <v>15.7857</v>
      </c>
      <c r="CE413" s="9">
        <v>127.303</v>
      </c>
      <c r="CF413" s="9">
        <v>490.44209999999998</v>
      </c>
      <c r="CG413" s="9">
        <v>1701.4525000000001</v>
      </c>
      <c r="CH413" s="24">
        <f>Table1[[#This Row],[Indirect and Induced Through FY12]]+Table1[[#This Row],[Indirect and Induced FY13 and After]]</f>
        <v>2191.8946000000001</v>
      </c>
      <c r="CI413" s="9">
        <v>236.21190000000001</v>
      </c>
      <c r="CJ413" s="9">
        <v>903.12549999999999</v>
      </c>
      <c r="CK413" s="9">
        <v>3169.7764000000002</v>
      </c>
      <c r="CL413" s="24">
        <f>Table1[[#This Row],[TOTAL Income Consumption Use Taxes Through FY12]]+Table1[[#This Row],[TOTAL Income Consumption Use Taxes FY13 and After]]</f>
        <v>4072.9019000000003</v>
      </c>
      <c r="CM413" s="9">
        <v>1.4412</v>
      </c>
      <c r="CN413" s="9">
        <v>72.0334</v>
      </c>
      <c r="CO413" s="9">
        <v>6.5442999999999998</v>
      </c>
      <c r="CP413" s="24">
        <f>Table1[[#This Row],[Assistance Provided Through FY12]]+Table1[[#This Row],[Assistance Provided FY13 and After]]</f>
        <v>78.577699999999993</v>
      </c>
      <c r="CQ413" s="9">
        <v>0</v>
      </c>
      <c r="CR413" s="9">
        <v>0</v>
      </c>
      <c r="CS413" s="9">
        <v>0</v>
      </c>
      <c r="CT413" s="24">
        <f>Table1[[#This Row],[Recapture Cancellation Reduction Amount Through FY12]]+Table1[[#This Row],[Recapture Cancellation Reduction Amount FY13 and After]]</f>
        <v>0</v>
      </c>
      <c r="CU413" s="9">
        <v>0</v>
      </c>
      <c r="CV413" s="9">
        <v>0</v>
      </c>
      <c r="CW413" s="9">
        <v>0</v>
      </c>
      <c r="CX413" s="24">
        <f>Table1[[#This Row],[Penalty Paid Through FY12]]+Table1[[#This Row],[Penalty Paid FY13 and After]]</f>
        <v>0</v>
      </c>
      <c r="CY413" s="9">
        <v>1.4412</v>
      </c>
      <c r="CZ413" s="9">
        <v>72.0334</v>
      </c>
      <c r="DA413" s="9">
        <v>6.5442999999999998</v>
      </c>
      <c r="DB413" s="24">
        <f>Table1[[#This Row],[TOTAL Assistance Net of Recapture Penalties Through FY12]]+Table1[[#This Row],[TOTAL Assistance Net of Recapture Penalties FY13 and After]]</f>
        <v>78.577699999999993</v>
      </c>
      <c r="DC413" s="9">
        <v>110.3501</v>
      </c>
      <c r="DD413" s="9">
        <v>484.71679999999998</v>
      </c>
      <c r="DE413" s="9">
        <v>1474.8681999999999</v>
      </c>
      <c r="DF413" s="24">
        <f>Table1[[#This Row],[Company Direct Tax Revenue Before Assistance Through FY12]]+Table1[[#This Row],[Company Direct Tax Revenue Before Assistance FY13 and After]]</f>
        <v>1959.5849999999998</v>
      </c>
      <c r="DG413" s="9">
        <v>235.81100000000001</v>
      </c>
      <c r="DH413" s="9">
        <v>867.77459999999996</v>
      </c>
      <c r="DI413" s="9">
        <v>3151.7004000000002</v>
      </c>
      <c r="DJ413" s="24">
        <f>Table1[[#This Row],[Indirect and Induced Tax Revenues Through FY12]]+Table1[[#This Row],[Indirect and Induced Tax Revenues FY13 and After]]</f>
        <v>4019.4750000000004</v>
      </c>
      <c r="DK413" s="9">
        <v>346.16109999999998</v>
      </c>
      <c r="DL413" s="9">
        <v>1352.4914000000001</v>
      </c>
      <c r="DM413" s="9">
        <v>4626.5685999999996</v>
      </c>
      <c r="DN413" s="24">
        <f>Table1[[#This Row],[TOTAL Tax Revenues Before Assistance Through FY12]]+Table1[[#This Row],[TOTAL Tax Revenues Before Assistance FY13 and After]]</f>
        <v>5979.0599999999995</v>
      </c>
      <c r="DO413" s="9">
        <v>344.7199</v>
      </c>
      <c r="DP413" s="9">
        <v>1280.4580000000001</v>
      </c>
      <c r="DQ413" s="9">
        <v>4620.0243</v>
      </c>
      <c r="DR413" s="24">
        <f>Table1[[#This Row],[TOTAL Tax Revenues Net of Assistance Recapture and Penalty Through FY12]]+Table1[[#This Row],[TOTAL Tax Revenues Net of Assistance Recapture and Penalty FY13 and After]]</f>
        <v>5900.4822999999997</v>
      </c>
      <c r="DS413" s="9">
        <v>0</v>
      </c>
      <c r="DT413" s="9">
        <v>0</v>
      </c>
      <c r="DU413" s="9">
        <v>0</v>
      </c>
      <c r="DV413" s="9">
        <v>0</v>
      </c>
    </row>
    <row r="414" spans="1:126" x14ac:dyDescent="0.25">
      <c r="A414" s="10">
        <v>93212</v>
      </c>
      <c r="B414" s="10" t="s">
        <v>1629</v>
      </c>
      <c r="C414" s="10" t="s">
        <v>1630</v>
      </c>
      <c r="D414" s="10" t="s">
        <v>17</v>
      </c>
      <c r="E414" s="10">
        <v>39</v>
      </c>
      <c r="F414" s="10" t="s">
        <v>1631</v>
      </c>
      <c r="G414" s="10" t="s">
        <v>570</v>
      </c>
      <c r="H414" s="13">
        <v>5000</v>
      </c>
      <c r="I414" s="13">
        <v>5000</v>
      </c>
      <c r="J414" s="10" t="s">
        <v>1326</v>
      </c>
      <c r="K414" s="10" t="s">
        <v>491</v>
      </c>
      <c r="L414" s="8">
        <v>39135</v>
      </c>
      <c r="M414" s="8">
        <v>49857</v>
      </c>
      <c r="N414" s="9">
        <v>5260</v>
      </c>
      <c r="O414" s="10" t="s">
        <v>74</v>
      </c>
      <c r="P414" s="7">
        <v>1</v>
      </c>
      <c r="Q414" s="7">
        <v>0</v>
      </c>
      <c r="R414" s="7">
        <v>33</v>
      </c>
      <c r="S414" s="7">
        <v>0</v>
      </c>
      <c r="T414" s="7">
        <v>20</v>
      </c>
      <c r="U414" s="7">
        <v>54</v>
      </c>
      <c r="V414" s="7">
        <v>33</v>
      </c>
      <c r="W414" s="7">
        <v>0</v>
      </c>
      <c r="X414" s="7">
        <v>0</v>
      </c>
      <c r="Y414" s="7">
        <v>0</v>
      </c>
      <c r="Z414" s="7">
        <v>6</v>
      </c>
      <c r="AA414" s="7">
        <v>0</v>
      </c>
      <c r="AB414" s="16">
        <v>0</v>
      </c>
      <c r="AC414" s="16">
        <v>0</v>
      </c>
      <c r="AD414" s="16">
        <v>0</v>
      </c>
      <c r="AE414" s="16">
        <v>0</v>
      </c>
      <c r="AF414" s="15">
        <v>91.17647058823529</v>
      </c>
      <c r="AG414" s="10" t="s">
        <v>28</v>
      </c>
      <c r="AH414" s="10" t="s">
        <v>1966</v>
      </c>
      <c r="AI414" s="9">
        <v>0</v>
      </c>
      <c r="AJ414" s="9">
        <v>0</v>
      </c>
      <c r="AK414" s="9">
        <v>0</v>
      </c>
      <c r="AL414" s="24">
        <f>Table1[[#This Row],[Company Direct Land Through FY12]]+Table1[[#This Row],[Company Direct Land FY13 and After]]</f>
        <v>0</v>
      </c>
      <c r="AM414" s="9">
        <v>0</v>
      </c>
      <c r="AN414" s="9">
        <v>0</v>
      </c>
      <c r="AO414" s="9">
        <v>0</v>
      </c>
      <c r="AP414" s="24">
        <f>Table1[[#This Row],[Company Direct Building Through FY12]]+Table1[[#This Row],[Company Direct Building FY13 and After]]</f>
        <v>0</v>
      </c>
      <c r="AQ414" s="9">
        <v>0</v>
      </c>
      <c r="AR414" s="9">
        <v>82.710300000000004</v>
      </c>
      <c r="AS414" s="9">
        <v>0</v>
      </c>
      <c r="AT414" s="24">
        <f>Table1[[#This Row],[Mortgage Recording Tax Through FY12]]+Table1[[#This Row],[Mortgage Recording Tax FY13 and After]]</f>
        <v>82.710300000000004</v>
      </c>
      <c r="AU414" s="9">
        <v>0</v>
      </c>
      <c r="AV414" s="9">
        <v>0</v>
      </c>
      <c r="AW414" s="9">
        <v>0</v>
      </c>
      <c r="AX414" s="24">
        <f>Table1[[#This Row],[Pilot Savings  Through FY12]]+Table1[[#This Row],[Pilot Savings FY13 and After]]</f>
        <v>0</v>
      </c>
      <c r="AY414" s="9">
        <v>0</v>
      </c>
      <c r="AZ414" s="9">
        <v>82.710300000000004</v>
      </c>
      <c r="BA414" s="9">
        <v>0</v>
      </c>
      <c r="BB414" s="24">
        <f>Table1[[#This Row],[Mortgage Recording Tax Exemption Through FY12]]+Table1[[#This Row],[Mortgage Recording Tax Exemption FY13 and After]]</f>
        <v>82.710300000000004</v>
      </c>
      <c r="BC414" s="9">
        <v>44.010599999999997</v>
      </c>
      <c r="BD414" s="9">
        <v>364.01589999999999</v>
      </c>
      <c r="BE414" s="9">
        <v>588.2183</v>
      </c>
      <c r="BF414" s="24">
        <f>Table1[[#This Row],[Indirect and Induced Land Through FY12]]+Table1[[#This Row],[Indirect and Induced Land FY13 and After]]</f>
        <v>952.23419999999999</v>
      </c>
      <c r="BG414" s="9">
        <v>81.733900000000006</v>
      </c>
      <c r="BH414" s="9">
        <v>676.02940000000001</v>
      </c>
      <c r="BI414" s="9">
        <v>1092.4032</v>
      </c>
      <c r="BJ414" s="24">
        <f>Table1[[#This Row],[Indirect and Induced Building Through FY12]]+Table1[[#This Row],[Indirect and Induced Building FY13 and After]]</f>
        <v>1768.4326000000001</v>
      </c>
      <c r="BK414" s="9">
        <v>125.7445</v>
      </c>
      <c r="BL414" s="9">
        <v>1040.0453</v>
      </c>
      <c r="BM414" s="9">
        <v>1680.6215</v>
      </c>
      <c r="BN414" s="24">
        <f>Table1[[#This Row],[TOTAL Real Property Related Taxes Through FY12]]+Table1[[#This Row],[TOTAL Real Property Related Taxes FY13 and After]]</f>
        <v>2720.6668</v>
      </c>
      <c r="BO414" s="9">
        <v>130.1173</v>
      </c>
      <c r="BP414" s="9">
        <v>1221.1295</v>
      </c>
      <c r="BQ414" s="9">
        <v>1739.0649000000001</v>
      </c>
      <c r="BR414" s="24">
        <f>Table1[[#This Row],[Company Direct Through FY12]]+Table1[[#This Row],[Company Direct FY13 and After]]</f>
        <v>2960.1944000000003</v>
      </c>
      <c r="BS414" s="9">
        <v>0</v>
      </c>
      <c r="BT414" s="9">
        <v>0</v>
      </c>
      <c r="BU414" s="9">
        <v>0</v>
      </c>
      <c r="BV414" s="24">
        <f>Table1[[#This Row],[Sales Tax Exemption Through FY12]]+Table1[[#This Row],[Sales Tax Exemption FY13 and After]]</f>
        <v>0</v>
      </c>
      <c r="BW414" s="9">
        <v>0</v>
      </c>
      <c r="BX414" s="9">
        <v>0</v>
      </c>
      <c r="BY414" s="9">
        <v>0</v>
      </c>
      <c r="BZ414" s="24">
        <f>Table1[[#This Row],[Energy Tax Savings Through FY12]]+Table1[[#This Row],[Energy Tax Savings FY13 and After]]</f>
        <v>0</v>
      </c>
      <c r="CA414" s="9">
        <v>3.5819999999999999</v>
      </c>
      <c r="CB414" s="9">
        <v>17.0397</v>
      </c>
      <c r="CC414" s="9">
        <v>16.265599999999999</v>
      </c>
      <c r="CD414" s="24">
        <f>Table1[[#This Row],[Tax Exempt Bond Savings Through FY12]]+Table1[[#This Row],[Tax Exempt Bond Savings FY13 and After]]</f>
        <v>33.305300000000003</v>
      </c>
      <c r="CE414" s="9">
        <v>163.26589999999999</v>
      </c>
      <c r="CF414" s="9">
        <v>1550.5653</v>
      </c>
      <c r="CG414" s="9">
        <v>2182.1084000000001</v>
      </c>
      <c r="CH414" s="24">
        <f>Table1[[#This Row],[Indirect and Induced Through FY12]]+Table1[[#This Row],[Indirect and Induced FY13 and After]]</f>
        <v>3732.6737000000003</v>
      </c>
      <c r="CI414" s="9">
        <v>289.80119999999999</v>
      </c>
      <c r="CJ414" s="9">
        <v>2754.6550999999999</v>
      </c>
      <c r="CK414" s="9">
        <v>3904.9077000000002</v>
      </c>
      <c r="CL414" s="24">
        <f>Table1[[#This Row],[TOTAL Income Consumption Use Taxes Through FY12]]+Table1[[#This Row],[TOTAL Income Consumption Use Taxes FY13 and After]]</f>
        <v>6659.5627999999997</v>
      </c>
      <c r="CM414" s="9">
        <v>3.5819999999999999</v>
      </c>
      <c r="CN414" s="9">
        <v>99.75</v>
      </c>
      <c r="CO414" s="9">
        <v>16.265599999999999</v>
      </c>
      <c r="CP414" s="24">
        <f>Table1[[#This Row],[Assistance Provided Through FY12]]+Table1[[#This Row],[Assistance Provided FY13 and After]]</f>
        <v>116.01560000000001</v>
      </c>
      <c r="CQ414" s="9">
        <v>0</v>
      </c>
      <c r="CR414" s="9">
        <v>0</v>
      </c>
      <c r="CS414" s="9">
        <v>0</v>
      </c>
      <c r="CT414" s="24">
        <f>Table1[[#This Row],[Recapture Cancellation Reduction Amount Through FY12]]+Table1[[#This Row],[Recapture Cancellation Reduction Amount FY13 and After]]</f>
        <v>0</v>
      </c>
      <c r="CU414" s="9">
        <v>0</v>
      </c>
      <c r="CV414" s="9">
        <v>0</v>
      </c>
      <c r="CW414" s="9">
        <v>0</v>
      </c>
      <c r="CX414" s="24">
        <f>Table1[[#This Row],[Penalty Paid Through FY12]]+Table1[[#This Row],[Penalty Paid FY13 and After]]</f>
        <v>0</v>
      </c>
      <c r="CY414" s="9">
        <v>3.5819999999999999</v>
      </c>
      <c r="CZ414" s="9">
        <v>99.75</v>
      </c>
      <c r="DA414" s="9">
        <v>16.265599999999999</v>
      </c>
      <c r="DB414" s="24">
        <f>Table1[[#This Row],[TOTAL Assistance Net of Recapture Penalties Through FY12]]+Table1[[#This Row],[TOTAL Assistance Net of Recapture Penalties FY13 and After]]</f>
        <v>116.01560000000001</v>
      </c>
      <c r="DC414" s="9">
        <v>130.1173</v>
      </c>
      <c r="DD414" s="9">
        <v>1303.8398</v>
      </c>
      <c r="DE414" s="9">
        <v>1739.0649000000001</v>
      </c>
      <c r="DF414" s="24">
        <f>Table1[[#This Row],[Company Direct Tax Revenue Before Assistance Through FY12]]+Table1[[#This Row],[Company Direct Tax Revenue Before Assistance FY13 and After]]</f>
        <v>3042.9047</v>
      </c>
      <c r="DG414" s="9">
        <v>289.0104</v>
      </c>
      <c r="DH414" s="9">
        <v>2590.6106</v>
      </c>
      <c r="DI414" s="9">
        <v>3862.7298999999998</v>
      </c>
      <c r="DJ414" s="24">
        <f>Table1[[#This Row],[Indirect and Induced Tax Revenues Through FY12]]+Table1[[#This Row],[Indirect and Induced Tax Revenues FY13 and After]]</f>
        <v>6453.3405000000002</v>
      </c>
      <c r="DK414" s="9">
        <v>419.1277</v>
      </c>
      <c r="DL414" s="9">
        <v>3894.4504000000002</v>
      </c>
      <c r="DM414" s="9">
        <v>5601.7947999999997</v>
      </c>
      <c r="DN414" s="24">
        <f>Table1[[#This Row],[TOTAL Tax Revenues Before Assistance Through FY12]]+Table1[[#This Row],[TOTAL Tax Revenues Before Assistance FY13 and After]]</f>
        <v>9496.2451999999994</v>
      </c>
      <c r="DO414" s="9">
        <v>415.54570000000001</v>
      </c>
      <c r="DP414" s="9">
        <v>3794.7004000000002</v>
      </c>
      <c r="DQ414" s="9">
        <v>5585.5291999999999</v>
      </c>
      <c r="DR414" s="24">
        <f>Table1[[#This Row],[TOTAL Tax Revenues Net of Assistance Recapture and Penalty Through FY12]]+Table1[[#This Row],[TOTAL Tax Revenues Net of Assistance Recapture and Penalty FY13 and After]]</f>
        <v>9380.2296000000006</v>
      </c>
      <c r="DS414" s="9">
        <v>0</v>
      </c>
      <c r="DT414" s="9">
        <v>0</v>
      </c>
      <c r="DU414" s="9">
        <v>0</v>
      </c>
      <c r="DV414" s="9">
        <v>0</v>
      </c>
    </row>
    <row r="415" spans="1:126" x14ac:dyDescent="0.25">
      <c r="A415" s="10">
        <v>93213</v>
      </c>
      <c r="B415" s="10" t="s">
        <v>1632</v>
      </c>
      <c r="C415" s="10" t="s">
        <v>1633</v>
      </c>
      <c r="D415" s="10" t="s">
        <v>24</v>
      </c>
      <c r="E415" s="10">
        <v>19</v>
      </c>
      <c r="F415" s="10" t="s">
        <v>1634</v>
      </c>
      <c r="G415" s="10" t="s">
        <v>1098</v>
      </c>
      <c r="H415" s="13">
        <v>8450</v>
      </c>
      <c r="I415" s="13">
        <v>2493</v>
      </c>
      <c r="J415" s="10" t="s">
        <v>309</v>
      </c>
      <c r="K415" s="10" t="s">
        <v>491</v>
      </c>
      <c r="L415" s="8">
        <v>39135</v>
      </c>
      <c r="M415" s="8">
        <v>49857</v>
      </c>
      <c r="N415" s="9">
        <v>1710</v>
      </c>
      <c r="O415" s="10" t="s">
        <v>74</v>
      </c>
      <c r="P415" s="7">
        <v>0</v>
      </c>
      <c r="Q415" s="7">
        <v>0</v>
      </c>
      <c r="R415" s="7">
        <v>17</v>
      </c>
      <c r="S415" s="7">
        <v>0</v>
      </c>
      <c r="T415" s="7">
        <v>0</v>
      </c>
      <c r="U415" s="7">
        <v>17</v>
      </c>
      <c r="V415" s="7">
        <v>17</v>
      </c>
      <c r="W415" s="7">
        <v>0</v>
      </c>
      <c r="X415" s="7">
        <v>0</v>
      </c>
      <c r="Y415" s="7">
        <v>0</v>
      </c>
      <c r="Z415" s="7">
        <v>0</v>
      </c>
      <c r="AA415" s="7">
        <v>0</v>
      </c>
      <c r="AB415" s="16">
        <v>0</v>
      </c>
      <c r="AC415" s="16">
        <v>0</v>
      </c>
      <c r="AD415" s="16">
        <v>0</v>
      </c>
      <c r="AE415" s="16">
        <v>0</v>
      </c>
      <c r="AF415" s="15">
        <v>100</v>
      </c>
      <c r="AG415" s="10" t="s">
        <v>28</v>
      </c>
      <c r="AH415" s="10" t="s">
        <v>1966</v>
      </c>
      <c r="AI415" s="9">
        <v>0</v>
      </c>
      <c r="AJ415" s="9">
        <v>0</v>
      </c>
      <c r="AK415" s="9">
        <v>0</v>
      </c>
      <c r="AL415" s="24">
        <f>Table1[[#This Row],[Company Direct Land Through FY12]]+Table1[[#This Row],[Company Direct Land FY13 and After]]</f>
        <v>0</v>
      </c>
      <c r="AM415" s="9">
        <v>0</v>
      </c>
      <c r="AN415" s="9">
        <v>0</v>
      </c>
      <c r="AO415" s="9">
        <v>0</v>
      </c>
      <c r="AP415" s="24">
        <f>Table1[[#This Row],[Company Direct Building Through FY12]]+Table1[[#This Row],[Company Direct Building FY13 and After]]</f>
        <v>0</v>
      </c>
      <c r="AQ415" s="9">
        <v>0</v>
      </c>
      <c r="AR415" s="9">
        <v>31.4406</v>
      </c>
      <c r="AS415" s="9">
        <v>0</v>
      </c>
      <c r="AT415" s="24">
        <f>Table1[[#This Row],[Mortgage Recording Tax Through FY12]]+Table1[[#This Row],[Mortgage Recording Tax FY13 and After]]</f>
        <v>31.4406</v>
      </c>
      <c r="AU415" s="9">
        <v>0</v>
      </c>
      <c r="AV415" s="9">
        <v>0</v>
      </c>
      <c r="AW415" s="9">
        <v>0</v>
      </c>
      <c r="AX415" s="24">
        <f>Table1[[#This Row],[Pilot Savings  Through FY12]]+Table1[[#This Row],[Pilot Savings FY13 and After]]</f>
        <v>0</v>
      </c>
      <c r="AY415" s="9">
        <v>0</v>
      </c>
      <c r="AZ415" s="9">
        <v>31.4406</v>
      </c>
      <c r="BA415" s="9">
        <v>0</v>
      </c>
      <c r="BB415" s="24">
        <f>Table1[[#This Row],[Mortgage Recording Tax Exemption Through FY12]]+Table1[[#This Row],[Mortgage Recording Tax Exemption FY13 and After]]</f>
        <v>31.4406</v>
      </c>
      <c r="BC415" s="9">
        <v>7.8258000000000001</v>
      </c>
      <c r="BD415" s="9">
        <v>32.416400000000003</v>
      </c>
      <c r="BE415" s="9">
        <v>104.5951</v>
      </c>
      <c r="BF415" s="24">
        <f>Table1[[#This Row],[Indirect and Induced Land Through FY12]]+Table1[[#This Row],[Indirect and Induced Land FY13 and After]]</f>
        <v>137.01150000000001</v>
      </c>
      <c r="BG415" s="9">
        <v>14.5337</v>
      </c>
      <c r="BH415" s="9">
        <v>60.201700000000002</v>
      </c>
      <c r="BI415" s="9">
        <v>194.249</v>
      </c>
      <c r="BJ415" s="24">
        <f>Table1[[#This Row],[Indirect and Induced Building Through FY12]]+Table1[[#This Row],[Indirect and Induced Building FY13 and After]]</f>
        <v>254.45069999999998</v>
      </c>
      <c r="BK415" s="9">
        <v>22.359500000000001</v>
      </c>
      <c r="BL415" s="9">
        <v>92.618099999999998</v>
      </c>
      <c r="BM415" s="9">
        <v>298.84410000000003</v>
      </c>
      <c r="BN415" s="24">
        <f>Table1[[#This Row],[TOTAL Real Property Related Taxes Through FY12]]+Table1[[#This Row],[TOTAL Real Property Related Taxes FY13 and After]]</f>
        <v>391.46220000000005</v>
      </c>
      <c r="BO415" s="9">
        <v>20.587399999999999</v>
      </c>
      <c r="BP415" s="9">
        <v>93.649699999999996</v>
      </c>
      <c r="BQ415" s="9">
        <v>275.15980000000002</v>
      </c>
      <c r="BR415" s="24">
        <f>Table1[[#This Row],[Company Direct Through FY12]]+Table1[[#This Row],[Company Direct FY13 and After]]</f>
        <v>368.80950000000001</v>
      </c>
      <c r="BS415" s="9">
        <v>0</v>
      </c>
      <c r="BT415" s="9">
        <v>0</v>
      </c>
      <c r="BU415" s="9">
        <v>0</v>
      </c>
      <c r="BV415" s="24">
        <f>Table1[[#This Row],[Sales Tax Exemption Through FY12]]+Table1[[#This Row],[Sales Tax Exemption FY13 and After]]</f>
        <v>0</v>
      </c>
      <c r="BW415" s="9">
        <v>0</v>
      </c>
      <c r="BX415" s="9">
        <v>0</v>
      </c>
      <c r="BY415" s="9">
        <v>0</v>
      </c>
      <c r="BZ415" s="24">
        <f>Table1[[#This Row],[Energy Tax Savings Through FY12]]+Table1[[#This Row],[Energy Tax Savings FY13 and After]]</f>
        <v>0</v>
      </c>
      <c r="CA415" s="9">
        <v>0.68189999999999995</v>
      </c>
      <c r="CB415" s="9">
        <v>5.2096</v>
      </c>
      <c r="CC415" s="9">
        <v>3.0964</v>
      </c>
      <c r="CD415" s="24">
        <f>Table1[[#This Row],[Tax Exempt Bond Savings Through FY12]]+Table1[[#This Row],[Tax Exempt Bond Savings FY13 and After]]</f>
        <v>8.3060000000000009</v>
      </c>
      <c r="CE415" s="9">
        <v>26.720600000000001</v>
      </c>
      <c r="CF415" s="9">
        <v>123.15430000000001</v>
      </c>
      <c r="CG415" s="9">
        <v>357.13080000000002</v>
      </c>
      <c r="CH415" s="24">
        <f>Table1[[#This Row],[Indirect and Induced Through FY12]]+Table1[[#This Row],[Indirect and Induced FY13 and After]]</f>
        <v>480.28510000000006</v>
      </c>
      <c r="CI415" s="9">
        <v>46.626100000000001</v>
      </c>
      <c r="CJ415" s="9">
        <v>211.59440000000001</v>
      </c>
      <c r="CK415" s="9">
        <v>629.19420000000002</v>
      </c>
      <c r="CL415" s="24">
        <f>Table1[[#This Row],[TOTAL Income Consumption Use Taxes Through FY12]]+Table1[[#This Row],[TOTAL Income Consumption Use Taxes FY13 and After]]</f>
        <v>840.78860000000009</v>
      </c>
      <c r="CM415" s="9">
        <v>0.68189999999999995</v>
      </c>
      <c r="CN415" s="9">
        <v>36.650199999999998</v>
      </c>
      <c r="CO415" s="9">
        <v>3.0964</v>
      </c>
      <c r="CP415" s="24">
        <f>Table1[[#This Row],[Assistance Provided Through FY12]]+Table1[[#This Row],[Assistance Provided FY13 and After]]</f>
        <v>39.746600000000001</v>
      </c>
      <c r="CQ415" s="9">
        <v>0</v>
      </c>
      <c r="CR415" s="9">
        <v>0</v>
      </c>
      <c r="CS415" s="9">
        <v>0</v>
      </c>
      <c r="CT415" s="24">
        <f>Table1[[#This Row],[Recapture Cancellation Reduction Amount Through FY12]]+Table1[[#This Row],[Recapture Cancellation Reduction Amount FY13 and After]]</f>
        <v>0</v>
      </c>
      <c r="CU415" s="9">
        <v>0</v>
      </c>
      <c r="CV415" s="9">
        <v>0</v>
      </c>
      <c r="CW415" s="9">
        <v>0</v>
      </c>
      <c r="CX415" s="24">
        <f>Table1[[#This Row],[Penalty Paid Through FY12]]+Table1[[#This Row],[Penalty Paid FY13 and After]]</f>
        <v>0</v>
      </c>
      <c r="CY415" s="9">
        <v>0.68189999999999995</v>
      </c>
      <c r="CZ415" s="9">
        <v>36.650199999999998</v>
      </c>
      <c r="DA415" s="9">
        <v>3.0964</v>
      </c>
      <c r="DB415" s="24">
        <f>Table1[[#This Row],[TOTAL Assistance Net of Recapture Penalties Through FY12]]+Table1[[#This Row],[TOTAL Assistance Net of Recapture Penalties FY13 and After]]</f>
        <v>39.746600000000001</v>
      </c>
      <c r="DC415" s="9">
        <v>20.587399999999999</v>
      </c>
      <c r="DD415" s="9">
        <v>125.0903</v>
      </c>
      <c r="DE415" s="9">
        <v>275.15980000000002</v>
      </c>
      <c r="DF415" s="24">
        <f>Table1[[#This Row],[Company Direct Tax Revenue Before Assistance Through FY12]]+Table1[[#This Row],[Company Direct Tax Revenue Before Assistance FY13 and After]]</f>
        <v>400.25010000000003</v>
      </c>
      <c r="DG415" s="9">
        <v>49.080100000000002</v>
      </c>
      <c r="DH415" s="9">
        <v>215.7724</v>
      </c>
      <c r="DI415" s="9">
        <v>655.97490000000005</v>
      </c>
      <c r="DJ415" s="24">
        <f>Table1[[#This Row],[Indirect and Induced Tax Revenues Through FY12]]+Table1[[#This Row],[Indirect and Induced Tax Revenues FY13 and After]]</f>
        <v>871.7473</v>
      </c>
      <c r="DK415" s="9">
        <v>69.667500000000004</v>
      </c>
      <c r="DL415" s="9">
        <v>340.86270000000002</v>
      </c>
      <c r="DM415" s="9">
        <v>931.13469999999995</v>
      </c>
      <c r="DN415" s="24">
        <f>Table1[[#This Row],[TOTAL Tax Revenues Before Assistance Through FY12]]+Table1[[#This Row],[TOTAL Tax Revenues Before Assistance FY13 and After]]</f>
        <v>1271.9974</v>
      </c>
      <c r="DO415" s="9">
        <v>68.985600000000005</v>
      </c>
      <c r="DP415" s="9">
        <v>304.21249999999998</v>
      </c>
      <c r="DQ415" s="9">
        <v>928.03830000000005</v>
      </c>
      <c r="DR415" s="24">
        <f>Table1[[#This Row],[TOTAL Tax Revenues Net of Assistance Recapture and Penalty Through FY12]]+Table1[[#This Row],[TOTAL Tax Revenues Net of Assistance Recapture and Penalty FY13 and After]]</f>
        <v>1232.2508</v>
      </c>
      <c r="DS415" s="9">
        <v>0</v>
      </c>
      <c r="DT415" s="9">
        <v>0</v>
      </c>
      <c r="DU415" s="9">
        <v>0</v>
      </c>
      <c r="DV415" s="9">
        <v>0</v>
      </c>
    </row>
    <row r="416" spans="1:126" x14ac:dyDescent="0.25">
      <c r="A416" s="10">
        <v>93214</v>
      </c>
      <c r="B416" s="10" t="s">
        <v>1635</v>
      </c>
      <c r="C416" s="10" t="s">
        <v>1636</v>
      </c>
      <c r="D416" s="10" t="s">
        <v>17</v>
      </c>
      <c r="E416" s="10">
        <v>48</v>
      </c>
      <c r="F416" s="10" t="s">
        <v>1637</v>
      </c>
      <c r="G416" s="10" t="s">
        <v>117</v>
      </c>
      <c r="H416" s="13">
        <v>35000</v>
      </c>
      <c r="I416" s="13">
        <v>65000</v>
      </c>
      <c r="J416" s="10" t="s">
        <v>205</v>
      </c>
      <c r="K416" s="10" t="s">
        <v>50</v>
      </c>
      <c r="L416" s="8">
        <v>39170</v>
      </c>
      <c r="M416" s="8">
        <v>50041</v>
      </c>
      <c r="N416" s="9">
        <v>13200</v>
      </c>
      <c r="O416" s="10" t="s">
        <v>74</v>
      </c>
      <c r="P416" s="7">
        <v>70</v>
      </c>
      <c r="Q416" s="7">
        <v>0</v>
      </c>
      <c r="R416" s="7">
        <v>77</v>
      </c>
      <c r="S416" s="7">
        <v>0</v>
      </c>
      <c r="T416" s="7">
        <v>0</v>
      </c>
      <c r="U416" s="7">
        <v>147</v>
      </c>
      <c r="V416" s="7">
        <v>112</v>
      </c>
      <c r="W416" s="7">
        <v>0</v>
      </c>
      <c r="X416" s="7">
        <v>0</v>
      </c>
      <c r="Y416" s="7">
        <v>90</v>
      </c>
      <c r="Z416" s="7">
        <v>9</v>
      </c>
      <c r="AA416" s="7">
        <v>0</v>
      </c>
      <c r="AB416" s="16">
        <v>0</v>
      </c>
      <c r="AC416" s="16">
        <v>0</v>
      </c>
      <c r="AD416" s="16">
        <v>0</v>
      </c>
      <c r="AE416" s="16">
        <v>0</v>
      </c>
      <c r="AF416" s="15">
        <v>100</v>
      </c>
      <c r="AG416" s="10" t="s">
        <v>28</v>
      </c>
      <c r="AH416" s="10" t="s">
        <v>1966</v>
      </c>
      <c r="AI416" s="9">
        <v>0</v>
      </c>
      <c r="AJ416" s="9">
        <v>0</v>
      </c>
      <c r="AK416" s="9">
        <v>0</v>
      </c>
      <c r="AL416" s="24">
        <f>Table1[[#This Row],[Company Direct Land Through FY12]]+Table1[[#This Row],[Company Direct Land FY13 and After]]</f>
        <v>0</v>
      </c>
      <c r="AM416" s="9">
        <v>0</v>
      </c>
      <c r="AN416" s="9">
        <v>0</v>
      </c>
      <c r="AO416" s="9">
        <v>0</v>
      </c>
      <c r="AP416" s="24">
        <f>Table1[[#This Row],[Company Direct Building Through FY12]]+Table1[[#This Row],[Company Direct Building FY13 and After]]</f>
        <v>0</v>
      </c>
      <c r="AQ416" s="9">
        <v>0</v>
      </c>
      <c r="AR416" s="9">
        <v>238.00129999999999</v>
      </c>
      <c r="AS416" s="9">
        <v>0</v>
      </c>
      <c r="AT416" s="24">
        <f>Table1[[#This Row],[Mortgage Recording Tax Through FY12]]+Table1[[#This Row],[Mortgage Recording Tax FY13 and After]]</f>
        <v>238.00129999999999</v>
      </c>
      <c r="AU416" s="9">
        <v>0</v>
      </c>
      <c r="AV416" s="9">
        <v>0</v>
      </c>
      <c r="AW416" s="9">
        <v>0</v>
      </c>
      <c r="AX416" s="24">
        <f>Table1[[#This Row],[Pilot Savings  Through FY12]]+Table1[[#This Row],[Pilot Savings FY13 and After]]</f>
        <v>0</v>
      </c>
      <c r="AY416" s="9">
        <v>0</v>
      </c>
      <c r="AZ416" s="9">
        <v>238.00129999999999</v>
      </c>
      <c r="BA416" s="9">
        <v>0</v>
      </c>
      <c r="BB416" s="24">
        <f>Table1[[#This Row],[Mortgage Recording Tax Exemption Through FY12]]+Table1[[#This Row],[Mortgage Recording Tax Exemption FY13 and After]]</f>
        <v>238.00129999999999</v>
      </c>
      <c r="BC416" s="9">
        <v>82.369100000000003</v>
      </c>
      <c r="BD416" s="9">
        <v>319.91340000000002</v>
      </c>
      <c r="BE416" s="9">
        <v>1100.8927000000001</v>
      </c>
      <c r="BF416" s="24">
        <f>Table1[[#This Row],[Indirect and Induced Land Through FY12]]+Table1[[#This Row],[Indirect and Induced Land FY13 and After]]</f>
        <v>1420.8061000000002</v>
      </c>
      <c r="BG416" s="9">
        <v>152.97120000000001</v>
      </c>
      <c r="BH416" s="9">
        <v>594.12480000000005</v>
      </c>
      <c r="BI416" s="9">
        <v>2044.5162</v>
      </c>
      <c r="BJ416" s="24">
        <f>Table1[[#This Row],[Indirect and Induced Building Through FY12]]+Table1[[#This Row],[Indirect and Induced Building FY13 and After]]</f>
        <v>2638.6410000000001</v>
      </c>
      <c r="BK416" s="9">
        <v>235.34030000000001</v>
      </c>
      <c r="BL416" s="9">
        <v>914.03819999999996</v>
      </c>
      <c r="BM416" s="9">
        <v>3145.4088999999999</v>
      </c>
      <c r="BN416" s="24">
        <f>Table1[[#This Row],[TOTAL Real Property Related Taxes Through FY12]]+Table1[[#This Row],[TOTAL Real Property Related Taxes FY13 and After]]</f>
        <v>4059.4470999999999</v>
      </c>
      <c r="BO416" s="9">
        <v>256.88240000000002</v>
      </c>
      <c r="BP416" s="9">
        <v>1111.0631000000001</v>
      </c>
      <c r="BQ416" s="9">
        <v>3433.3290999999999</v>
      </c>
      <c r="BR416" s="24">
        <f>Table1[[#This Row],[Company Direct Through FY12]]+Table1[[#This Row],[Company Direct FY13 and After]]</f>
        <v>4544.3922000000002</v>
      </c>
      <c r="BS416" s="9">
        <v>0</v>
      </c>
      <c r="BT416" s="9">
        <v>0</v>
      </c>
      <c r="BU416" s="9">
        <v>0</v>
      </c>
      <c r="BV416" s="24">
        <f>Table1[[#This Row],[Sales Tax Exemption Through FY12]]+Table1[[#This Row],[Sales Tax Exemption FY13 and After]]</f>
        <v>0</v>
      </c>
      <c r="BW416" s="9">
        <v>0</v>
      </c>
      <c r="BX416" s="9">
        <v>0</v>
      </c>
      <c r="BY416" s="9">
        <v>0</v>
      </c>
      <c r="BZ416" s="24">
        <f>Table1[[#This Row],[Energy Tax Savings Through FY12]]+Table1[[#This Row],[Energy Tax Savings FY13 and After]]</f>
        <v>0</v>
      </c>
      <c r="CA416" s="9">
        <v>2.7099999999999999E-2</v>
      </c>
      <c r="CB416" s="9">
        <v>6.6494</v>
      </c>
      <c r="CC416" s="9">
        <v>0.123</v>
      </c>
      <c r="CD416" s="24">
        <f>Table1[[#This Row],[Tax Exempt Bond Savings Through FY12]]+Table1[[#This Row],[Tax Exempt Bond Savings FY13 and After]]</f>
        <v>6.7724000000000002</v>
      </c>
      <c r="CE416" s="9">
        <v>305.56450000000001</v>
      </c>
      <c r="CF416" s="9">
        <v>1338.1863000000001</v>
      </c>
      <c r="CG416" s="9">
        <v>4083.9816000000001</v>
      </c>
      <c r="CH416" s="24">
        <f>Table1[[#This Row],[Indirect and Induced Through FY12]]+Table1[[#This Row],[Indirect and Induced FY13 and After]]</f>
        <v>5422.1679000000004</v>
      </c>
      <c r="CI416" s="9">
        <v>562.41980000000001</v>
      </c>
      <c r="CJ416" s="9">
        <v>2442.6</v>
      </c>
      <c r="CK416" s="9">
        <v>7517.1877000000004</v>
      </c>
      <c r="CL416" s="24">
        <f>Table1[[#This Row],[TOTAL Income Consumption Use Taxes Through FY12]]+Table1[[#This Row],[TOTAL Income Consumption Use Taxes FY13 and After]]</f>
        <v>9959.7877000000008</v>
      </c>
      <c r="CM416" s="9">
        <v>2.7099999999999999E-2</v>
      </c>
      <c r="CN416" s="9">
        <v>244.6507</v>
      </c>
      <c r="CO416" s="9">
        <v>0.123</v>
      </c>
      <c r="CP416" s="24">
        <f>Table1[[#This Row],[Assistance Provided Through FY12]]+Table1[[#This Row],[Assistance Provided FY13 and After]]</f>
        <v>244.77369999999999</v>
      </c>
      <c r="CQ416" s="9">
        <v>0</v>
      </c>
      <c r="CR416" s="9">
        <v>0</v>
      </c>
      <c r="CS416" s="9">
        <v>0</v>
      </c>
      <c r="CT416" s="24">
        <f>Table1[[#This Row],[Recapture Cancellation Reduction Amount Through FY12]]+Table1[[#This Row],[Recapture Cancellation Reduction Amount FY13 and After]]</f>
        <v>0</v>
      </c>
      <c r="CU416" s="9">
        <v>0</v>
      </c>
      <c r="CV416" s="9">
        <v>0</v>
      </c>
      <c r="CW416" s="9">
        <v>0</v>
      </c>
      <c r="CX416" s="24">
        <f>Table1[[#This Row],[Penalty Paid Through FY12]]+Table1[[#This Row],[Penalty Paid FY13 and After]]</f>
        <v>0</v>
      </c>
      <c r="CY416" s="9">
        <v>2.7099999999999999E-2</v>
      </c>
      <c r="CZ416" s="9">
        <v>244.6507</v>
      </c>
      <c r="DA416" s="9">
        <v>0.123</v>
      </c>
      <c r="DB416" s="24">
        <f>Table1[[#This Row],[TOTAL Assistance Net of Recapture Penalties Through FY12]]+Table1[[#This Row],[TOTAL Assistance Net of Recapture Penalties FY13 and After]]</f>
        <v>244.77369999999999</v>
      </c>
      <c r="DC416" s="9">
        <v>256.88240000000002</v>
      </c>
      <c r="DD416" s="9">
        <v>1349.0644</v>
      </c>
      <c r="DE416" s="9">
        <v>3433.3290999999999</v>
      </c>
      <c r="DF416" s="24">
        <f>Table1[[#This Row],[Company Direct Tax Revenue Before Assistance Through FY12]]+Table1[[#This Row],[Company Direct Tax Revenue Before Assistance FY13 and After]]</f>
        <v>4782.3935000000001</v>
      </c>
      <c r="DG416" s="9">
        <v>540.90480000000002</v>
      </c>
      <c r="DH416" s="9">
        <v>2252.2244999999998</v>
      </c>
      <c r="DI416" s="9">
        <v>7229.3905000000004</v>
      </c>
      <c r="DJ416" s="24">
        <f>Table1[[#This Row],[Indirect and Induced Tax Revenues Through FY12]]+Table1[[#This Row],[Indirect and Induced Tax Revenues FY13 and After]]</f>
        <v>9481.6149999999998</v>
      </c>
      <c r="DK416" s="9">
        <v>797.78719999999998</v>
      </c>
      <c r="DL416" s="9">
        <v>3601.2889</v>
      </c>
      <c r="DM416" s="9">
        <v>10662.7196</v>
      </c>
      <c r="DN416" s="24">
        <f>Table1[[#This Row],[TOTAL Tax Revenues Before Assistance Through FY12]]+Table1[[#This Row],[TOTAL Tax Revenues Before Assistance FY13 and After]]</f>
        <v>14264.0085</v>
      </c>
      <c r="DO416" s="9">
        <v>797.76009999999997</v>
      </c>
      <c r="DP416" s="9">
        <v>3356.6381999999999</v>
      </c>
      <c r="DQ416" s="9">
        <v>10662.596600000001</v>
      </c>
      <c r="DR416" s="24">
        <f>Table1[[#This Row],[TOTAL Tax Revenues Net of Assistance Recapture and Penalty Through FY12]]+Table1[[#This Row],[TOTAL Tax Revenues Net of Assistance Recapture and Penalty FY13 and After]]</f>
        <v>14019.2348</v>
      </c>
      <c r="DS416" s="9">
        <v>0</v>
      </c>
      <c r="DT416" s="9">
        <v>0</v>
      </c>
      <c r="DU416" s="9">
        <v>0</v>
      </c>
      <c r="DV416" s="9">
        <v>0</v>
      </c>
    </row>
    <row r="417" spans="1:126" x14ac:dyDescent="0.25">
      <c r="A417" s="10">
        <v>93216</v>
      </c>
      <c r="B417" s="10" t="s">
        <v>1641</v>
      </c>
      <c r="C417" s="10" t="s">
        <v>1642</v>
      </c>
      <c r="D417" s="10" t="s">
        <v>24</v>
      </c>
      <c r="E417" s="10">
        <v>26</v>
      </c>
      <c r="F417" s="10" t="s">
        <v>1643</v>
      </c>
      <c r="G417" s="10" t="s">
        <v>480</v>
      </c>
      <c r="H417" s="13">
        <v>70000</v>
      </c>
      <c r="I417" s="13">
        <v>95400</v>
      </c>
      <c r="J417" s="10" t="s">
        <v>503</v>
      </c>
      <c r="K417" s="10" t="s">
        <v>81</v>
      </c>
      <c r="L417" s="8">
        <v>39141</v>
      </c>
      <c r="M417" s="8">
        <v>48760</v>
      </c>
      <c r="N417" s="9">
        <v>16620</v>
      </c>
      <c r="O417" s="10" t="s">
        <v>272</v>
      </c>
      <c r="P417" s="7">
        <v>0</v>
      </c>
      <c r="Q417" s="7">
        <v>0</v>
      </c>
      <c r="R417" s="7">
        <v>141</v>
      </c>
      <c r="S417" s="7">
        <v>0</v>
      </c>
      <c r="T417" s="7">
        <v>0</v>
      </c>
      <c r="U417" s="7">
        <v>141</v>
      </c>
      <c r="V417" s="7">
        <v>141</v>
      </c>
      <c r="W417" s="7">
        <v>0</v>
      </c>
      <c r="X417" s="7">
        <v>0</v>
      </c>
      <c r="Y417" s="7">
        <v>0</v>
      </c>
      <c r="Z417" s="7">
        <v>60</v>
      </c>
      <c r="AA417" s="7">
        <v>0</v>
      </c>
      <c r="AB417" s="16">
        <v>0</v>
      </c>
      <c r="AC417" s="16">
        <v>0</v>
      </c>
      <c r="AD417" s="16">
        <v>0</v>
      </c>
      <c r="AE417" s="16">
        <v>0</v>
      </c>
      <c r="AF417" s="15">
        <v>96.453900709219852</v>
      </c>
      <c r="AG417" s="10" t="s">
        <v>1966</v>
      </c>
      <c r="AH417" s="10" t="s">
        <v>1966</v>
      </c>
      <c r="AI417" s="9">
        <v>76.748999999999995</v>
      </c>
      <c r="AJ417" s="9">
        <v>365.05779999999999</v>
      </c>
      <c r="AK417" s="9">
        <v>903.30370000000005</v>
      </c>
      <c r="AL417" s="24">
        <f>Table1[[#This Row],[Company Direct Land Through FY12]]+Table1[[#This Row],[Company Direct Land FY13 and After]]</f>
        <v>1268.3615</v>
      </c>
      <c r="AM417" s="9">
        <v>146.828</v>
      </c>
      <c r="AN417" s="9">
        <v>628.48649999999998</v>
      </c>
      <c r="AO417" s="9">
        <v>1728.1061</v>
      </c>
      <c r="AP417" s="24">
        <f>Table1[[#This Row],[Company Direct Building Through FY12]]+Table1[[#This Row],[Company Direct Building FY13 and After]]</f>
        <v>2356.5925999999999</v>
      </c>
      <c r="AQ417" s="9">
        <v>0</v>
      </c>
      <c r="AR417" s="9">
        <v>200.97</v>
      </c>
      <c r="AS417" s="9">
        <v>0</v>
      </c>
      <c r="AT417" s="24">
        <f>Table1[[#This Row],[Mortgage Recording Tax Through FY12]]+Table1[[#This Row],[Mortgage Recording Tax FY13 and After]]</f>
        <v>200.97</v>
      </c>
      <c r="AU417" s="9">
        <v>135.375</v>
      </c>
      <c r="AV417" s="9">
        <v>345.61700000000002</v>
      </c>
      <c r="AW417" s="9">
        <v>1593.3083999999999</v>
      </c>
      <c r="AX417" s="24">
        <f>Table1[[#This Row],[Pilot Savings  Through FY12]]+Table1[[#This Row],[Pilot Savings FY13 and After]]</f>
        <v>1938.9253999999999</v>
      </c>
      <c r="AY417" s="9">
        <v>0</v>
      </c>
      <c r="AZ417" s="9">
        <v>200.97</v>
      </c>
      <c r="BA417" s="9">
        <v>0</v>
      </c>
      <c r="BB417" s="24">
        <f>Table1[[#This Row],[Mortgage Recording Tax Exemption Through FY12]]+Table1[[#This Row],[Mortgage Recording Tax Exemption FY13 and After]]</f>
        <v>200.97</v>
      </c>
      <c r="BC417" s="9">
        <v>245.6823</v>
      </c>
      <c r="BD417" s="9">
        <v>643.66520000000003</v>
      </c>
      <c r="BE417" s="9">
        <v>2891.5805</v>
      </c>
      <c r="BF417" s="24">
        <f>Table1[[#This Row],[Indirect and Induced Land Through FY12]]+Table1[[#This Row],[Indirect and Induced Land FY13 and After]]</f>
        <v>3535.2456999999999</v>
      </c>
      <c r="BG417" s="9">
        <v>456.2672</v>
      </c>
      <c r="BH417" s="9">
        <v>1195.3788</v>
      </c>
      <c r="BI417" s="9">
        <v>5370.0810000000001</v>
      </c>
      <c r="BJ417" s="24">
        <f>Table1[[#This Row],[Indirect and Induced Building Through FY12]]+Table1[[#This Row],[Indirect and Induced Building FY13 and After]]</f>
        <v>6565.4598000000005</v>
      </c>
      <c r="BK417" s="9">
        <v>790.15150000000006</v>
      </c>
      <c r="BL417" s="9">
        <v>2486.9713000000002</v>
      </c>
      <c r="BM417" s="9">
        <v>9299.7628999999997</v>
      </c>
      <c r="BN417" s="24">
        <f>Table1[[#This Row],[TOTAL Real Property Related Taxes Through FY12]]+Table1[[#This Row],[TOTAL Real Property Related Taxes FY13 and After]]</f>
        <v>11786.734199999999</v>
      </c>
      <c r="BO417" s="9">
        <v>1551.8767</v>
      </c>
      <c r="BP417" s="9">
        <v>4334.5865000000003</v>
      </c>
      <c r="BQ417" s="9">
        <v>18264.9581</v>
      </c>
      <c r="BR417" s="24">
        <f>Table1[[#This Row],[Company Direct Through FY12]]+Table1[[#This Row],[Company Direct FY13 and After]]</f>
        <v>22599.544600000001</v>
      </c>
      <c r="BS417" s="9">
        <v>0</v>
      </c>
      <c r="BT417" s="9">
        <v>1.2329000000000001</v>
      </c>
      <c r="BU417" s="9">
        <v>0</v>
      </c>
      <c r="BV417" s="24">
        <f>Table1[[#This Row],[Sales Tax Exemption Through FY12]]+Table1[[#This Row],[Sales Tax Exemption FY13 and After]]</f>
        <v>1.2329000000000001</v>
      </c>
      <c r="BW417" s="9">
        <v>1.5645</v>
      </c>
      <c r="BX417" s="9">
        <v>2.0476000000000001</v>
      </c>
      <c r="BY417" s="9">
        <v>4.3304</v>
      </c>
      <c r="BZ417" s="24">
        <f>Table1[[#This Row],[Energy Tax Savings Through FY12]]+Table1[[#This Row],[Energy Tax Savings FY13 and After]]</f>
        <v>6.3780000000000001</v>
      </c>
      <c r="CA417" s="9">
        <v>0</v>
      </c>
      <c r="CB417" s="9">
        <v>0</v>
      </c>
      <c r="CC417" s="9">
        <v>0</v>
      </c>
      <c r="CD417" s="24">
        <f>Table1[[#This Row],[Tax Exempt Bond Savings Through FY12]]+Table1[[#This Row],[Tax Exempt Bond Savings FY13 and After]]</f>
        <v>0</v>
      </c>
      <c r="CE417" s="9">
        <v>838.8623</v>
      </c>
      <c r="CF417" s="9">
        <v>2376.9423000000002</v>
      </c>
      <c r="CG417" s="9">
        <v>9873.0704999999998</v>
      </c>
      <c r="CH417" s="24">
        <f>Table1[[#This Row],[Indirect and Induced Through FY12]]+Table1[[#This Row],[Indirect and Induced FY13 and After]]</f>
        <v>12250.0128</v>
      </c>
      <c r="CI417" s="9">
        <v>2389.1745000000001</v>
      </c>
      <c r="CJ417" s="9">
        <v>6708.2483000000002</v>
      </c>
      <c r="CK417" s="9">
        <v>28133.698199999999</v>
      </c>
      <c r="CL417" s="24">
        <f>Table1[[#This Row],[TOTAL Income Consumption Use Taxes Through FY12]]+Table1[[#This Row],[TOTAL Income Consumption Use Taxes FY13 and After]]</f>
        <v>34841.946499999998</v>
      </c>
      <c r="CM417" s="9">
        <v>136.93950000000001</v>
      </c>
      <c r="CN417" s="9">
        <v>549.86749999999995</v>
      </c>
      <c r="CO417" s="9">
        <v>1597.6387999999999</v>
      </c>
      <c r="CP417" s="24">
        <f>Table1[[#This Row],[Assistance Provided Through FY12]]+Table1[[#This Row],[Assistance Provided FY13 and After]]</f>
        <v>2147.5063</v>
      </c>
      <c r="CQ417" s="9">
        <v>0</v>
      </c>
      <c r="CR417" s="9">
        <v>0</v>
      </c>
      <c r="CS417" s="9">
        <v>0</v>
      </c>
      <c r="CT417" s="24">
        <f>Table1[[#This Row],[Recapture Cancellation Reduction Amount Through FY12]]+Table1[[#This Row],[Recapture Cancellation Reduction Amount FY13 and After]]</f>
        <v>0</v>
      </c>
      <c r="CU417" s="9">
        <v>0</v>
      </c>
      <c r="CV417" s="9">
        <v>0</v>
      </c>
      <c r="CW417" s="9">
        <v>0</v>
      </c>
      <c r="CX417" s="24">
        <f>Table1[[#This Row],[Penalty Paid Through FY12]]+Table1[[#This Row],[Penalty Paid FY13 and After]]</f>
        <v>0</v>
      </c>
      <c r="CY417" s="9">
        <v>136.93950000000001</v>
      </c>
      <c r="CZ417" s="9">
        <v>549.86749999999995</v>
      </c>
      <c r="DA417" s="9">
        <v>1597.6387999999999</v>
      </c>
      <c r="DB417" s="24">
        <f>Table1[[#This Row],[TOTAL Assistance Net of Recapture Penalties Through FY12]]+Table1[[#This Row],[TOTAL Assistance Net of Recapture Penalties FY13 and After]]</f>
        <v>2147.5063</v>
      </c>
      <c r="DC417" s="9">
        <v>1775.4537</v>
      </c>
      <c r="DD417" s="9">
        <v>5529.1008000000002</v>
      </c>
      <c r="DE417" s="9">
        <v>20896.367900000001</v>
      </c>
      <c r="DF417" s="24">
        <f>Table1[[#This Row],[Company Direct Tax Revenue Before Assistance Through FY12]]+Table1[[#This Row],[Company Direct Tax Revenue Before Assistance FY13 and After]]</f>
        <v>26425.468700000001</v>
      </c>
      <c r="DG417" s="9">
        <v>1540.8117999999999</v>
      </c>
      <c r="DH417" s="9">
        <v>4215.9862999999996</v>
      </c>
      <c r="DI417" s="9">
        <v>18134.732</v>
      </c>
      <c r="DJ417" s="24">
        <f>Table1[[#This Row],[Indirect and Induced Tax Revenues Through FY12]]+Table1[[#This Row],[Indirect and Induced Tax Revenues FY13 and After]]</f>
        <v>22350.7183</v>
      </c>
      <c r="DK417" s="9">
        <v>3316.2655</v>
      </c>
      <c r="DL417" s="9">
        <v>9745.0871000000006</v>
      </c>
      <c r="DM417" s="9">
        <v>39031.099900000001</v>
      </c>
      <c r="DN417" s="24">
        <f>Table1[[#This Row],[TOTAL Tax Revenues Before Assistance Through FY12]]+Table1[[#This Row],[TOTAL Tax Revenues Before Assistance FY13 and After]]</f>
        <v>48776.187000000005</v>
      </c>
      <c r="DO417" s="9">
        <v>3179.326</v>
      </c>
      <c r="DP417" s="9">
        <v>9195.2196000000004</v>
      </c>
      <c r="DQ417" s="9">
        <v>37433.4611</v>
      </c>
      <c r="DR417" s="24">
        <f>Table1[[#This Row],[TOTAL Tax Revenues Net of Assistance Recapture and Penalty Through FY12]]+Table1[[#This Row],[TOTAL Tax Revenues Net of Assistance Recapture and Penalty FY13 and After]]</f>
        <v>46628.680699999997</v>
      </c>
      <c r="DS417" s="9">
        <v>0</v>
      </c>
      <c r="DT417" s="9">
        <v>22.534800000000001</v>
      </c>
      <c r="DU417" s="9">
        <v>0</v>
      </c>
      <c r="DV417" s="9">
        <v>0</v>
      </c>
    </row>
    <row r="418" spans="1:126" x14ac:dyDescent="0.25">
      <c r="A418" s="10">
        <v>93217</v>
      </c>
      <c r="B418" s="10" t="s">
        <v>1644</v>
      </c>
      <c r="C418" s="10" t="s">
        <v>1646</v>
      </c>
      <c r="D418" s="10" t="s">
        <v>24</v>
      </c>
      <c r="E418" s="10">
        <v>26</v>
      </c>
      <c r="F418" s="10" t="s">
        <v>1647</v>
      </c>
      <c r="G418" s="10" t="s">
        <v>54</v>
      </c>
      <c r="H418" s="13">
        <v>15511</v>
      </c>
      <c r="I418" s="13">
        <v>30000</v>
      </c>
      <c r="J418" s="10" t="s">
        <v>1645</v>
      </c>
      <c r="K418" s="10" t="s">
        <v>27</v>
      </c>
      <c r="L418" s="8">
        <v>39143</v>
      </c>
      <c r="M418" s="8">
        <v>49980</v>
      </c>
      <c r="N418" s="9">
        <v>8530</v>
      </c>
      <c r="O418" s="10" t="s">
        <v>242</v>
      </c>
      <c r="P418" s="7">
        <v>0</v>
      </c>
      <c r="Q418" s="7">
        <v>0</v>
      </c>
      <c r="R418" s="7">
        <v>35</v>
      </c>
      <c r="S418" s="7">
        <v>0</v>
      </c>
      <c r="T418" s="7">
        <v>0</v>
      </c>
      <c r="U418" s="7">
        <v>35</v>
      </c>
      <c r="V418" s="7">
        <v>35</v>
      </c>
      <c r="W418" s="7">
        <v>0</v>
      </c>
      <c r="X418" s="7">
        <v>0</v>
      </c>
      <c r="Y418" s="7">
        <v>0</v>
      </c>
      <c r="Z418" s="7">
        <v>15</v>
      </c>
      <c r="AA418" s="7">
        <v>0</v>
      </c>
      <c r="AB418" s="16">
        <v>0</v>
      </c>
      <c r="AC418" s="16">
        <v>0</v>
      </c>
      <c r="AD418" s="16">
        <v>0</v>
      </c>
      <c r="AE418" s="16">
        <v>0</v>
      </c>
      <c r="AF418" s="15">
        <v>74.285714285714292</v>
      </c>
      <c r="AG418" s="10" t="s">
        <v>28</v>
      </c>
      <c r="AH418" s="10" t="s">
        <v>28</v>
      </c>
      <c r="AI418" s="9">
        <v>18.867000000000001</v>
      </c>
      <c r="AJ418" s="9">
        <v>97.231300000000005</v>
      </c>
      <c r="AK418" s="9">
        <v>252.16370000000001</v>
      </c>
      <c r="AL418" s="24">
        <f>Table1[[#This Row],[Company Direct Land Through FY12]]+Table1[[#This Row],[Company Direct Land FY13 and After]]</f>
        <v>349.39499999999998</v>
      </c>
      <c r="AM418" s="9">
        <v>94.590999999999994</v>
      </c>
      <c r="AN418" s="9">
        <v>307.16739999999999</v>
      </c>
      <c r="AO418" s="9">
        <v>1264.2443000000001</v>
      </c>
      <c r="AP418" s="24">
        <f>Table1[[#This Row],[Company Direct Building Through FY12]]+Table1[[#This Row],[Company Direct Building FY13 and After]]</f>
        <v>1571.4117000000001</v>
      </c>
      <c r="AQ418" s="9">
        <v>0</v>
      </c>
      <c r="AR418" s="9">
        <v>125.048</v>
      </c>
      <c r="AS418" s="9">
        <v>0</v>
      </c>
      <c r="AT418" s="24">
        <f>Table1[[#This Row],[Mortgage Recording Tax Through FY12]]+Table1[[#This Row],[Mortgage Recording Tax FY13 and After]]</f>
        <v>125.048</v>
      </c>
      <c r="AU418" s="9">
        <v>92.492999999999995</v>
      </c>
      <c r="AV418" s="9">
        <v>224.6448</v>
      </c>
      <c r="AW418" s="9">
        <v>1236.2017000000001</v>
      </c>
      <c r="AX418" s="24">
        <f>Table1[[#This Row],[Pilot Savings  Through FY12]]+Table1[[#This Row],[Pilot Savings FY13 and After]]</f>
        <v>1460.8465000000001</v>
      </c>
      <c r="AY418" s="9">
        <v>0</v>
      </c>
      <c r="AZ418" s="9">
        <v>125.048</v>
      </c>
      <c r="BA418" s="9">
        <v>0</v>
      </c>
      <c r="BB418" s="24">
        <f>Table1[[#This Row],[Mortgage Recording Tax Exemption Through FY12]]+Table1[[#This Row],[Mortgage Recording Tax Exemption FY13 and After]]</f>
        <v>125.048</v>
      </c>
      <c r="BC418" s="9">
        <v>66.228899999999996</v>
      </c>
      <c r="BD418" s="9">
        <v>305.346</v>
      </c>
      <c r="BE418" s="9">
        <v>885.17349999999999</v>
      </c>
      <c r="BF418" s="24">
        <f>Table1[[#This Row],[Indirect and Induced Land Through FY12]]+Table1[[#This Row],[Indirect and Induced Land FY13 and After]]</f>
        <v>1190.5194999999999</v>
      </c>
      <c r="BG418" s="9">
        <v>122.9965</v>
      </c>
      <c r="BH418" s="9">
        <v>567.0711</v>
      </c>
      <c r="BI418" s="9">
        <v>1643.8924999999999</v>
      </c>
      <c r="BJ418" s="24">
        <f>Table1[[#This Row],[Indirect and Induced Building Through FY12]]+Table1[[#This Row],[Indirect and Induced Building FY13 and After]]</f>
        <v>2210.9636</v>
      </c>
      <c r="BK418" s="9">
        <v>210.19040000000001</v>
      </c>
      <c r="BL418" s="9">
        <v>1052.171</v>
      </c>
      <c r="BM418" s="9">
        <v>2809.2723000000001</v>
      </c>
      <c r="BN418" s="24">
        <f>Table1[[#This Row],[TOTAL Real Property Related Taxes Through FY12]]+Table1[[#This Row],[TOTAL Real Property Related Taxes FY13 and After]]</f>
        <v>3861.4432999999999</v>
      </c>
      <c r="BO418" s="9">
        <v>299.74090000000001</v>
      </c>
      <c r="BP418" s="9">
        <v>1504.1497999999999</v>
      </c>
      <c r="BQ418" s="9">
        <v>4006.1444000000001</v>
      </c>
      <c r="BR418" s="24">
        <f>Table1[[#This Row],[Company Direct Through FY12]]+Table1[[#This Row],[Company Direct FY13 and After]]</f>
        <v>5510.2942000000003</v>
      </c>
      <c r="BS418" s="9">
        <v>0</v>
      </c>
      <c r="BT418" s="9">
        <v>65.757000000000005</v>
      </c>
      <c r="BU418" s="9">
        <v>0</v>
      </c>
      <c r="BV418" s="24">
        <f>Table1[[#This Row],[Sales Tax Exemption Through FY12]]+Table1[[#This Row],[Sales Tax Exemption FY13 and After]]</f>
        <v>65.757000000000005</v>
      </c>
      <c r="BW418" s="9">
        <v>0</v>
      </c>
      <c r="BX418" s="9">
        <v>0</v>
      </c>
      <c r="BY418" s="9">
        <v>0</v>
      </c>
      <c r="BZ418" s="24">
        <f>Table1[[#This Row],[Energy Tax Savings Through FY12]]+Table1[[#This Row],[Energy Tax Savings FY13 and After]]</f>
        <v>0</v>
      </c>
      <c r="CA418" s="9">
        <v>6.0025000000000004</v>
      </c>
      <c r="CB418" s="9">
        <v>27.4815</v>
      </c>
      <c r="CC418" s="9">
        <v>27.256900000000002</v>
      </c>
      <c r="CD418" s="24">
        <f>Table1[[#This Row],[Tax Exempt Bond Savings Through FY12]]+Table1[[#This Row],[Tax Exempt Bond Savings FY13 and After]]</f>
        <v>54.738399999999999</v>
      </c>
      <c r="CE418" s="9">
        <v>226.13310000000001</v>
      </c>
      <c r="CF418" s="9">
        <v>1166.1695999999999</v>
      </c>
      <c r="CG418" s="9">
        <v>3022.3521999999998</v>
      </c>
      <c r="CH418" s="24">
        <f>Table1[[#This Row],[Indirect and Induced Through FY12]]+Table1[[#This Row],[Indirect and Induced FY13 and After]]</f>
        <v>4188.5217999999995</v>
      </c>
      <c r="CI418" s="9">
        <v>519.87149999999997</v>
      </c>
      <c r="CJ418" s="9">
        <v>2577.0808999999999</v>
      </c>
      <c r="CK418" s="9">
        <v>7001.2397000000001</v>
      </c>
      <c r="CL418" s="24">
        <f>Table1[[#This Row],[TOTAL Income Consumption Use Taxes Through FY12]]+Table1[[#This Row],[TOTAL Income Consumption Use Taxes FY13 and After]]</f>
        <v>9578.3205999999991</v>
      </c>
      <c r="CM418" s="9">
        <v>98.495500000000007</v>
      </c>
      <c r="CN418" s="9">
        <v>442.93130000000002</v>
      </c>
      <c r="CO418" s="9">
        <v>1263.4585999999999</v>
      </c>
      <c r="CP418" s="24">
        <f>Table1[[#This Row],[Assistance Provided Through FY12]]+Table1[[#This Row],[Assistance Provided FY13 and After]]</f>
        <v>1706.3898999999999</v>
      </c>
      <c r="CQ418" s="9">
        <v>0</v>
      </c>
      <c r="CR418" s="9">
        <v>0</v>
      </c>
      <c r="CS418" s="9">
        <v>0</v>
      </c>
      <c r="CT418" s="24">
        <f>Table1[[#This Row],[Recapture Cancellation Reduction Amount Through FY12]]+Table1[[#This Row],[Recapture Cancellation Reduction Amount FY13 and After]]</f>
        <v>0</v>
      </c>
      <c r="CU418" s="9">
        <v>0</v>
      </c>
      <c r="CV418" s="9">
        <v>0</v>
      </c>
      <c r="CW418" s="9">
        <v>0</v>
      </c>
      <c r="CX418" s="24">
        <f>Table1[[#This Row],[Penalty Paid Through FY12]]+Table1[[#This Row],[Penalty Paid FY13 and After]]</f>
        <v>0</v>
      </c>
      <c r="CY418" s="9">
        <v>98.495500000000007</v>
      </c>
      <c r="CZ418" s="9">
        <v>442.93130000000002</v>
      </c>
      <c r="DA418" s="9">
        <v>1263.4585999999999</v>
      </c>
      <c r="DB418" s="24">
        <f>Table1[[#This Row],[TOTAL Assistance Net of Recapture Penalties Through FY12]]+Table1[[#This Row],[TOTAL Assistance Net of Recapture Penalties FY13 and After]]</f>
        <v>1706.3898999999999</v>
      </c>
      <c r="DC418" s="9">
        <v>413.19889999999998</v>
      </c>
      <c r="DD418" s="9">
        <v>2033.5965000000001</v>
      </c>
      <c r="DE418" s="9">
        <v>5522.5523999999996</v>
      </c>
      <c r="DF418" s="24">
        <f>Table1[[#This Row],[Company Direct Tax Revenue Before Assistance Through FY12]]+Table1[[#This Row],[Company Direct Tax Revenue Before Assistance FY13 and After]]</f>
        <v>7556.1489000000001</v>
      </c>
      <c r="DG418" s="9">
        <v>415.35849999999999</v>
      </c>
      <c r="DH418" s="9">
        <v>2038.5867000000001</v>
      </c>
      <c r="DI418" s="9">
        <v>5551.4182000000001</v>
      </c>
      <c r="DJ418" s="24">
        <f>Table1[[#This Row],[Indirect and Induced Tax Revenues Through FY12]]+Table1[[#This Row],[Indirect and Induced Tax Revenues FY13 and After]]</f>
        <v>7590.0048999999999</v>
      </c>
      <c r="DK418" s="9">
        <v>828.55740000000003</v>
      </c>
      <c r="DL418" s="9">
        <v>4072.1831999999999</v>
      </c>
      <c r="DM418" s="9">
        <v>11073.970600000001</v>
      </c>
      <c r="DN418" s="24">
        <f>Table1[[#This Row],[TOTAL Tax Revenues Before Assistance Through FY12]]+Table1[[#This Row],[TOTAL Tax Revenues Before Assistance FY13 and After]]</f>
        <v>15146.1538</v>
      </c>
      <c r="DO418" s="9">
        <v>730.06190000000004</v>
      </c>
      <c r="DP418" s="9">
        <v>3629.2519000000002</v>
      </c>
      <c r="DQ418" s="9">
        <v>9810.5120000000006</v>
      </c>
      <c r="DR418" s="24">
        <f>Table1[[#This Row],[TOTAL Tax Revenues Net of Assistance Recapture and Penalty Through FY12]]+Table1[[#This Row],[TOTAL Tax Revenues Net of Assistance Recapture and Penalty FY13 and After]]</f>
        <v>13439.763900000002</v>
      </c>
      <c r="DS418" s="9">
        <v>0</v>
      </c>
      <c r="DT418" s="9">
        <v>0</v>
      </c>
      <c r="DU418" s="9">
        <v>105.78</v>
      </c>
      <c r="DV418" s="9">
        <v>0</v>
      </c>
    </row>
    <row r="419" spans="1:126" x14ac:dyDescent="0.25">
      <c r="A419" s="10">
        <v>93218</v>
      </c>
      <c r="B419" s="10" t="s">
        <v>1648</v>
      </c>
      <c r="C419" s="10" t="s">
        <v>1649</v>
      </c>
      <c r="D419" s="10" t="s">
        <v>17</v>
      </c>
      <c r="E419" s="10">
        <v>34</v>
      </c>
      <c r="F419" s="10" t="s">
        <v>1650</v>
      </c>
      <c r="G419" s="10" t="s">
        <v>1651</v>
      </c>
      <c r="H419" s="13">
        <v>52430</v>
      </c>
      <c r="I419" s="13">
        <v>72515</v>
      </c>
      <c r="J419" s="10" t="s">
        <v>655</v>
      </c>
      <c r="K419" s="10" t="s">
        <v>81</v>
      </c>
      <c r="L419" s="8">
        <v>39262</v>
      </c>
      <c r="M419" s="8">
        <v>46203</v>
      </c>
      <c r="N419" s="9">
        <v>11006</v>
      </c>
      <c r="O419" s="10" t="s">
        <v>40</v>
      </c>
      <c r="P419" s="7">
        <v>2</v>
      </c>
      <c r="Q419" s="7">
        <v>17</v>
      </c>
      <c r="R419" s="7">
        <v>67</v>
      </c>
      <c r="S419" s="7">
        <v>9</v>
      </c>
      <c r="T419" s="7">
        <v>6</v>
      </c>
      <c r="U419" s="7">
        <v>101</v>
      </c>
      <c r="V419" s="7">
        <v>85</v>
      </c>
      <c r="W419" s="7">
        <v>10</v>
      </c>
      <c r="X419" s="7">
        <v>0</v>
      </c>
      <c r="Y419" s="7">
        <v>0</v>
      </c>
      <c r="Z419" s="7">
        <v>100</v>
      </c>
      <c r="AA419" s="7">
        <v>0</v>
      </c>
      <c r="AB419" s="16">
        <v>0</v>
      </c>
      <c r="AC419" s="16">
        <v>0</v>
      </c>
      <c r="AD419" s="16">
        <v>0</v>
      </c>
      <c r="AE419" s="16">
        <v>0</v>
      </c>
      <c r="AF419" s="15">
        <v>100</v>
      </c>
      <c r="AG419" s="10" t="s">
        <v>28</v>
      </c>
      <c r="AH419" s="10" t="s">
        <v>1966</v>
      </c>
      <c r="AI419" s="9">
        <v>47.511000000000003</v>
      </c>
      <c r="AJ419" s="9">
        <v>152.35300000000001</v>
      </c>
      <c r="AK419" s="9">
        <v>405.77659999999997</v>
      </c>
      <c r="AL419" s="24">
        <f>Table1[[#This Row],[Company Direct Land Through FY12]]+Table1[[#This Row],[Company Direct Land FY13 and After]]</f>
        <v>558.12959999999998</v>
      </c>
      <c r="AM419" s="9">
        <v>89.632000000000005</v>
      </c>
      <c r="AN419" s="9">
        <v>310.29919999999998</v>
      </c>
      <c r="AO419" s="9">
        <v>765.51869999999997</v>
      </c>
      <c r="AP419" s="24">
        <f>Table1[[#This Row],[Company Direct Building Through FY12]]+Table1[[#This Row],[Company Direct Building FY13 and After]]</f>
        <v>1075.8179</v>
      </c>
      <c r="AQ419" s="9">
        <v>0</v>
      </c>
      <c r="AR419" s="9">
        <v>113.815</v>
      </c>
      <c r="AS419" s="9">
        <v>0</v>
      </c>
      <c r="AT419" s="24">
        <f>Table1[[#This Row],[Mortgage Recording Tax Through FY12]]+Table1[[#This Row],[Mortgage Recording Tax FY13 and After]]</f>
        <v>113.815</v>
      </c>
      <c r="AU419" s="9">
        <v>137.143</v>
      </c>
      <c r="AV419" s="9">
        <v>284.18490000000003</v>
      </c>
      <c r="AW419" s="9">
        <v>1171.2951</v>
      </c>
      <c r="AX419" s="24">
        <f>Table1[[#This Row],[Pilot Savings  Through FY12]]+Table1[[#This Row],[Pilot Savings FY13 and After]]</f>
        <v>1455.48</v>
      </c>
      <c r="AY419" s="9">
        <v>0</v>
      </c>
      <c r="AZ419" s="9">
        <v>0</v>
      </c>
      <c r="BA419" s="9">
        <v>0</v>
      </c>
      <c r="BB419" s="24">
        <f>Table1[[#This Row],[Mortgage Recording Tax Exemption Through FY12]]+Table1[[#This Row],[Mortgage Recording Tax Exemption FY13 and After]]</f>
        <v>0</v>
      </c>
      <c r="BC419" s="9">
        <v>72.724900000000005</v>
      </c>
      <c r="BD419" s="9">
        <v>251.17269999999999</v>
      </c>
      <c r="BE419" s="9">
        <v>536.52970000000005</v>
      </c>
      <c r="BF419" s="24">
        <f>Table1[[#This Row],[Indirect and Induced Land Through FY12]]+Table1[[#This Row],[Indirect and Induced Land FY13 and After]]</f>
        <v>787.70240000000001</v>
      </c>
      <c r="BG419" s="9">
        <v>135.06049999999999</v>
      </c>
      <c r="BH419" s="9">
        <v>466.46350000000001</v>
      </c>
      <c r="BI419" s="9">
        <v>996.4117</v>
      </c>
      <c r="BJ419" s="24">
        <f>Table1[[#This Row],[Indirect and Induced Building Through FY12]]+Table1[[#This Row],[Indirect and Induced Building FY13 and After]]</f>
        <v>1462.8751999999999</v>
      </c>
      <c r="BK419" s="9">
        <v>207.78540000000001</v>
      </c>
      <c r="BL419" s="9">
        <v>1009.9185</v>
      </c>
      <c r="BM419" s="9">
        <v>1532.9416000000001</v>
      </c>
      <c r="BN419" s="24">
        <f>Table1[[#This Row],[TOTAL Real Property Related Taxes Through FY12]]+Table1[[#This Row],[TOTAL Real Property Related Taxes FY13 and After]]</f>
        <v>2542.8600999999999</v>
      </c>
      <c r="BO419" s="9">
        <v>703.62519999999995</v>
      </c>
      <c r="BP419" s="9">
        <v>2693.6702</v>
      </c>
      <c r="BQ419" s="9">
        <v>5399.1620999999996</v>
      </c>
      <c r="BR419" s="24">
        <f>Table1[[#This Row],[Company Direct Through FY12]]+Table1[[#This Row],[Company Direct FY13 and After]]</f>
        <v>8092.8323</v>
      </c>
      <c r="BS419" s="9">
        <v>0</v>
      </c>
      <c r="BT419" s="9">
        <v>0</v>
      </c>
      <c r="BU419" s="9">
        <v>0</v>
      </c>
      <c r="BV419" s="24">
        <f>Table1[[#This Row],[Sales Tax Exemption Through FY12]]+Table1[[#This Row],[Sales Tax Exemption FY13 and After]]</f>
        <v>0</v>
      </c>
      <c r="BW419" s="9">
        <v>0</v>
      </c>
      <c r="BX419" s="9">
        <v>0</v>
      </c>
      <c r="BY419" s="9">
        <v>0</v>
      </c>
      <c r="BZ419" s="24">
        <f>Table1[[#This Row],[Energy Tax Savings Through FY12]]+Table1[[#This Row],[Energy Tax Savings FY13 and After]]</f>
        <v>0</v>
      </c>
      <c r="CA419" s="9">
        <v>0</v>
      </c>
      <c r="CB419" s="9">
        <v>0</v>
      </c>
      <c r="CC419" s="9">
        <v>0</v>
      </c>
      <c r="CD419" s="24">
        <f>Table1[[#This Row],[Tax Exempt Bond Savings Through FY12]]+Table1[[#This Row],[Tax Exempt Bond Savings FY13 and After]]</f>
        <v>0</v>
      </c>
      <c r="CE419" s="9">
        <v>269.78719999999998</v>
      </c>
      <c r="CF419" s="9">
        <v>1048.9777999999999</v>
      </c>
      <c r="CG419" s="9">
        <v>2304.1669000000002</v>
      </c>
      <c r="CH419" s="24">
        <f>Table1[[#This Row],[Indirect and Induced Through FY12]]+Table1[[#This Row],[Indirect and Induced FY13 and After]]</f>
        <v>3353.1446999999998</v>
      </c>
      <c r="CI419" s="9">
        <v>973.41240000000005</v>
      </c>
      <c r="CJ419" s="9">
        <v>3742.6480000000001</v>
      </c>
      <c r="CK419" s="9">
        <v>7703.3289999999997</v>
      </c>
      <c r="CL419" s="24">
        <f>Table1[[#This Row],[TOTAL Income Consumption Use Taxes Through FY12]]+Table1[[#This Row],[TOTAL Income Consumption Use Taxes FY13 and After]]</f>
        <v>11445.976999999999</v>
      </c>
      <c r="CM419" s="9">
        <v>137.143</v>
      </c>
      <c r="CN419" s="9">
        <v>284.18490000000003</v>
      </c>
      <c r="CO419" s="9">
        <v>1171.2951</v>
      </c>
      <c r="CP419" s="24">
        <f>Table1[[#This Row],[Assistance Provided Through FY12]]+Table1[[#This Row],[Assistance Provided FY13 and After]]</f>
        <v>1455.48</v>
      </c>
      <c r="CQ419" s="9">
        <v>0</v>
      </c>
      <c r="CR419" s="9">
        <v>0</v>
      </c>
      <c r="CS419" s="9">
        <v>0</v>
      </c>
      <c r="CT419" s="24">
        <f>Table1[[#This Row],[Recapture Cancellation Reduction Amount Through FY12]]+Table1[[#This Row],[Recapture Cancellation Reduction Amount FY13 and After]]</f>
        <v>0</v>
      </c>
      <c r="CU419" s="9">
        <v>0</v>
      </c>
      <c r="CV419" s="9">
        <v>0</v>
      </c>
      <c r="CW419" s="9">
        <v>0</v>
      </c>
      <c r="CX419" s="24">
        <f>Table1[[#This Row],[Penalty Paid Through FY12]]+Table1[[#This Row],[Penalty Paid FY13 and After]]</f>
        <v>0</v>
      </c>
      <c r="CY419" s="9">
        <v>137.143</v>
      </c>
      <c r="CZ419" s="9">
        <v>284.18490000000003</v>
      </c>
      <c r="DA419" s="9">
        <v>1171.2951</v>
      </c>
      <c r="DB419" s="24">
        <f>Table1[[#This Row],[TOTAL Assistance Net of Recapture Penalties Through FY12]]+Table1[[#This Row],[TOTAL Assistance Net of Recapture Penalties FY13 and After]]</f>
        <v>1455.48</v>
      </c>
      <c r="DC419" s="9">
        <v>840.76819999999998</v>
      </c>
      <c r="DD419" s="9">
        <v>3270.1374000000001</v>
      </c>
      <c r="DE419" s="9">
        <v>6570.4574000000002</v>
      </c>
      <c r="DF419" s="24">
        <f>Table1[[#This Row],[Company Direct Tax Revenue Before Assistance Through FY12]]+Table1[[#This Row],[Company Direct Tax Revenue Before Assistance FY13 and After]]</f>
        <v>9840.5948000000008</v>
      </c>
      <c r="DG419" s="9">
        <v>477.57260000000002</v>
      </c>
      <c r="DH419" s="9">
        <v>1766.614</v>
      </c>
      <c r="DI419" s="9">
        <v>3837.1082999999999</v>
      </c>
      <c r="DJ419" s="24">
        <f>Table1[[#This Row],[Indirect and Induced Tax Revenues Through FY12]]+Table1[[#This Row],[Indirect and Induced Tax Revenues FY13 and After]]</f>
        <v>5603.7222999999994</v>
      </c>
      <c r="DK419" s="9">
        <v>1318.3407999999999</v>
      </c>
      <c r="DL419" s="9">
        <v>5036.7514000000001</v>
      </c>
      <c r="DM419" s="9">
        <v>10407.565699999999</v>
      </c>
      <c r="DN419" s="24">
        <f>Table1[[#This Row],[TOTAL Tax Revenues Before Assistance Through FY12]]+Table1[[#This Row],[TOTAL Tax Revenues Before Assistance FY13 and After]]</f>
        <v>15444.3171</v>
      </c>
      <c r="DO419" s="9">
        <v>1181.1977999999999</v>
      </c>
      <c r="DP419" s="9">
        <v>4752.5664999999999</v>
      </c>
      <c r="DQ419" s="9">
        <v>9236.2705999999998</v>
      </c>
      <c r="DR419" s="24">
        <f>Table1[[#This Row],[TOTAL Tax Revenues Net of Assistance Recapture and Penalty Through FY12]]+Table1[[#This Row],[TOTAL Tax Revenues Net of Assistance Recapture and Penalty FY13 and After]]</f>
        <v>13988.837100000001</v>
      </c>
      <c r="DS419" s="9">
        <v>0</v>
      </c>
      <c r="DT419" s="9">
        <v>0</v>
      </c>
      <c r="DU419" s="9">
        <v>0</v>
      </c>
      <c r="DV419" s="9">
        <v>0</v>
      </c>
    </row>
    <row r="420" spans="1:126" x14ac:dyDescent="0.25">
      <c r="A420" s="10">
        <v>93219</v>
      </c>
      <c r="B420" s="10" t="s">
        <v>1652</v>
      </c>
      <c r="C420" s="10" t="s">
        <v>1653</v>
      </c>
      <c r="D420" s="10" t="s">
        <v>47</v>
      </c>
      <c r="E420" s="10">
        <v>8</v>
      </c>
      <c r="F420" s="10" t="s">
        <v>1654</v>
      </c>
      <c r="G420" s="10" t="s">
        <v>67</v>
      </c>
      <c r="H420" s="13">
        <v>2500</v>
      </c>
      <c r="I420" s="13">
        <v>10000</v>
      </c>
      <c r="J420" s="10" t="s">
        <v>411</v>
      </c>
      <c r="K420" s="10" t="s">
        <v>50</v>
      </c>
      <c r="L420" s="8">
        <v>39220</v>
      </c>
      <c r="M420" s="8">
        <v>50010</v>
      </c>
      <c r="N420" s="9">
        <v>5000</v>
      </c>
      <c r="O420" s="10" t="s">
        <v>74</v>
      </c>
      <c r="P420" s="7">
        <v>0</v>
      </c>
      <c r="Q420" s="7">
        <v>3</v>
      </c>
      <c r="R420" s="7">
        <v>6</v>
      </c>
      <c r="S420" s="7">
        <v>0</v>
      </c>
      <c r="T420" s="7">
        <v>0</v>
      </c>
      <c r="U420" s="7">
        <v>9</v>
      </c>
      <c r="V420" s="7">
        <v>7</v>
      </c>
      <c r="W420" s="7">
        <v>0</v>
      </c>
      <c r="X420" s="7">
        <v>0</v>
      </c>
      <c r="Y420" s="7">
        <v>0</v>
      </c>
      <c r="Z420" s="7">
        <v>8</v>
      </c>
      <c r="AA420" s="7">
        <v>0</v>
      </c>
      <c r="AB420" s="16">
        <v>0</v>
      </c>
      <c r="AC420" s="16">
        <v>0</v>
      </c>
      <c r="AD420" s="16">
        <v>0</v>
      </c>
      <c r="AE420" s="16">
        <v>0</v>
      </c>
      <c r="AF420" s="15">
        <v>100</v>
      </c>
      <c r="AG420" s="10" t="s">
        <v>28</v>
      </c>
      <c r="AH420" s="10" t="s">
        <v>1966</v>
      </c>
      <c r="AI420" s="9">
        <v>0</v>
      </c>
      <c r="AJ420" s="9">
        <v>0</v>
      </c>
      <c r="AK420" s="9">
        <v>0</v>
      </c>
      <c r="AL420" s="24">
        <f>Table1[[#This Row],[Company Direct Land Through FY12]]+Table1[[#This Row],[Company Direct Land FY13 and After]]</f>
        <v>0</v>
      </c>
      <c r="AM420" s="9">
        <v>0</v>
      </c>
      <c r="AN420" s="9">
        <v>0</v>
      </c>
      <c r="AO420" s="9">
        <v>0</v>
      </c>
      <c r="AP420" s="24">
        <f>Table1[[#This Row],[Company Direct Building Through FY12]]+Table1[[#This Row],[Company Direct Building FY13 and After]]</f>
        <v>0</v>
      </c>
      <c r="AQ420" s="9">
        <v>0</v>
      </c>
      <c r="AR420" s="9">
        <v>877.25</v>
      </c>
      <c r="AS420" s="9">
        <v>0</v>
      </c>
      <c r="AT420" s="24">
        <f>Table1[[#This Row],[Mortgage Recording Tax Through FY12]]+Table1[[#This Row],[Mortgage Recording Tax FY13 and After]]</f>
        <v>877.25</v>
      </c>
      <c r="AU420" s="9">
        <v>0</v>
      </c>
      <c r="AV420" s="9">
        <v>0</v>
      </c>
      <c r="AW420" s="9">
        <v>0</v>
      </c>
      <c r="AX420" s="24">
        <f>Table1[[#This Row],[Pilot Savings  Through FY12]]+Table1[[#This Row],[Pilot Savings FY13 and After]]</f>
        <v>0</v>
      </c>
      <c r="AY420" s="9">
        <v>0</v>
      </c>
      <c r="AZ420" s="9">
        <v>877.25</v>
      </c>
      <c r="BA420" s="9">
        <v>0</v>
      </c>
      <c r="BB420" s="24">
        <f>Table1[[#This Row],[Mortgage Recording Tax Exemption Through FY12]]+Table1[[#This Row],[Mortgage Recording Tax Exemption FY13 and After]]</f>
        <v>877.25</v>
      </c>
      <c r="BC420" s="9">
        <v>33.965600000000002</v>
      </c>
      <c r="BD420" s="9">
        <v>28.611499999999999</v>
      </c>
      <c r="BE420" s="9">
        <v>453.96249999999998</v>
      </c>
      <c r="BF420" s="24">
        <f>Table1[[#This Row],[Indirect and Induced Land Through FY12]]+Table1[[#This Row],[Indirect and Induced Land FY13 and After]]</f>
        <v>482.57399999999996</v>
      </c>
      <c r="BG420" s="9">
        <v>63.079099999999997</v>
      </c>
      <c r="BH420" s="9">
        <v>53.135599999999997</v>
      </c>
      <c r="BI420" s="9">
        <v>843.07529999999997</v>
      </c>
      <c r="BJ420" s="24">
        <f>Table1[[#This Row],[Indirect and Induced Building Through FY12]]+Table1[[#This Row],[Indirect and Induced Building FY13 and After]]</f>
        <v>896.21089999999992</v>
      </c>
      <c r="BK420" s="9">
        <v>97.044700000000006</v>
      </c>
      <c r="BL420" s="9">
        <v>81.747100000000003</v>
      </c>
      <c r="BM420" s="9">
        <v>1297.0378000000001</v>
      </c>
      <c r="BN420" s="24">
        <f>Table1[[#This Row],[TOTAL Real Property Related Taxes Through FY12]]+Table1[[#This Row],[TOTAL Real Property Related Taxes FY13 and After]]</f>
        <v>1378.7849000000001</v>
      </c>
      <c r="BO420" s="9">
        <v>58.905200000000001</v>
      </c>
      <c r="BP420" s="9">
        <v>49.904000000000003</v>
      </c>
      <c r="BQ420" s="9">
        <v>787.28740000000005</v>
      </c>
      <c r="BR420" s="24">
        <f>Table1[[#This Row],[Company Direct Through FY12]]+Table1[[#This Row],[Company Direct FY13 and After]]</f>
        <v>837.19140000000004</v>
      </c>
      <c r="BS420" s="9">
        <v>0</v>
      </c>
      <c r="BT420" s="9">
        <v>0</v>
      </c>
      <c r="BU420" s="9">
        <v>0</v>
      </c>
      <c r="BV420" s="24">
        <f>Table1[[#This Row],[Sales Tax Exemption Through FY12]]+Table1[[#This Row],[Sales Tax Exemption FY13 and After]]</f>
        <v>0</v>
      </c>
      <c r="BW420" s="9">
        <v>0</v>
      </c>
      <c r="BX420" s="9">
        <v>0</v>
      </c>
      <c r="BY420" s="9">
        <v>0</v>
      </c>
      <c r="BZ420" s="24">
        <f>Table1[[#This Row],[Energy Tax Savings Through FY12]]+Table1[[#This Row],[Energy Tax Savings FY13 and After]]</f>
        <v>0</v>
      </c>
      <c r="CA420" s="9">
        <v>4.6368999999999998</v>
      </c>
      <c r="CB420" s="9">
        <v>22.029299999999999</v>
      </c>
      <c r="CC420" s="9">
        <v>21.056000000000001</v>
      </c>
      <c r="CD420" s="24">
        <f>Table1[[#This Row],[Tax Exempt Bond Savings Through FY12]]+Table1[[#This Row],[Tax Exempt Bond Savings FY13 and After]]</f>
        <v>43.085300000000004</v>
      </c>
      <c r="CE420" s="9">
        <v>104.67230000000001</v>
      </c>
      <c r="CF420" s="9">
        <v>88.939599999999999</v>
      </c>
      <c r="CG420" s="9">
        <v>1398.9829999999999</v>
      </c>
      <c r="CH420" s="24">
        <f>Table1[[#This Row],[Indirect and Induced Through FY12]]+Table1[[#This Row],[Indirect and Induced FY13 and After]]</f>
        <v>1487.9225999999999</v>
      </c>
      <c r="CI420" s="9">
        <v>158.94059999999999</v>
      </c>
      <c r="CJ420" s="9">
        <v>116.8143</v>
      </c>
      <c r="CK420" s="9">
        <v>2165.2143999999998</v>
      </c>
      <c r="CL420" s="24">
        <f>Table1[[#This Row],[TOTAL Income Consumption Use Taxes Through FY12]]+Table1[[#This Row],[TOTAL Income Consumption Use Taxes FY13 and After]]</f>
        <v>2282.0286999999998</v>
      </c>
      <c r="CM420" s="9">
        <v>4.6368999999999998</v>
      </c>
      <c r="CN420" s="9">
        <v>899.27930000000003</v>
      </c>
      <c r="CO420" s="9">
        <v>21.056000000000001</v>
      </c>
      <c r="CP420" s="24">
        <f>Table1[[#This Row],[Assistance Provided Through FY12]]+Table1[[#This Row],[Assistance Provided FY13 and After]]</f>
        <v>920.33530000000007</v>
      </c>
      <c r="CQ420" s="9">
        <v>0</v>
      </c>
      <c r="CR420" s="9">
        <v>0</v>
      </c>
      <c r="CS420" s="9">
        <v>0</v>
      </c>
      <c r="CT420" s="24">
        <f>Table1[[#This Row],[Recapture Cancellation Reduction Amount Through FY12]]+Table1[[#This Row],[Recapture Cancellation Reduction Amount FY13 and After]]</f>
        <v>0</v>
      </c>
      <c r="CU420" s="9">
        <v>0</v>
      </c>
      <c r="CV420" s="9">
        <v>0</v>
      </c>
      <c r="CW420" s="9">
        <v>0</v>
      </c>
      <c r="CX420" s="24">
        <f>Table1[[#This Row],[Penalty Paid Through FY12]]+Table1[[#This Row],[Penalty Paid FY13 and After]]</f>
        <v>0</v>
      </c>
      <c r="CY420" s="9">
        <v>4.6368999999999998</v>
      </c>
      <c r="CZ420" s="9">
        <v>899.27930000000003</v>
      </c>
      <c r="DA420" s="9">
        <v>21.056000000000001</v>
      </c>
      <c r="DB420" s="24">
        <f>Table1[[#This Row],[TOTAL Assistance Net of Recapture Penalties Through FY12]]+Table1[[#This Row],[TOTAL Assistance Net of Recapture Penalties FY13 and After]]</f>
        <v>920.33530000000007</v>
      </c>
      <c r="DC420" s="9">
        <v>58.905200000000001</v>
      </c>
      <c r="DD420" s="9">
        <v>927.154</v>
      </c>
      <c r="DE420" s="9">
        <v>787.28740000000005</v>
      </c>
      <c r="DF420" s="24">
        <f>Table1[[#This Row],[Company Direct Tax Revenue Before Assistance Through FY12]]+Table1[[#This Row],[Company Direct Tax Revenue Before Assistance FY13 and After]]</f>
        <v>1714.4414000000002</v>
      </c>
      <c r="DG420" s="9">
        <v>201.71700000000001</v>
      </c>
      <c r="DH420" s="9">
        <v>170.6867</v>
      </c>
      <c r="DI420" s="9">
        <v>2696.0207999999998</v>
      </c>
      <c r="DJ420" s="24">
        <f>Table1[[#This Row],[Indirect and Induced Tax Revenues Through FY12]]+Table1[[#This Row],[Indirect and Induced Tax Revenues FY13 and After]]</f>
        <v>2866.7075</v>
      </c>
      <c r="DK420" s="9">
        <v>260.62220000000002</v>
      </c>
      <c r="DL420" s="9">
        <v>1097.8407</v>
      </c>
      <c r="DM420" s="9">
        <v>3483.3081999999999</v>
      </c>
      <c r="DN420" s="24">
        <f>Table1[[#This Row],[TOTAL Tax Revenues Before Assistance Through FY12]]+Table1[[#This Row],[TOTAL Tax Revenues Before Assistance FY13 and After]]</f>
        <v>4581.1489000000001</v>
      </c>
      <c r="DO420" s="9">
        <v>255.9853</v>
      </c>
      <c r="DP420" s="9">
        <v>198.56139999999999</v>
      </c>
      <c r="DQ420" s="9">
        <v>3462.2521999999999</v>
      </c>
      <c r="DR420" s="24">
        <f>Table1[[#This Row],[TOTAL Tax Revenues Net of Assistance Recapture and Penalty Through FY12]]+Table1[[#This Row],[TOTAL Tax Revenues Net of Assistance Recapture and Penalty FY13 and After]]</f>
        <v>3660.8136</v>
      </c>
      <c r="DS420" s="9">
        <v>0</v>
      </c>
      <c r="DT420" s="9">
        <v>0</v>
      </c>
      <c r="DU420" s="9">
        <v>0</v>
      </c>
      <c r="DV420" s="9">
        <v>0</v>
      </c>
    </row>
    <row r="421" spans="1:126" x14ac:dyDescent="0.25">
      <c r="A421" s="10">
        <v>93220</v>
      </c>
      <c r="B421" s="10" t="s">
        <v>1659</v>
      </c>
      <c r="C421" s="10" t="s">
        <v>1660</v>
      </c>
      <c r="D421" s="10" t="s">
        <v>17</v>
      </c>
      <c r="E421" s="10">
        <v>47</v>
      </c>
      <c r="F421" s="10" t="s">
        <v>1661</v>
      </c>
      <c r="G421" s="10" t="s">
        <v>565</v>
      </c>
      <c r="H421" s="13">
        <v>95710</v>
      </c>
      <c r="I421" s="13">
        <v>174788</v>
      </c>
      <c r="J421" s="10" t="s">
        <v>745</v>
      </c>
      <c r="K421" s="10" t="s">
        <v>50</v>
      </c>
      <c r="L421" s="8">
        <v>39260</v>
      </c>
      <c r="M421" s="8">
        <v>45323</v>
      </c>
      <c r="N421" s="9">
        <v>26057</v>
      </c>
      <c r="O421" s="10" t="s">
        <v>74</v>
      </c>
      <c r="P421" s="7">
        <v>108</v>
      </c>
      <c r="Q421" s="7">
        <v>1</v>
      </c>
      <c r="R421" s="7">
        <v>354</v>
      </c>
      <c r="S421" s="7">
        <v>1</v>
      </c>
      <c r="T421" s="7">
        <v>2</v>
      </c>
      <c r="U421" s="7">
        <v>466</v>
      </c>
      <c r="V421" s="7">
        <v>409</v>
      </c>
      <c r="W421" s="7">
        <v>0</v>
      </c>
      <c r="X421" s="7">
        <v>0</v>
      </c>
      <c r="Y421" s="7">
        <v>440</v>
      </c>
      <c r="Z421" s="7">
        <v>0</v>
      </c>
      <c r="AA421" s="7">
        <v>17.456896551724139</v>
      </c>
      <c r="AB421" s="16">
        <v>19.181034482758623</v>
      </c>
      <c r="AC421" s="16">
        <v>48.922413793103445</v>
      </c>
      <c r="AD421" s="16">
        <v>11.422413793103448</v>
      </c>
      <c r="AE421" s="16">
        <v>3.0172413793103448</v>
      </c>
      <c r="AF421" s="15">
        <v>96.120689655172413</v>
      </c>
      <c r="AG421" s="10" t="s">
        <v>28</v>
      </c>
      <c r="AH421" s="10" t="s">
        <v>1966</v>
      </c>
      <c r="AI421" s="9">
        <v>0</v>
      </c>
      <c r="AJ421" s="9">
        <v>0</v>
      </c>
      <c r="AK421" s="9">
        <v>0</v>
      </c>
      <c r="AL421" s="24">
        <f>Table1[[#This Row],[Company Direct Land Through FY12]]+Table1[[#This Row],[Company Direct Land FY13 and After]]</f>
        <v>0</v>
      </c>
      <c r="AM421" s="9">
        <v>0</v>
      </c>
      <c r="AN421" s="9">
        <v>0</v>
      </c>
      <c r="AO421" s="9">
        <v>0</v>
      </c>
      <c r="AP421" s="24">
        <f>Table1[[#This Row],[Company Direct Building Through FY12]]+Table1[[#This Row],[Company Direct Building FY13 and After]]</f>
        <v>0</v>
      </c>
      <c r="AQ421" s="9">
        <v>0</v>
      </c>
      <c r="AR421" s="9">
        <v>465.48219999999998</v>
      </c>
      <c r="AS421" s="9">
        <v>0</v>
      </c>
      <c r="AT421" s="24">
        <f>Table1[[#This Row],[Mortgage Recording Tax Through FY12]]+Table1[[#This Row],[Mortgage Recording Tax FY13 and After]]</f>
        <v>465.48219999999998</v>
      </c>
      <c r="AU421" s="9">
        <v>0</v>
      </c>
      <c r="AV421" s="9">
        <v>0</v>
      </c>
      <c r="AW421" s="9">
        <v>0</v>
      </c>
      <c r="AX421" s="24">
        <f>Table1[[#This Row],[Pilot Savings  Through FY12]]+Table1[[#This Row],[Pilot Savings FY13 and After]]</f>
        <v>0</v>
      </c>
      <c r="AY421" s="9">
        <v>0</v>
      </c>
      <c r="AZ421" s="9">
        <v>465.48219999999998</v>
      </c>
      <c r="BA421" s="9">
        <v>0</v>
      </c>
      <c r="BB421" s="24">
        <f>Table1[[#This Row],[Mortgage Recording Tax Exemption Through FY12]]+Table1[[#This Row],[Mortgage Recording Tax Exemption FY13 and After]]</f>
        <v>465.48219999999998</v>
      </c>
      <c r="BC421" s="9">
        <v>194.16050000000001</v>
      </c>
      <c r="BD421" s="9">
        <v>932.03599999999994</v>
      </c>
      <c r="BE421" s="9">
        <v>1456.9662000000001</v>
      </c>
      <c r="BF421" s="24">
        <f>Table1[[#This Row],[Indirect and Induced Land Through FY12]]+Table1[[#This Row],[Indirect and Induced Land FY13 and After]]</f>
        <v>2389.0021999999999</v>
      </c>
      <c r="BG421" s="9">
        <v>360.5838</v>
      </c>
      <c r="BH421" s="9">
        <v>1730.9241999999999</v>
      </c>
      <c r="BI421" s="9">
        <v>2705.7939999999999</v>
      </c>
      <c r="BJ421" s="24">
        <f>Table1[[#This Row],[Indirect and Induced Building Through FY12]]+Table1[[#This Row],[Indirect and Induced Building FY13 and After]]</f>
        <v>4436.7181999999993</v>
      </c>
      <c r="BK421" s="9">
        <v>554.74429999999995</v>
      </c>
      <c r="BL421" s="9">
        <v>2662.9602</v>
      </c>
      <c r="BM421" s="9">
        <v>4162.7601999999997</v>
      </c>
      <c r="BN421" s="24">
        <f>Table1[[#This Row],[TOTAL Real Property Related Taxes Through FY12]]+Table1[[#This Row],[TOTAL Real Property Related Taxes FY13 and After]]</f>
        <v>6825.7204000000002</v>
      </c>
      <c r="BO421" s="9">
        <v>624.36120000000005</v>
      </c>
      <c r="BP421" s="9">
        <v>3375.9983000000002</v>
      </c>
      <c r="BQ421" s="9">
        <v>4685.1616999999997</v>
      </c>
      <c r="BR421" s="24">
        <f>Table1[[#This Row],[Company Direct Through FY12]]+Table1[[#This Row],[Company Direct FY13 and After]]</f>
        <v>8061.16</v>
      </c>
      <c r="BS421" s="9">
        <v>0</v>
      </c>
      <c r="BT421" s="9">
        <v>0</v>
      </c>
      <c r="BU421" s="9">
        <v>0</v>
      </c>
      <c r="BV421" s="24">
        <f>Table1[[#This Row],[Sales Tax Exemption Through FY12]]+Table1[[#This Row],[Sales Tax Exemption FY13 and After]]</f>
        <v>0</v>
      </c>
      <c r="BW421" s="9">
        <v>0</v>
      </c>
      <c r="BX421" s="9">
        <v>0</v>
      </c>
      <c r="BY421" s="9">
        <v>0</v>
      </c>
      <c r="BZ421" s="24">
        <f>Table1[[#This Row],[Energy Tax Savings Through FY12]]+Table1[[#This Row],[Energy Tax Savings FY13 and After]]</f>
        <v>0</v>
      </c>
      <c r="CA421" s="9">
        <v>4.5900000000000003E-2</v>
      </c>
      <c r="CB421" s="9">
        <v>13.107200000000001</v>
      </c>
      <c r="CC421" s="9">
        <v>0.20849999999999999</v>
      </c>
      <c r="CD421" s="24">
        <f>Table1[[#This Row],[Tax Exempt Bond Savings Through FY12]]+Table1[[#This Row],[Tax Exempt Bond Savings FY13 and After]]</f>
        <v>13.315700000000001</v>
      </c>
      <c r="CE421" s="9">
        <v>720.27660000000003</v>
      </c>
      <c r="CF421" s="9">
        <v>3927.2020000000002</v>
      </c>
      <c r="CG421" s="9">
        <v>5404.9038</v>
      </c>
      <c r="CH421" s="24">
        <f>Table1[[#This Row],[Indirect and Induced Through FY12]]+Table1[[#This Row],[Indirect and Induced FY13 and After]]</f>
        <v>9332.1058000000012</v>
      </c>
      <c r="CI421" s="9">
        <v>1344.5918999999999</v>
      </c>
      <c r="CJ421" s="9">
        <v>7290.0931</v>
      </c>
      <c r="CK421" s="9">
        <v>10089.857</v>
      </c>
      <c r="CL421" s="24">
        <f>Table1[[#This Row],[TOTAL Income Consumption Use Taxes Through FY12]]+Table1[[#This Row],[TOTAL Income Consumption Use Taxes FY13 and After]]</f>
        <v>17379.950100000002</v>
      </c>
      <c r="CM421" s="9">
        <v>4.5900000000000003E-2</v>
      </c>
      <c r="CN421" s="9">
        <v>478.58940000000001</v>
      </c>
      <c r="CO421" s="9">
        <v>0.20849999999999999</v>
      </c>
      <c r="CP421" s="24">
        <f>Table1[[#This Row],[Assistance Provided Through FY12]]+Table1[[#This Row],[Assistance Provided FY13 and After]]</f>
        <v>478.79790000000003</v>
      </c>
      <c r="CQ421" s="9">
        <v>0</v>
      </c>
      <c r="CR421" s="9">
        <v>0</v>
      </c>
      <c r="CS421" s="9">
        <v>0</v>
      </c>
      <c r="CT421" s="24">
        <f>Table1[[#This Row],[Recapture Cancellation Reduction Amount Through FY12]]+Table1[[#This Row],[Recapture Cancellation Reduction Amount FY13 and After]]</f>
        <v>0</v>
      </c>
      <c r="CU421" s="9">
        <v>0</v>
      </c>
      <c r="CV421" s="9">
        <v>0</v>
      </c>
      <c r="CW421" s="9">
        <v>0</v>
      </c>
      <c r="CX421" s="24">
        <f>Table1[[#This Row],[Penalty Paid Through FY12]]+Table1[[#This Row],[Penalty Paid FY13 and After]]</f>
        <v>0</v>
      </c>
      <c r="CY421" s="9">
        <v>4.5900000000000003E-2</v>
      </c>
      <c r="CZ421" s="9">
        <v>478.58940000000001</v>
      </c>
      <c r="DA421" s="9">
        <v>0.20849999999999999</v>
      </c>
      <c r="DB421" s="24">
        <f>Table1[[#This Row],[TOTAL Assistance Net of Recapture Penalties Through FY12]]+Table1[[#This Row],[TOTAL Assistance Net of Recapture Penalties FY13 and After]]</f>
        <v>478.79790000000003</v>
      </c>
      <c r="DC421" s="9">
        <v>624.36120000000005</v>
      </c>
      <c r="DD421" s="9">
        <v>3841.4805000000001</v>
      </c>
      <c r="DE421" s="9">
        <v>4685.1616999999997</v>
      </c>
      <c r="DF421" s="24">
        <f>Table1[[#This Row],[Company Direct Tax Revenue Before Assistance Through FY12]]+Table1[[#This Row],[Company Direct Tax Revenue Before Assistance FY13 and After]]</f>
        <v>8526.6422000000002</v>
      </c>
      <c r="DG421" s="9">
        <v>1275.0209</v>
      </c>
      <c r="DH421" s="9">
        <v>6590.1621999999998</v>
      </c>
      <c r="DI421" s="9">
        <v>9567.6640000000007</v>
      </c>
      <c r="DJ421" s="24">
        <f>Table1[[#This Row],[Indirect and Induced Tax Revenues Through FY12]]+Table1[[#This Row],[Indirect and Induced Tax Revenues FY13 and After]]</f>
        <v>16157.8262</v>
      </c>
      <c r="DK421" s="9">
        <v>1899.3821</v>
      </c>
      <c r="DL421" s="9">
        <v>10431.6427</v>
      </c>
      <c r="DM421" s="9">
        <v>14252.825699999999</v>
      </c>
      <c r="DN421" s="24">
        <f>Table1[[#This Row],[TOTAL Tax Revenues Before Assistance Through FY12]]+Table1[[#This Row],[TOTAL Tax Revenues Before Assistance FY13 and After]]</f>
        <v>24684.468399999998</v>
      </c>
      <c r="DO421" s="9">
        <v>1899.3362</v>
      </c>
      <c r="DP421" s="9">
        <v>9953.0532999999996</v>
      </c>
      <c r="DQ421" s="9">
        <v>14252.617200000001</v>
      </c>
      <c r="DR421" s="24">
        <f>Table1[[#This Row],[TOTAL Tax Revenues Net of Assistance Recapture and Penalty Through FY12]]+Table1[[#This Row],[TOTAL Tax Revenues Net of Assistance Recapture and Penalty FY13 and After]]</f>
        <v>24205.6705</v>
      </c>
      <c r="DS421" s="9">
        <v>0</v>
      </c>
      <c r="DT421" s="9">
        <v>0</v>
      </c>
      <c r="DU421" s="9">
        <v>0</v>
      </c>
      <c r="DV421" s="9">
        <v>0</v>
      </c>
    </row>
    <row r="422" spans="1:126" x14ac:dyDescent="0.25">
      <c r="A422" s="10">
        <v>93221</v>
      </c>
      <c r="B422" s="10" t="s">
        <v>1662</v>
      </c>
      <c r="C422" s="10" t="s">
        <v>1663</v>
      </c>
      <c r="D422" s="10" t="s">
        <v>17</v>
      </c>
      <c r="E422" s="10">
        <v>39</v>
      </c>
      <c r="F422" s="10" t="s">
        <v>1664</v>
      </c>
      <c r="G422" s="10" t="s">
        <v>494</v>
      </c>
      <c r="H422" s="13">
        <v>70174</v>
      </c>
      <c r="I422" s="13">
        <v>188897</v>
      </c>
      <c r="J422" s="10" t="s">
        <v>137</v>
      </c>
      <c r="K422" s="10" t="s">
        <v>50</v>
      </c>
      <c r="L422" s="8">
        <v>39262</v>
      </c>
      <c r="M422" s="8">
        <v>50345</v>
      </c>
      <c r="N422" s="9">
        <v>32790</v>
      </c>
      <c r="O422" s="10" t="s">
        <v>74</v>
      </c>
      <c r="P422" s="7">
        <v>181</v>
      </c>
      <c r="Q422" s="7">
        <v>1021</v>
      </c>
      <c r="R422" s="7">
        <v>366</v>
      </c>
      <c r="S422" s="7">
        <v>0</v>
      </c>
      <c r="T422" s="7">
        <v>106</v>
      </c>
      <c r="U422" s="7">
        <v>1674</v>
      </c>
      <c r="V422" s="7">
        <v>966</v>
      </c>
      <c r="W422" s="7">
        <v>0</v>
      </c>
      <c r="X422" s="7">
        <v>0</v>
      </c>
      <c r="Y422" s="7">
        <v>0</v>
      </c>
      <c r="Z422" s="7">
        <v>158</v>
      </c>
      <c r="AA422" s="7">
        <v>75.986394557823132</v>
      </c>
      <c r="AB422" s="16">
        <v>11.224489795918368</v>
      </c>
      <c r="AC422" s="16">
        <v>9.183673469387756</v>
      </c>
      <c r="AD422" s="16">
        <v>2.1768707482993195</v>
      </c>
      <c r="AE422" s="16">
        <v>1.4285714285714286</v>
      </c>
      <c r="AF422" s="15">
        <v>90.884353741496611</v>
      </c>
      <c r="AG422" s="10" t="s">
        <v>28</v>
      </c>
      <c r="AH422" s="10" t="s">
        <v>1966</v>
      </c>
      <c r="AI422" s="9">
        <v>0</v>
      </c>
      <c r="AJ422" s="9">
        <v>0</v>
      </c>
      <c r="AK422" s="9">
        <v>0</v>
      </c>
      <c r="AL422" s="24">
        <f>Table1[[#This Row],[Company Direct Land Through FY12]]+Table1[[#This Row],[Company Direct Land FY13 and After]]</f>
        <v>0</v>
      </c>
      <c r="AM422" s="9">
        <v>0</v>
      </c>
      <c r="AN422" s="9">
        <v>0</v>
      </c>
      <c r="AO422" s="9">
        <v>0</v>
      </c>
      <c r="AP422" s="24">
        <f>Table1[[#This Row],[Company Direct Building Through FY12]]+Table1[[#This Row],[Company Direct Building FY13 and After]]</f>
        <v>0</v>
      </c>
      <c r="AQ422" s="9">
        <v>0</v>
      </c>
      <c r="AR422" s="9">
        <v>575.30060000000003</v>
      </c>
      <c r="AS422" s="9">
        <v>0</v>
      </c>
      <c r="AT422" s="24">
        <f>Table1[[#This Row],[Mortgage Recording Tax Through FY12]]+Table1[[#This Row],[Mortgage Recording Tax FY13 and After]]</f>
        <v>575.30060000000003</v>
      </c>
      <c r="AU422" s="9">
        <v>0</v>
      </c>
      <c r="AV422" s="9">
        <v>0</v>
      </c>
      <c r="AW422" s="9">
        <v>0</v>
      </c>
      <c r="AX422" s="24">
        <f>Table1[[#This Row],[Pilot Savings  Through FY12]]+Table1[[#This Row],[Pilot Savings FY13 and After]]</f>
        <v>0</v>
      </c>
      <c r="AY422" s="9">
        <v>0</v>
      </c>
      <c r="AZ422" s="9">
        <v>575.30060000000003</v>
      </c>
      <c r="BA422" s="9">
        <v>0</v>
      </c>
      <c r="BB422" s="24">
        <f>Table1[[#This Row],[Mortgage Recording Tax Exemption Through FY12]]+Table1[[#This Row],[Mortgage Recording Tax Exemption FY13 and After]]</f>
        <v>575.30060000000003</v>
      </c>
      <c r="BC422" s="9">
        <v>444.73070000000001</v>
      </c>
      <c r="BD422" s="9">
        <v>1962.7774999999999</v>
      </c>
      <c r="BE422" s="9">
        <v>6110.0806000000002</v>
      </c>
      <c r="BF422" s="24">
        <f>Table1[[#This Row],[Indirect and Induced Land Through FY12]]+Table1[[#This Row],[Indirect and Induced Land FY13 and After]]</f>
        <v>8072.8581000000004</v>
      </c>
      <c r="BG422" s="9">
        <v>825.92849999999999</v>
      </c>
      <c r="BH422" s="9">
        <v>3645.1579999999999</v>
      </c>
      <c r="BI422" s="9">
        <v>11347.291800000001</v>
      </c>
      <c r="BJ422" s="24">
        <f>Table1[[#This Row],[Indirect and Induced Building Through FY12]]+Table1[[#This Row],[Indirect and Induced Building FY13 and After]]</f>
        <v>14992.4498</v>
      </c>
      <c r="BK422" s="9">
        <v>1270.6592000000001</v>
      </c>
      <c r="BL422" s="9">
        <v>5607.9354999999996</v>
      </c>
      <c r="BM422" s="9">
        <v>17457.3724</v>
      </c>
      <c r="BN422" s="24">
        <f>Table1[[#This Row],[TOTAL Real Property Related Taxes Through FY12]]+Table1[[#This Row],[TOTAL Real Property Related Taxes FY13 and After]]</f>
        <v>23065.3079</v>
      </c>
      <c r="BO422" s="9">
        <v>1271.0186000000001</v>
      </c>
      <c r="BP422" s="9">
        <v>6268.9247999999998</v>
      </c>
      <c r="BQ422" s="9">
        <v>17462.309300000001</v>
      </c>
      <c r="BR422" s="24">
        <f>Table1[[#This Row],[Company Direct Through FY12]]+Table1[[#This Row],[Company Direct FY13 and After]]</f>
        <v>23731.234100000001</v>
      </c>
      <c r="BS422" s="9">
        <v>0</v>
      </c>
      <c r="BT422" s="9">
        <v>0</v>
      </c>
      <c r="BU422" s="9">
        <v>0</v>
      </c>
      <c r="BV422" s="24">
        <f>Table1[[#This Row],[Sales Tax Exemption Through FY12]]+Table1[[#This Row],[Sales Tax Exemption FY13 and After]]</f>
        <v>0</v>
      </c>
      <c r="BW422" s="9">
        <v>0</v>
      </c>
      <c r="BX422" s="9">
        <v>0</v>
      </c>
      <c r="BY422" s="9">
        <v>0</v>
      </c>
      <c r="BZ422" s="24">
        <f>Table1[[#This Row],[Energy Tax Savings Through FY12]]+Table1[[#This Row],[Energy Tax Savings FY13 and After]]</f>
        <v>0</v>
      </c>
      <c r="CA422" s="9">
        <v>29.700500000000002</v>
      </c>
      <c r="CB422" s="9">
        <v>139.61259999999999</v>
      </c>
      <c r="CC422" s="9">
        <v>134.86850000000001</v>
      </c>
      <c r="CD422" s="24">
        <f>Table1[[#This Row],[Tax Exempt Bond Savings Through FY12]]+Table1[[#This Row],[Tax Exempt Bond Savings FY13 and After]]</f>
        <v>274.48109999999997</v>
      </c>
      <c r="CE422" s="9">
        <v>1649.816</v>
      </c>
      <c r="CF422" s="9">
        <v>8246.5614999999998</v>
      </c>
      <c r="CG422" s="9">
        <v>22666.5416</v>
      </c>
      <c r="CH422" s="24">
        <f>Table1[[#This Row],[Indirect and Induced Through FY12]]+Table1[[#This Row],[Indirect and Induced FY13 and After]]</f>
        <v>30913.1031</v>
      </c>
      <c r="CI422" s="9">
        <v>2891.1341000000002</v>
      </c>
      <c r="CJ422" s="9">
        <v>14375.8737</v>
      </c>
      <c r="CK422" s="9">
        <v>39993.982400000001</v>
      </c>
      <c r="CL422" s="24">
        <f>Table1[[#This Row],[TOTAL Income Consumption Use Taxes Through FY12]]+Table1[[#This Row],[TOTAL Income Consumption Use Taxes FY13 and After]]</f>
        <v>54369.856100000005</v>
      </c>
      <c r="CM422" s="9">
        <v>29.700500000000002</v>
      </c>
      <c r="CN422" s="9">
        <v>714.91319999999996</v>
      </c>
      <c r="CO422" s="9">
        <v>134.86850000000001</v>
      </c>
      <c r="CP422" s="24">
        <f>Table1[[#This Row],[Assistance Provided Through FY12]]+Table1[[#This Row],[Assistance Provided FY13 and After]]</f>
        <v>849.7817</v>
      </c>
      <c r="CQ422" s="9">
        <v>0</v>
      </c>
      <c r="CR422" s="9">
        <v>0</v>
      </c>
      <c r="CS422" s="9">
        <v>0</v>
      </c>
      <c r="CT422" s="24">
        <f>Table1[[#This Row],[Recapture Cancellation Reduction Amount Through FY12]]+Table1[[#This Row],[Recapture Cancellation Reduction Amount FY13 and After]]</f>
        <v>0</v>
      </c>
      <c r="CU422" s="9">
        <v>0</v>
      </c>
      <c r="CV422" s="9">
        <v>0</v>
      </c>
      <c r="CW422" s="9">
        <v>0</v>
      </c>
      <c r="CX422" s="24">
        <f>Table1[[#This Row],[Penalty Paid Through FY12]]+Table1[[#This Row],[Penalty Paid FY13 and After]]</f>
        <v>0</v>
      </c>
      <c r="CY422" s="9">
        <v>29.700500000000002</v>
      </c>
      <c r="CZ422" s="9">
        <v>714.91319999999996</v>
      </c>
      <c r="DA422" s="9">
        <v>134.86850000000001</v>
      </c>
      <c r="DB422" s="24">
        <f>Table1[[#This Row],[TOTAL Assistance Net of Recapture Penalties Through FY12]]+Table1[[#This Row],[TOTAL Assistance Net of Recapture Penalties FY13 and After]]</f>
        <v>849.7817</v>
      </c>
      <c r="DC422" s="9">
        <v>1271.0186000000001</v>
      </c>
      <c r="DD422" s="9">
        <v>6844.2254000000003</v>
      </c>
      <c r="DE422" s="9">
        <v>17462.309300000001</v>
      </c>
      <c r="DF422" s="24">
        <f>Table1[[#This Row],[Company Direct Tax Revenue Before Assistance Through FY12]]+Table1[[#This Row],[Company Direct Tax Revenue Before Assistance FY13 and After]]</f>
        <v>24306.5347</v>
      </c>
      <c r="DG422" s="9">
        <v>2920.4751999999999</v>
      </c>
      <c r="DH422" s="9">
        <v>13854.496999999999</v>
      </c>
      <c r="DI422" s="9">
        <v>40123.913999999997</v>
      </c>
      <c r="DJ422" s="24">
        <f>Table1[[#This Row],[Indirect and Induced Tax Revenues Through FY12]]+Table1[[#This Row],[Indirect and Induced Tax Revenues FY13 and After]]</f>
        <v>53978.410999999993</v>
      </c>
      <c r="DK422" s="9">
        <v>4191.4938000000002</v>
      </c>
      <c r="DL422" s="9">
        <v>20698.722399999999</v>
      </c>
      <c r="DM422" s="9">
        <v>57586.223299999998</v>
      </c>
      <c r="DN422" s="24">
        <f>Table1[[#This Row],[TOTAL Tax Revenues Before Assistance Through FY12]]+Table1[[#This Row],[TOTAL Tax Revenues Before Assistance FY13 and After]]</f>
        <v>78284.945699999997</v>
      </c>
      <c r="DO422" s="9">
        <v>4161.7933000000003</v>
      </c>
      <c r="DP422" s="9">
        <v>19983.8092</v>
      </c>
      <c r="DQ422" s="9">
        <v>57451.354800000001</v>
      </c>
      <c r="DR422" s="24">
        <f>Table1[[#This Row],[TOTAL Tax Revenues Net of Assistance Recapture and Penalty Through FY12]]+Table1[[#This Row],[TOTAL Tax Revenues Net of Assistance Recapture and Penalty FY13 and After]]</f>
        <v>77435.164000000004</v>
      </c>
      <c r="DS422" s="9">
        <v>0</v>
      </c>
      <c r="DT422" s="9">
        <v>0</v>
      </c>
      <c r="DU422" s="9">
        <v>0</v>
      </c>
      <c r="DV422" s="9">
        <v>0</v>
      </c>
    </row>
    <row r="423" spans="1:126" x14ac:dyDescent="0.25">
      <c r="A423" s="10">
        <v>93225</v>
      </c>
      <c r="B423" s="10" t="s">
        <v>1665</v>
      </c>
      <c r="C423" s="10" t="s">
        <v>1666</v>
      </c>
      <c r="D423" s="10" t="s">
        <v>17</v>
      </c>
      <c r="E423" s="10">
        <v>33</v>
      </c>
      <c r="F423" s="10" t="s">
        <v>1667</v>
      </c>
      <c r="G423" s="10" t="s">
        <v>23</v>
      </c>
      <c r="H423" s="13">
        <v>98400</v>
      </c>
      <c r="I423" s="13">
        <v>533000</v>
      </c>
      <c r="J423" s="10" t="s">
        <v>70</v>
      </c>
      <c r="K423" s="10" t="s">
        <v>50</v>
      </c>
      <c r="L423" s="8">
        <v>39261</v>
      </c>
      <c r="M423" s="8">
        <v>50345</v>
      </c>
      <c r="N423" s="9">
        <v>103700</v>
      </c>
      <c r="O423" s="10" t="s">
        <v>74</v>
      </c>
      <c r="P423" s="7">
        <v>5</v>
      </c>
      <c r="Q423" s="7">
        <v>737</v>
      </c>
      <c r="R423" s="7">
        <v>470</v>
      </c>
      <c r="S423" s="7">
        <v>1</v>
      </c>
      <c r="T423" s="7">
        <v>241</v>
      </c>
      <c r="U423" s="7">
        <v>1454</v>
      </c>
      <c r="V423" s="7">
        <v>841</v>
      </c>
      <c r="W423" s="7">
        <v>0</v>
      </c>
      <c r="X423" s="7">
        <v>0</v>
      </c>
      <c r="Y423" s="7">
        <v>450</v>
      </c>
      <c r="Z423" s="7">
        <v>0</v>
      </c>
      <c r="AA423" s="7">
        <v>32.976092333058531</v>
      </c>
      <c r="AB423" s="16">
        <v>47.568013190436929</v>
      </c>
      <c r="AC423" s="16">
        <v>12.860676009892828</v>
      </c>
      <c r="AD423" s="16">
        <v>3.6273701566364385</v>
      </c>
      <c r="AE423" s="16">
        <v>2.9678483099752682</v>
      </c>
      <c r="AF423" s="15">
        <v>76.586974443528447</v>
      </c>
      <c r="AG423" s="10" t="s">
        <v>28</v>
      </c>
      <c r="AH423" s="10" t="s">
        <v>1966</v>
      </c>
      <c r="AI423" s="9">
        <v>0</v>
      </c>
      <c r="AJ423" s="9">
        <v>0</v>
      </c>
      <c r="AK423" s="9">
        <v>0</v>
      </c>
      <c r="AL423" s="24">
        <f>Table1[[#This Row],[Company Direct Land Through FY12]]+Table1[[#This Row],[Company Direct Land FY13 and After]]</f>
        <v>0</v>
      </c>
      <c r="AM423" s="9">
        <v>0</v>
      </c>
      <c r="AN423" s="9">
        <v>0</v>
      </c>
      <c r="AO423" s="9">
        <v>0</v>
      </c>
      <c r="AP423" s="24">
        <f>Table1[[#This Row],[Company Direct Building Through FY12]]+Table1[[#This Row],[Company Direct Building FY13 and After]]</f>
        <v>0</v>
      </c>
      <c r="AQ423" s="9">
        <v>0</v>
      </c>
      <c r="AR423" s="9">
        <v>1852.4967999999999</v>
      </c>
      <c r="AS423" s="9">
        <v>0</v>
      </c>
      <c r="AT423" s="24">
        <f>Table1[[#This Row],[Mortgage Recording Tax Through FY12]]+Table1[[#This Row],[Mortgage Recording Tax FY13 and After]]</f>
        <v>1852.4967999999999</v>
      </c>
      <c r="AU423" s="9">
        <v>0</v>
      </c>
      <c r="AV423" s="9">
        <v>0</v>
      </c>
      <c r="AW423" s="9">
        <v>0</v>
      </c>
      <c r="AX423" s="24">
        <f>Table1[[#This Row],[Pilot Savings  Through FY12]]+Table1[[#This Row],[Pilot Savings FY13 and After]]</f>
        <v>0</v>
      </c>
      <c r="AY423" s="9">
        <v>0</v>
      </c>
      <c r="AZ423" s="9">
        <v>1852.4967999999999</v>
      </c>
      <c r="BA423" s="9">
        <v>0</v>
      </c>
      <c r="BB423" s="24">
        <f>Table1[[#This Row],[Mortgage Recording Tax Exemption Through FY12]]+Table1[[#This Row],[Mortgage Recording Tax Exemption FY13 and After]]</f>
        <v>1852.4967999999999</v>
      </c>
      <c r="BC423" s="9">
        <v>618.5068</v>
      </c>
      <c r="BD423" s="9">
        <v>3075.8388</v>
      </c>
      <c r="BE423" s="9">
        <v>8497.5591000000004</v>
      </c>
      <c r="BF423" s="24">
        <f>Table1[[#This Row],[Indirect and Induced Land Through FY12]]+Table1[[#This Row],[Indirect and Induced Land FY13 and After]]</f>
        <v>11573.3979</v>
      </c>
      <c r="BG423" s="9">
        <v>1148.6554000000001</v>
      </c>
      <c r="BH423" s="9">
        <v>5712.2721000000001</v>
      </c>
      <c r="BI423" s="9">
        <v>15781.1813</v>
      </c>
      <c r="BJ423" s="24">
        <f>Table1[[#This Row],[Indirect and Induced Building Through FY12]]+Table1[[#This Row],[Indirect and Induced Building FY13 and After]]</f>
        <v>21493.453399999999</v>
      </c>
      <c r="BK423" s="9">
        <v>1767.1622</v>
      </c>
      <c r="BL423" s="9">
        <v>8788.1108999999997</v>
      </c>
      <c r="BM423" s="9">
        <v>24278.740399999999</v>
      </c>
      <c r="BN423" s="24">
        <f>Table1[[#This Row],[TOTAL Real Property Related Taxes Through FY12]]+Table1[[#This Row],[TOTAL Real Property Related Taxes FY13 and After]]</f>
        <v>33066.851299999995</v>
      </c>
      <c r="BO423" s="9">
        <v>1928.9114999999999</v>
      </c>
      <c r="BP423" s="9">
        <v>10744.522499999999</v>
      </c>
      <c r="BQ423" s="9">
        <v>26500.988300000001</v>
      </c>
      <c r="BR423" s="24">
        <f>Table1[[#This Row],[Company Direct Through FY12]]+Table1[[#This Row],[Company Direct FY13 and After]]</f>
        <v>37245.510800000004</v>
      </c>
      <c r="BS423" s="9">
        <v>0</v>
      </c>
      <c r="BT423" s="9">
        <v>0</v>
      </c>
      <c r="BU423" s="9">
        <v>0</v>
      </c>
      <c r="BV423" s="24">
        <f>Table1[[#This Row],[Sales Tax Exemption Through FY12]]+Table1[[#This Row],[Sales Tax Exemption FY13 and After]]</f>
        <v>0</v>
      </c>
      <c r="BW423" s="9">
        <v>0</v>
      </c>
      <c r="BX423" s="9">
        <v>0</v>
      </c>
      <c r="BY423" s="9">
        <v>0</v>
      </c>
      <c r="BZ423" s="24">
        <f>Table1[[#This Row],[Energy Tax Savings Through FY12]]+Table1[[#This Row],[Energy Tax Savings FY13 and After]]</f>
        <v>0</v>
      </c>
      <c r="CA423" s="9">
        <v>0.83030000000000004</v>
      </c>
      <c r="CB423" s="9">
        <v>126.288</v>
      </c>
      <c r="CC423" s="9">
        <v>3.7702</v>
      </c>
      <c r="CD423" s="24">
        <f>Table1[[#This Row],[Tax Exempt Bond Savings Through FY12]]+Table1[[#This Row],[Tax Exempt Bond Savings FY13 and After]]</f>
        <v>130.0582</v>
      </c>
      <c r="CE423" s="9">
        <v>2294.4724999999999</v>
      </c>
      <c r="CF423" s="9">
        <v>12956.450699999999</v>
      </c>
      <c r="CG423" s="9">
        <v>31523.368200000001</v>
      </c>
      <c r="CH423" s="24">
        <f>Table1[[#This Row],[Indirect and Induced Through FY12]]+Table1[[#This Row],[Indirect and Induced FY13 and After]]</f>
        <v>44479.818899999998</v>
      </c>
      <c r="CI423" s="9">
        <v>4222.5537000000004</v>
      </c>
      <c r="CJ423" s="9">
        <v>23574.6852</v>
      </c>
      <c r="CK423" s="9">
        <v>58020.586300000003</v>
      </c>
      <c r="CL423" s="24">
        <f>Table1[[#This Row],[TOTAL Income Consumption Use Taxes Through FY12]]+Table1[[#This Row],[TOTAL Income Consumption Use Taxes FY13 and After]]</f>
        <v>81595.271500000003</v>
      </c>
      <c r="CM423" s="9">
        <v>0.83030000000000004</v>
      </c>
      <c r="CN423" s="9">
        <v>1978.7847999999999</v>
      </c>
      <c r="CO423" s="9">
        <v>3.7702</v>
      </c>
      <c r="CP423" s="24">
        <f>Table1[[#This Row],[Assistance Provided Through FY12]]+Table1[[#This Row],[Assistance Provided FY13 and After]]</f>
        <v>1982.5549999999998</v>
      </c>
      <c r="CQ423" s="9">
        <v>0</v>
      </c>
      <c r="CR423" s="9">
        <v>0</v>
      </c>
      <c r="CS423" s="9">
        <v>0</v>
      </c>
      <c r="CT423" s="24">
        <f>Table1[[#This Row],[Recapture Cancellation Reduction Amount Through FY12]]+Table1[[#This Row],[Recapture Cancellation Reduction Amount FY13 and After]]</f>
        <v>0</v>
      </c>
      <c r="CU423" s="9">
        <v>0</v>
      </c>
      <c r="CV423" s="9">
        <v>0</v>
      </c>
      <c r="CW423" s="9">
        <v>0</v>
      </c>
      <c r="CX423" s="24">
        <f>Table1[[#This Row],[Penalty Paid Through FY12]]+Table1[[#This Row],[Penalty Paid FY13 and After]]</f>
        <v>0</v>
      </c>
      <c r="CY423" s="9">
        <v>0.83030000000000004</v>
      </c>
      <c r="CZ423" s="9">
        <v>1978.7847999999999</v>
      </c>
      <c r="DA423" s="9">
        <v>3.7702</v>
      </c>
      <c r="DB423" s="24">
        <f>Table1[[#This Row],[TOTAL Assistance Net of Recapture Penalties Through FY12]]+Table1[[#This Row],[TOTAL Assistance Net of Recapture Penalties FY13 and After]]</f>
        <v>1982.5549999999998</v>
      </c>
      <c r="DC423" s="9">
        <v>1928.9114999999999</v>
      </c>
      <c r="DD423" s="9">
        <v>12597.0193</v>
      </c>
      <c r="DE423" s="9">
        <v>26500.988300000001</v>
      </c>
      <c r="DF423" s="24">
        <f>Table1[[#This Row],[Company Direct Tax Revenue Before Assistance Through FY12]]+Table1[[#This Row],[Company Direct Tax Revenue Before Assistance FY13 and After]]</f>
        <v>39098.007599999997</v>
      </c>
      <c r="DG423" s="9">
        <v>4061.6347000000001</v>
      </c>
      <c r="DH423" s="9">
        <v>21744.561600000001</v>
      </c>
      <c r="DI423" s="9">
        <v>55802.1086</v>
      </c>
      <c r="DJ423" s="24">
        <f>Table1[[#This Row],[Indirect and Induced Tax Revenues Through FY12]]+Table1[[#This Row],[Indirect and Induced Tax Revenues FY13 and After]]</f>
        <v>77546.670199999993</v>
      </c>
      <c r="DK423" s="9">
        <v>5990.5461999999998</v>
      </c>
      <c r="DL423" s="9">
        <v>34341.580900000001</v>
      </c>
      <c r="DM423" s="9">
        <v>82303.096900000004</v>
      </c>
      <c r="DN423" s="24">
        <f>Table1[[#This Row],[TOTAL Tax Revenues Before Assistance Through FY12]]+Table1[[#This Row],[TOTAL Tax Revenues Before Assistance FY13 and After]]</f>
        <v>116644.6778</v>
      </c>
      <c r="DO423" s="9">
        <v>5989.7159000000001</v>
      </c>
      <c r="DP423" s="9">
        <v>32362.7961</v>
      </c>
      <c r="DQ423" s="9">
        <v>82299.326700000005</v>
      </c>
      <c r="DR423" s="24">
        <f>Table1[[#This Row],[TOTAL Tax Revenues Net of Assistance Recapture and Penalty Through FY12]]+Table1[[#This Row],[TOTAL Tax Revenues Net of Assistance Recapture and Penalty FY13 and After]]</f>
        <v>114662.12280000001</v>
      </c>
      <c r="DS423" s="9">
        <v>0</v>
      </c>
      <c r="DT423" s="9">
        <v>0</v>
      </c>
      <c r="DU423" s="9">
        <v>0</v>
      </c>
      <c r="DV423" s="9">
        <v>0</v>
      </c>
    </row>
    <row r="424" spans="1:126" x14ac:dyDescent="0.25">
      <c r="A424" s="10">
        <v>93226</v>
      </c>
      <c r="B424" s="10" t="s">
        <v>1668</v>
      </c>
      <c r="C424" s="10" t="s">
        <v>1575</v>
      </c>
      <c r="D424" s="10" t="s">
        <v>47</v>
      </c>
      <c r="E424" s="10">
        <v>1</v>
      </c>
      <c r="F424" s="10" t="s">
        <v>1576</v>
      </c>
      <c r="G424" s="10" t="s">
        <v>55</v>
      </c>
      <c r="H424" s="13">
        <v>70000</v>
      </c>
      <c r="I424" s="13">
        <v>70000</v>
      </c>
      <c r="J424" s="10" t="s">
        <v>911</v>
      </c>
      <c r="K424" s="10" t="s">
        <v>50</v>
      </c>
      <c r="L424" s="8">
        <v>39248</v>
      </c>
      <c r="M424" s="8">
        <v>50710</v>
      </c>
      <c r="N424" s="9">
        <v>43000</v>
      </c>
      <c r="O424" s="10" t="s">
        <v>108</v>
      </c>
      <c r="P424" s="7">
        <v>2</v>
      </c>
      <c r="Q424" s="7">
        <v>0</v>
      </c>
      <c r="R424" s="7">
        <v>171</v>
      </c>
      <c r="S424" s="7">
        <v>1</v>
      </c>
      <c r="T424" s="7">
        <v>13</v>
      </c>
      <c r="U424" s="7">
        <v>187</v>
      </c>
      <c r="V424" s="7">
        <v>173</v>
      </c>
      <c r="W424" s="7">
        <v>0</v>
      </c>
      <c r="X424" s="7">
        <v>0</v>
      </c>
      <c r="Y424" s="7">
        <v>0</v>
      </c>
      <c r="Z424" s="7">
        <v>24</v>
      </c>
      <c r="AA424" s="7">
        <v>0</v>
      </c>
      <c r="AB424" s="16">
        <v>0</v>
      </c>
      <c r="AC424" s="16">
        <v>0</v>
      </c>
      <c r="AD424" s="16">
        <v>0</v>
      </c>
      <c r="AE424" s="16">
        <v>0</v>
      </c>
      <c r="AF424" s="15">
        <v>92.52873563218391</v>
      </c>
      <c r="AG424" s="10" t="s">
        <v>28</v>
      </c>
      <c r="AH424" s="10" t="s">
        <v>28</v>
      </c>
      <c r="AI424" s="9">
        <v>0</v>
      </c>
      <c r="AJ424" s="9">
        <v>0</v>
      </c>
      <c r="AK424" s="9">
        <v>0</v>
      </c>
      <c r="AL424" s="24">
        <f>Table1[[#This Row],[Company Direct Land Through FY12]]+Table1[[#This Row],[Company Direct Land FY13 and After]]</f>
        <v>0</v>
      </c>
      <c r="AM424" s="9">
        <v>0</v>
      </c>
      <c r="AN424" s="9">
        <v>0</v>
      </c>
      <c r="AO424" s="9">
        <v>0</v>
      </c>
      <c r="AP424" s="24">
        <f>Table1[[#This Row],[Company Direct Building Through FY12]]+Table1[[#This Row],[Company Direct Building FY13 and After]]</f>
        <v>0</v>
      </c>
      <c r="AQ424" s="9">
        <v>0</v>
      </c>
      <c r="AR424" s="9">
        <v>698.75</v>
      </c>
      <c r="AS424" s="9">
        <v>0</v>
      </c>
      <c r="AT424" s="24">
        <f>Table1[[#This Row],[Mortgage Recording Tax Through FY12]]+Table1[[#This Row],[Mortgage Recording Tax FY13 and After]]</f>
        <v>698.75</v>
      </c>
      <c r="AU424" s="9">
        <v>0</v>
      </c>
      <c r="AV424" s="9">
        <v>0</v>
      </c>
      <c r="AW424" s="9">
        <v>0</v>
      </c>
      <c r="AX424" s="24">
        <f>Table1[[#This Row],[Pilot Savings  Through FY12]]+Table1[[#This Row],[Pilot Savings FY13 and After]]</f>
        <v>0</v>
      </c>
      <c r="AY424" s="9">
        <v>0</v>
      </c>
      <c r="AZ424" s="9">
        <v>0</v>
      </c>
      <c r="BA424" s="9">
        <v>0</v>
      </c>
      <c r="BB424" s="24">
        <f>Table1[[#This Row],[Mortgage Recording Tax Exemption Through FY12]]+Table1[[#This Row],[Mortgage Recording Tax Exemption FY13 and After]]</f>
        <v>0</v>
      </c>
      <c r="BC424" s="9">
        <v>230.72059999999999</v>
      </c>
      <c r="BD424" s="9">
        <v>925.20659999999998</v>
      </c>
      <c r="BE424" s="9">
        <v>3253.7671</v>
      </c>
      <c r="BF424" s="24">
        <f>Table1[[#This Row],[Indirect and Induced Land Through FY12]]+Table1[[#This Row],[Indirect and Induced Land FY13 and After]]</f>
        <v>4178.9737000000005</v>
      </c>
      <c r="BG424" s="9">
        <v>428.48110000000003</v>
      </c>
      <c r="BH424" s="9">
        <v>1718.2409</v>
      </c>
      <c r="BI424" s="9">
        <v>6042.7105000000001</v>
      </c>
      <c r="BJ424" s="24">
        <f>Table1[[#This Row],[Indirect and Induced Building Through FY12]]+Table1[[#This Row],[Indirect and Induced Building FY13 and After]]</f>
        <v>7760.9513999999999</v>
      </c>
      <c r="BK424" s="9">
        <v>659.20169999999996</v>
      </c>
      <c r="BL424" s="9">
        <v>3342.1975000000002</v>
      </c>
      <c r="BM424" s="9">
        <v>9296.4776000000002</v>
      </c>
      <c r="BN424" s="24">
        <f>Table1[[#This Row],[TOTAL Real Property Related Taxes Through FY12]]+Table1[[#This Row],[TOTAL Real Property Related Taxes FY13 and After]]</f>
        <v>12638.6751</v>
      </c>
      <c r="BO424" s="9">
        <v>566.65729999999996</v>
      </c>
      <c r="BP424" s="9">
        <v>2503.0886999999998</v>
      </c>
      <c r="BQ424" s="9">
        <v>7991.3586999999998</v>
      </c>
      <c r="BR424" s="24">
        <f>Table1[[#This Row],[Company Direct Through FY12]]+Table1[[#This Row],[Company Direct FY13 and After]]</f>
        <v>10494.447399999999</v>
      </c>
      <c r="BS424" s="9">
        <v>0</v>
      </c>
      <c r="BT424" s="9">
        <v>0</v>
      </c>
      <c r="BU424" s="9">
        <v>0</v>
      </c>
      <c r="BV424" s="24">
        <f>Table1[[#This Row],[Sales Tax Exemption Through FY12]]+Table1[[#This Row],[Sales Tax Exemption FY13 and After]]</f>
        <v>0</v>
      </c>
      <c r="BW424" s="9">
        <v>0</v>
      </c>
      <c r="BX424" s="9">
        <v>0</v>
      </c>
      <c r="BY424" s="9">
        <v>0</v>
      </c>
      <c r="BZ424" s="24">
        <f>Table1[[#This Row],[Energy Tax Savings Through FY12]]+Table1[[#This Row],[Energy Tax Savings FY13 and After]]</f>
        <v>0</v>
      </c>
      <c r="CA424" s="9">
        <v>37.116900000000001</v>
      </c>
      <c r="CB424" s="9">
        <v>173.32060000000001</v>
      </c>
      <c r="CC424" s="9">
        <v>168.54589999999999</v>
      </c>
      <c r="CD424" s="24">
        <f>Table1[[#This Row],[Tax Exempt Bond Savings Through FY12]]+Table1[[#This Row],[Tax Exempt Bond Savings FY13 and After]]</f>
        <v>341.86649999999997</v>
      </c>
      <c r="CE424" s="9">
        <v>711.01379999999995</v>
      </c>
      <c r="CF424" s="9">
        <v>3178.6496000000002</v>
      </c>
      <c r="CG424" s="9">
        <v>10027.1672</v>
      </c>
      <c r="CH424" s="24">
        <f>Table1[[#This Row],[Indirect and Induced Through FY12]]+Table1[[#This Row],[Indirect and Induced FY13 and After]]</f>
        <v>13205.816800000001</v>
      </c>
      <c r="CI424" s="9">
        <v>1240.5542</v>
      </c>
      <c r="CJ424" s="9">
        <v>5508.4177</v>
      </c>
      <c r="CK424" s="9">
        <v>17849.98</v>
      </c>
      <c r="CL424" s="24">
        <f>Table1[[#This Row],[TOTAL Income Consumption Use Taxes Through FY12]]+Table1[[#This Row],[TOTAL Income Consumption Use Taxes FY13 and After]]</f>
        <v>23358.397700000001</v>
      </c>
      <c r="CM424" s="9">
        <v>37.116900000000001</v>
      </c>
      <c r="CN424" s="9">
        <v>173.32060000000001</v>
      </c>
      <c r="CO424" s="9">
        <v>168.54589999999999</v>
      </c>
      <c r="CP424" s="24">
        <f>Table1[[#This Row],[Assistance Provided Through FY12]]+Table1[[#This Row],[Assistance Provided FY13 and After]]</f>
        <v>341.86649999999997</v>
      </c>
      <c r="CQ424" s="9">
        <v>0</v>
      </c>
      <c r="CR424" s="9">
        <v>0</v>
      </c>
      <c r="CS424" s="9">
        <v>0</v>
      </c>
      <c r="CT424" s="24">
        <f>Table1[[#This Row],[Recapture Cancellation Reduction Amount Through FY12]]+Table1[[#This Row],[Recapture Cancellation Reduction Amount FY13 and After]]</f>
        <v>0</v>
      </c>
      <c r="CU424" s="9">
        <v>0</v>
      </c>
      <c r="CV424" s="9">
        <v>0</v>
      </c>
      <c r="CW424" s="9">
        <v>0</v>
      </c>
      <c r="CX424" s="24">
        <f>Table1[[#This Row],[Penalty Paid Through FY12]]+Table1[[#This Row],[Penalty Paid FY13 and After]]</f>
        <v>0</v>
      </c>
      <c r="CY424" s="9">
        <v>37.116900000000001</v>
      </c>
      <c r="CZ424" s="9">
        <v>173.32060000000001</v>
      </c>
      <c r="DA424" s="9">
        <v>168.54589999999999</v>
      </c>
      <c r="DB424" s="24">
        <f>Table1[[#This Row],[TOTAL Assistance Net of Recapture Penalties Through FY12]]+Table1[[#This Row],[TOTAL Assistance Net of Recapture Penalties FY13 and After]]</f>
        <v>341.86649999999997</v>
      </c>
      <c r="DC424" s="9">
        <v>566.65729999999996</v>
      </c>
      <c r="DD424" s="9">
        <v>3201.8386999999998</v>
      </c>
      <c r="DE424" s="9">
        <v>7991.3586999999998</v>
      </c>
      <c r="DF424" s="24">
        <f>Table1[[#This Row],[Company Direct Tax Revenue Before Assistance Through FY12]]+Table1[[#This Row],[Company Direct Tax Revenue Before Assistance FY13 and After]]</f>
        <v>11193.197399999999</v>
      </c>
      <c r="DG424" s="9">
        <v>1370.2155</v>
      </c>
      <c r="DH424" s="9">
        <v>5822.0971</v>
      </c>
      <c r="DI424" s="9">
        <v>19323.644799999998</v>
      </c>
      <c r="DJ424" s="24">
        <f>Table1[[#This Row],[Indirect and Induced Tax Revenues Through FY12]]+Table1[[#This Row],[Indirect and Induced Tax Revenues FY13 and After]]</f>
        <v>25145.741899999997</v>
      </c>
      <c r="DK424" s="9">
        <v>1936.8728000000001</v>
      </c>
      <c r="DL424" s="9">
        <v>9023.9357999999993</v>
      </c>
      <c r="DM424" s="9">
        <v>27315.003499999999</v>
      </c>
      <c r="DN424" s="24">
        <f>Table1[[#This Row],[TOTAL Tax Revenues Before Assistance Through FY12]]+Table1[[#This Row],[TOTAL Tax Revenues Before Assistance FY13 and After]]</f>
        <v>36338.939299999998</v>
      </c>
      <c r="DO424" s="9">
        <v>1899.7559000000001</v>
      </c>
      <c r="DP424" s="9">
        <v>8850.6152000000002</v>
      </c>
      <c r="DQ424" s="9">
        <v>27146.457600000002</v>
      </c>
      <c r="DR424" s="24">
        <f>Table1[[#This Row],[TOTAL Tax Revenues Net of Assistance Recapture and Penalty Through FY12]]+Table1[[#This Row],[TOTAL Tax Revenues Net of Assistance Recapture and Penalty FY13 and After]]</f>
        <v>35997.072800000002</v>
      </c>
      <c r="DS424" s="9">
        <v>0</v>
      </c>
      <c r="DT424" s="9">
        <v>0</v>
      </c>
      <c r="DU424" s="9">
        <v>0</v>
      </c>
      <c r="DV424" s="9">
        <v>0</v>
      </c>
    </row>
    <row r="425" spans="1:126" x14ac:dyDescent="0.25">
      <c r="A425" s="10">
        <v>93238</v>
      </c>
      <c r="B425" s="10" t="s">
        <v>1677</v>
      </c>
      <c r="C425" s="10" t="s">
        <v>1680</v>
      </c>
      <c r="D425" s="10" t="s">
        <v>47</v>
      </c>
      <c r="E425" s="10">
        <v>1</v>
      </c>
      <c r="F425" s="10" t="s">
        <v>231</v>
      </c>
      <c r="G425" s="10" t="s">
        <v>134</v>
      </c>
      <c r="H425" s="13">
        <v>0</v>
      </c>
      <c r="I425" s="13">
        <v>2100000</v>
      </c>
      <c r="J425" s="10" t="s">
        <v>1679</v>
      </c>
      <c r="K425" s="10" t="s">
        <v>1678</v>
      </c>
      <c r="L425" s="8">
        <v>38992</v>
      </c>
      <c r="M425" s="8">
        <v>44475</v>
      </c>
      <c r="N425" s="9"/>
      <c r="O425" s="10" t="s">
        <v>1681</v>
      </c>
      <c r="P425" s="7">
        <v>56</v>
      </c>
      <c r="Q425" s="7">
        <v>0</v>
      </c>
      <c r="R425" s="7">
        <v>8290</v>
      </c>
      <c r="S425" s="7">
        <v>0</v>
      </c>
      <c r="T425" s="7">
        <v>2061</v>
      </c>
      <c r="U425" s="7">
        <v>10407</v>
      </c>
      <c r="V425" s="7">
        <v>8318</v>
      </c>
      <c r="W425" s="7">
        <v>0</v>
      </c>
      <c r="X425" s="7">
        <v>9309</v>
      </c>
      <c r="Y425" s="7">
        <v>0</v>
      </c>
      <c r="Z425" s="7">
        <v>0</v>
      </c>
      <c r="AA425" s="7">
        <v>90.174934100167746</v>
      </c>
      <c r="AB425" s="16">
        <v>0</v>
      </c>
      <c r="AC425" s="16">
        <v>3.5945363048166791E-2</v>
      </c>
      <c r="AD425" s="16">
        <v>0.13179966450994487</v>
      </c>
      <c r="AE425" s="16">
        <v>9.657320872274143</v>
      </c>
      <c r="AF425" s="15">
        <v>54.1456985382219</v>
      </c>
      <c r="AG425" s="10" t="s">
        <v>28</v>
      </c>
      <c r="AH425" s="10" t="s">
        <v>28</v>
      </c>
      <c r="AI425" s="9">
        <v>4573.6597000000002</v>
      </c>
      <c r="AJ425" s="9">
        <v>24020.990099999999</v>
      </c>
      <c r="AK425" s="9">
        <v>29323.3184</v>
      </c>
      <c r="AL425" s="24">
        <f>Table1[[#This Row],[Company Direct Land Through FY12]]+Table1[[#This Row],[Company Direct Land FY13 and After]]</f>
        <v>53344.308499999999</v>
      </c>
      <c r="AM425" s="9">
        <v>8493.9393999999993</v>
      </c>
      <c r="AN425" s="9">
        <v>44610.410100000001</v>
      </c>
      <c r="AO425" s="9">
        <v>54457.591099999998</v>
      </c>
      <c r="AP425" s="24">
        <f>Table1[[#This Row],[Company Direct Building Through FY12]]+Table1[[#This Row],[Company Direct Building FY13 and After]]</f>
        <v>99068.001199999999</v>
      </c>
      <c r="AQ425" s="9">
        <v>0</v>
      </c>
      <c r="AR425" s="9">
        <v>0</v>
      </c>
      <c r="AS425" s="9">
        <v>0</v>
      </c>
      <c r="AT425" s="24">
        <f>Table1[[#This Row],[Mortgage Recording Tax Through FY12]]+Table1[[#This Row],[Mortgage Recording Tax FY13 and After]]</f>
        <v>0</v>
      </c>
      <c r="AU425" s="9">
        <v>0</v>
      </c>
      <c r="AV425" s="9">
        <v>0</v>
      </c>
      <c r="AW425" s="9">
        <v>0</v>
      </c>
      <c r="AX425" s="24">
        <f>Table1[[#This Row],[Pilot Savings  Through FY12]]+Table1[[#This Row],[Pilot Savings FY13 and After]]</f>
        <v>0</v>
      </c>
      <c r="AY425" s="9">
        <v>0</v>
      </c>
      <c r="AZ425" s="9">
        <v>0</v>
      </c>
      <c r="BA425" s="9">
        <v>0</v>
      </c>
      <c r="BB425" s="24">
        <f>Table1[[#This Row],[Mortgage Recording Tax Exemption Through FY12]]+Table1[[#This Row],[Mortgage Recording Tax Exemption FY13 and After]]</f>
        <v>0</v>
      </c>
      <c r="BC425" s="9">
        <v>13969.0671</v>
      </c>
      <c r="BD425" s="9">
        <v>75899.009999999995</v>
      </c>
      <c r="BE425" s="9">
        <v>89560.533100000001</v>
      </c>
      <c r="BF425" s="24">
        <f>Table1[[#This Row],[Indirect and Induced Land Through FY12]]+Table1[[#This Row],[Indirect and Induced Land FY13 and After]]</f>
        <v>165459.54310000001</v>
      </c>
      <c r="BG425" s="9">
        <v>25942.553199999998</v>
      </c>
      <c r="BH425" s="9">
        <v>140955.30470000001</v>
      </c>
      <c r="BI425" s="9">
        <v>166326.70439999999</v>
      </c>
      <c r="BJ425" s="24">
        <f>Table1[[#This Row],[Indirect and Induced Building Through FY12]]+Table1[[#This Row],[Indirect and Induced Building FY13 and After]]</f>
        <v>307282.00910000002</v>
      </c>
      <c r="BK425" s="9">
        <v>52979.219400000002</v>
      </c>
      <c r="BL425" s="9">
        <v>285485.71490000002</v>
      </c>
      <c r="BM425" s="9">
        <v>339668.147</v>
      </c>
      <c r="BN425" s="24">
        <f>Table1[[#This Row],[TOTAL Real Property Related Taxes Through FY12]]+Table1[[#This Row],[TOTAL Real Property Related Taxes FY13 and After]]</f>
        <v>625153.86190000002</v>
      </c>
      <c r="BO425" s="9">
        <v>49257.266000000003</v>
      </c>
      <c r="BP425" s="9">
        <v>298253.64520000003</v>
      </c>
      <c r="BQ425" s="9">
        <v>315805.41279999999</v>
      </c>
      <c r="BR425" s="24">
        <f>Table1[[#This Row],[Company Direct Through FY12]]+Table1[[#This Row],[Company Direct FY13 and After]]</f>
        <v>614059.05799999996</v>
      </c>
      <c r="BS425" s="9">
        <v>0</v>
      </c>
      <c r="BT425" s="9">
        <v>0</v>
      </c>
      <c r="BU425" s="9">
        <v>0</v>
      </c>
      <c r="BV425" s="24">
        <f>Table1[[#This Row],[Sales Tax Exemption Through FY12]]+Table1[[#This Row],[Sales Tax Exemption FY13 and After]]</f>
        <v>0</v>
      </c>
      <c r="BW425" s="9">
        <v>21.348500000000001</v>
      </c>
      <c r="BX425" s="9">
        <v>226.37710000000001</v>
      </c>
      <c r="BY425" s="9">
        <v>136.87190000000001</v>
      </c>
      <c r="BZ425" s="24">
        <f>Table1[[#This Row],[Energy Tax Savings Through FY12]]+Table1[[#This Row],[Energy Tax Savings FY13 and After]]</f>
        <v>363.24900000000002</v>
      </c>
      <c r="CA425" s="9">
        <v>0</v>
      </c>
      <c r="CB425" s="9">
        <v>0</v>
      </c>
      <c r="CC425" s="9">
        <v>0</v>
      </c>
      <c r="CD425" s="24">
        <f>Table1[[#This Row],[Tax Exempt Bond Savings Through FY12]]+Table1[[#This Row],[Tax Exempt Bond Savings FY13 and After]]</f>
        <v>0</v>
      </c>
      <c r="CE425" s="9">
        <v>43048.612000000001</v>
      </c>
      <c r="CF425" s="9">
        <v>265207.84899999999</v>
      </c>
      <c r="CG425" s="9">
        <v>275999.57890000002</v>
      </c>
      <c r="CH425" s="24">
        <f>Table1[[#This Row],[Indirect and Induced Through FY12]]+Table1[[#This Row],[Indirect and Induced FY13 and After]]</f>
        <v>541207.42790000001</v>
      </c>
      <c r="CI425" s="9">
        <v>92284.529500000004</v>
      </c>
      <c r="CJ425" s="9">
        <v>563235.11710000003</v>
      </c>
      <c r="CK425" s="9">
        <v>591668.11979999999</v>
      </c>
      <c r="CL425" s="24">
        <f>Table1[[#This Row],[TOTAL Income Consumption Use Taxes Through FY12]]+Table1[[#This Row],[TOTAL Income Consumption Use Taxes FY13 and After]]</f>
        <v>1154903.2368999999</v>
      </c>
      <c r="CM425" s="9">
        <v>21.348500000000001</v>
      </c>
      <c r="CN425" s="9">
        <v>226.37710000000001</v>
      </c>
      <c r="CO425" s="9">
        <v>136.87190000000001</v>
      </c>
      <c r="CP425" s="24">
        <f>Table1[[#This Row],[Assistance Provided Through FY12]]+Table1[[#This Row],[Assistance Provided FY13 and After]]</f>
        <v>363.24900000000002</v>
      </c>
      <c r="CQ425" s="9">
        <v>0</v>
      </c>
      <c r="CR425" s="9">
        <v>0</v>
      </c>
      <c r="CS425" s="9">
        <v>0</v>
      </c>
      <c r="CT425" s="24">
        <f>Table1[[#This Row],[Recapture Cancellation Reduction Amount Through FY12]]+Table1[[#This Row],[Recapture Cancellation Reduction Amount FY13 and After]]</f>
        <v>0</v>
      </c>
      <c r="CU425" s="9">
        <v>0</v>
      </c>
      <c r="CV425" s="9">
        <v>0</v>
      </c>
      <c r="CW425" s="9">
        <v>0</v>
      </c>
      <c r="CX425" s="24">
        <f>Table1[[#This Row],[Penalty Paid Through FY12]]+Table1[[#This Row],[Penalty Paid FY13 and After]]</f>
        <v>0</v>
      </c>
      <c r="CY425" s="9">
        <v>21.348500000000001</v>
      </c>
      <c r="CZ425" s="9">
        <v>226.37710000000001</v>
      </c>
      <c r="DA425" s="9">
        <v>136.87190000000001</v>
      </c>
      <c r="DB425" s="24">
        <f>Table1[[#This Row],[TOTAL Assistance Net of Recapture Penalties Through FY12]]+Table1[[#This Row],[TOTAL Assistance Net of Recapture Penalties FY13 and After]]</f>
        <v>363.24900000000002</v>
      </c>
      <c r="DC425" s="9">
        <v>62324.865100000003</v>
      </c>
      <c r="DD425" s="9">
        <v>366885.0454</v>
      </c>
      <c r="DE425" s="9">
        <v>399586.3223</v>
      </c>
      <c r="DF425" s="24">
        <f>Table1[[#This Row],[Company Direct Tax Revenue Before Assistance Through FY12]]+Table1[[#This Row],[Company Direct Tax Revenue Before Assistance FY13 and After]]</f>
        <v>766471.36770000006</v>
      </c>
      <c r="DG425" s="9">
        <v>82960.232300000003</v>
      </c>
      <c r="DH425" s="9">
        <v>482062.16369999998</v>
      </c>
      <c r="DI425" s="9">
        <v>531886.81640000001</v>
      </c>
      <c r="DJ425" s="24">
        <f>Table1[[#This Row],[Indirect and Induced Tax Revenues Through FY12]]+Table1[[#This Row],[Indirect and Induced Tax Revenues FY13 and After]]</f>
        <v>1013948.9801</v>
      </c>
      <c r="DK425" s="9">
        <v>145285.0974</v>
      </c>
      <c r="DL425" s="9">
        <v>848947.20909999998</v>
      </c>
      <c r="DM425" s="9">
        <v>931473.13870000001</v>
      </c>
      <c r="DN425" s="24">
        <f>Table1[[#This Row],[TOTAL Tax Revenues Before Assistance Through FY12]]+Table1[[#This Row],[TOTAL Tax Revenues Before Assistance FY13 and After]]</f>
        <v>1780420.3478000001</v>
      </c>
      <c r="DO425" s="9">
        <v>145263.74890000001</v>
      </c>
      <c r="DP425" s="9">
        <v>848720.83200000005</v>
      </c>
      <c r="DQ425" s="9">
        <v>931336.26679999998</v>
      </c>
      <c r="DR425" s="24">
        <f>Table1[[#This Row],[TOTAL Tax Revenues Net of Assistance Recapture and Penalty Through FY12]]+Table1[[#This Row],[TOTAL Tax Revenues Net of Assistance Recapture and Penalty FY13 and After]]</f>
        <v>1780057.0988</v>
      </c>
      <c r="DS425" s="9">
        <v>0</v>
      </c>
      <c r="DT425" s="9">
        <v>307.488</v>
      </c>
      <c r="DU425" s="9">
        <v>0</v>
      </c>
      <c r="DV425" s="9">
        <v>0</v>
      </c>
    </row>
    <row r="426" spans="1:126" x14ac:dyDescent="0.25">
      <c r="A426" s="10">
        <v>93239</v>
      </c>
      <c r="B426" s="10" t="s">
        <v>1690</v>
      </c>
      <c r="C426" s="10" t="s">
        <v>1691</v>
      </c>
      <c r="D426" s="10" t="s">
        <v>17</v>
      </c>
      <c r="E426" s="10">
        <v>46</v>
      </c>
      <c r="F426" s="10" t="s">
        <v>1692</v>
      </c>
      <c r="G426" s="10" t="s">
        <v>1693</v>
      </c>
      <c r="H426" s="13">
        <v>10000</v>
      </c>
      <c r="I426" s="13">
        <v>57000</v>
      </c>
      <c r="J426" s="10" t="s">
        <v>205</v>
      </c>
      <c r="K426" s="10" t="s">
        <v>50</v>
      </c>
      <c r="L426" s="8">
        <v>39260</v>
      </c>
      <c r="M426" s="8">
        <v>50222</v>
      </c>
      <c r="N426" s="9">
        <v>8525</v>
      </c>
      <c r="O426" s="10" t="s">
        <v>74</v>
      </c>
      <c r="P426" s="7">
        <v>0</v>
      </c>
      <c r="Q426" s="7">
        <v>0</v>
      </c>
      <c r="R426" s="7">
        <v>61</v>
      </c>
      <c r="S426" s="7">
        <v>0</v>
      </c>
      <c r="T426" s="7">
        <v>0</v>
      </c>
      <c r="U426" s="7">
        <v>61</v>
      </c>
      <c r="V426" s="7">
        <v>61</v>
      </c>
      <c r="W426" s="7">
        <v>0</v>
      </c>
      <c r="X426" s="7">
        <v>0</v>
      </c>
      <c r="Y426" s="7">
        <v>0</v>
      </c>
      <c r="Z426" s="7">
        <v>5</v>
      </c>
      <c r="AA426" s="7">
        <v>0</v>
      </c>
      <c r="AB426" s="16">
        <v>0</v>
      </c>
      <c r="AC426" s="16">
        <v>0</v>
      </c>
      <c r="AD426" s="16">
        <v>0</v>
      </c>
      <c r="AE426" s="16">
        <v>0</v>
      </c>
      <c r="AF426" s="15">
        <v>100</v>
      </c>
      <c r="AG426" s="10" t="s">
        <v>28</v>
      </c>
      <c r="AH426" s="10" t="s">
        <v>1966</v>
      </c>
      <c r="AI426" s="9">
        <v>0</v>
      </c>
      <c r="AJ426" s="9">
        <v>0</v>
      </c>
      <c r="AK426" s="9">
        <v>0</v>
      </c>
      <c r="AL426" s="24">
        <f>Table1[[#This Row],[Company Direct Land Through FY12]]+Table1[[#This Row],[Company Direct Land FY13 and After]]</f>
        <v>0</v>
      </c>
      <c r="AM426" s="9">
        <v>0</v>
      </c>
      <c r="AN426" s="9">
        <v>0</v>
      </c>
      <c r="AO426" s="9">
        <v>0</v>
      </c>
      <c r="AP426" s="24">
        <f>Table1[[#This Row],[Company Direct Building Through FY12]]+Table1[[#This Row],[Company Direct Building FY13 and After]]</f>
        <v>0</v>
      </c>
      <c r="AQ426" s="9">
        <v>0</v>
      </c>
      <c r="AR426" s="9">
        <v>152.29060000000001</v>
      </c>
      <c r="AS426" s="9">
        <v>0</v>
      </c>
      <c r="AT426" s="24">
        <f>Table1[[#This Row],[Mortgage Recording Tax Through FY12]]+Table1[[#This Row],[Mortgage Recording Tax FY13 and After]]</f>
        <v>152.29060000000001</v>
      </c>
      <c r="AU426" s="9">
        <v>0</v>
      </c>
      <c r="AV426" s="9">
        <v>0</v>
      </c>
      <c r="AW426" s="9">
        <v>0</v>
      </c>
      <c r="AX426" s="24">
        <f>Table1[[#This Row],[Pilot Savings  Through FY12]]+Table1[[#This Row],[Pilot Savings FY13 and After]]</f>
        <v>0</v>
      </c>
      <c r="AY426" s="9">
        <v>0</v>
      </c>
      <c r="AZ426" s="9">
        <v>152.29060000000001</v>
      </c>
      <c r="BA426" s="9">
        <v>0</v>
      </c>
      <c r="BB426" s="24">
        <f>Table1[[#This Row],[Mortgage Recording Tax Exemption Through FY12]]+Table1[[#This Row],[Mortgage Recording Tax Exemption FY13 and After]]</f>
        <v>152.29060000000001</v>
      </c>
      <c r="BC426" s="9">
        <v>44.861800000000002</v>
      </c>
      <c r="BD426" s="9">
        <v>242.4357</v>
      </c>
      <c r="BE426" s="9">
        <v>616.34939999999995</v>
      </c>
      <c r="BF426" s="24">
        <f>Table1[[#This Row],[Indirect and Induced Land Through FY12]]+Table1[[#This Row],[Indirect and Induced Land FY13 and After]]</f>
        <v>858.78509999999994</v>
      </c>
      <c r="BG426" s="9">
        <v>83.314700000000002</v>
      </c>
      <c r="BH426" s="9">
        <v>450.23779999999999</v>
      </c>
      <c r="BI426" s="9">
        <v>1144.6451999999999</v>
      </c>
      <c r="BJ426" s="24">
        <f>Table1[[#This Row],[Indirect and Induced Building Through FY12]]+Table1[[#This Row],[Indirect and Induced Building FY13 and After]]</f>
        <v>1594.8829999999998</v>
      </c>
      <c r="BK426" s="9">
        <v>128.1765</v>
      </c>
      <c r="BL426" s="9">
        <v>692.67349999999999</v>
      </c>
      <c r="BM426" s="9">
        <v>1760.9946</v>
      </c>
      <c r="BN426" s="24">
        <f>Table1[[#This Row],[TOTAL Real Property Related Taxes Through FY12]]+Table1[[#This Row],[TOTAL Real Property Related Taxes FY13 and After]]</f>
        <v>2453.6680999999999</v>
      </c>
      <c r="BO426" s="9">
        <v>139.9092</v>
      </c>
      <c r="BP426" s="9">
        <v>864.88589999999999</v>
      </c>
      <c r="BQ426" s="9">
        <v>1922.1877999999999</v>
      </c>
      <c r="BR426" s="24">
        <f>Table1[[#This Row],[Company Direct Through FY12]]+Table1[[#This Row],[Company Direct FY13 and After]]</f>
        <v>2787.0736999999999</v>
      </c>
      <c r="BS426" s="9">
        <v>0</v>
      </c>
      <c r="BT426" s="9">
        <v>0</v>
      </c>
      <c r="BU426" s="9">
        <v>0</v>
      </c>
      <c r="BV426" s="24">
        <f>Table1[[#This Row],[Sales Tax Exemption Through FY12]]+Table1[[#This Row],[Sales Tax Exemption FY13 and After]]</f>
        <v>0</v>
      </c>
      <c r="BW426" s="9">
        <v>0</v>
      </c>
      <c r="BX426" s="9">
        <v>0</v>
      </c>
      <c r="BY426" s="9">
        <v>0</v>
      </c>
      <c r="BZ426" s="24">
        <f>Table1[[#This Row],[Energy Tax Savings Through FY12]]+Table1[[#This Row],[Energy Tax Savings FY13 and After]]</f>
        <v>0</v>
      </c>
      <c r="CA426" s="9">
        <v>0.01</v>
      </c>
      <c r="CB426" s="9">
        <v>4.2609000000000004</v>
      </c>
      <c r="CC426" s="9">
        <v>4.5400000000000003E-2</v>
      </c>
      <c r="CD426" s="24">
        <f>Table1[[#This Row],[Tax Exempt Bond Savings Through FY12]]+Table1[[#This Row],[Tax Exempt Bond Savings FY13 and After]]</f>
        <v>4.3063000000000002</v>
      </c>
      <c r="CE426" s="9">
        <v>166.42359999999999</v>
      </c>
      <c r="CF426" s="9">
        <v>1037.7031999999999</v>
      </c>
      <c r="CG426" s="9">
        <v>2286.4657000000002</v>
      </c>
      <c r="CH426" s="24">
        <f>Table1[[#This Row],[Indirect and Induced Through FY12]]+Table1[[#This Row],[Indirect and Induced FY13 and After]]</f>
        <v>3324.1689000000001</v>
      </c>
      <c r="CI426" s="9">
        <v>306.32279999999997</v>
      </c>
      <c r="CJ426" s="9">
        <v>1898.3281999999999</v>
      </c>
      <c r="CK426" s="9">
        <v>4208.6081000000004</v>
      </c>
      <c r="CL426" s="24">
        <f>Table1[[#This Row],[TOTAL Income Consumption Use Taxes Through FY12]]+Table1[[#This Row],[TOTAL Income Consumption Use Taxes FY13 and After]]</f>
        <v>6106.9363000000003</v>
      </c>
      <c r="CM426" s="9">
        <v>0.01</v>
      </c>
      <c r="CN426" s="9">
        <v>156.5515</v>
      </c>
      <c r="CO426" s="9">
        <v>4.5400000000000003E-2</v>
      </c>
      <c r="CP426" s="24">
        <f>Table1[[#This Row],[Assistance Provided Through FY12]]+Table1[[#This Row],[Assistance Provided FY13 and After]]</f>
        <v>156.59690000000001</v>
      </c>
      <c r="CQ426" s="9">
        <v>0</v>
      </c>
      <c r="CR426" s="9">
        <v>0</v>
      </c>
      <c r="CS426" s="9">
        <v>0</v>
      </c>
      <c r="CT426" s="24">
        <f>Table1[[#This Row],[Recapture Cancellation Reduction Amount Through FY12]]+Table1[[#This Row],[Recapture Cancellation Reduction Amount FY13 and After]]</f>
        <v>0</v>
      </c>
      <c r="CU426" s="9">
        <v>0</v>
      </c>
      <c r="CV426" s="9">
        <v>0</v>
      </c>
      <c r="CW426" s="9">
        <v>0</v>
      </c>
      <c r="CX426" s="24">
        <f>Table1[[#This Row],[Penalty Paid Through FY12]]+Table1[[#This Row],[Penalty Paid FY13 and After]]</f>
        <v>0</v>
      </c>
      <c r="CY426" s="9">
        <v>0.01</v>
      </c>
      <c r="CZ426" s="9">
        <v>156.5515</v>
      </c>
      <c r="DA426" s="9">
        <v>4.5400000000000003E-2</v>
      </c>
      <c r="DB426" s="24">
        <f>Table1[[#This Row],[TOTAL Assistance Net of Recapture Penalties Through FY12]]+Table1[[#This Row],[TOTAL Assistance Net of Recapture Penalties FY13 and After]]</f>
        <v>156.59690000000001</v>
      </c>
      <c r="DC426" s="9">
        <v>139.9092</v>
      </c>
      <c r="DD426" s="9">
        <v>1017.1765</v>
      </c>
      <c r="DE426" s="9">
        <v>1922.1877999999999</v>
      </c>
      <c r="DF426" s="24">
        <f>Table1[[#This Row],[Company Direct Tax Revenue Before Assistance Through FY12]]+Table1[[#This Row],[Company Direct Tax Revenue Before Assistance FY13 and After]]</f>
        <v>2939.3643000000002</v>
      </c>
      <c r="DG426" s="9">
        <v>294.6001</v>
      </c>
      <c r="DH426" s="9">
        <v>1730.3767</v>
      </c>
      <c r="DI426" s="9">
        <v>4047.4603000000002</v>
      </c>
      <c r="DJ426" s="24">
        <f>Table1[[#This Row],[Indirect and Induced Tax Revenues Through FY12]]+Table1[[#This Row],[Indirect and Induced Tax Revenues FY13 and After]]</f>
        <v>5777.8370000000004</v>
      </c>
      <c r="DK426" s="9">
        <v>434.5093</v>
      </c>
      <c r="DL426" s="9">
        <v>2747.5531999999998</v>
      </c>
      <c r="DM426" s="9">
        <v>5969.6481000000003</v>
      </c>
      <c r="DN426" s="24">
        <f>Table1[[#This Row],[TOTAL Tax Revenues Before Assistance Through FY12]]+Table1[[#This Row],[TOTAL Tax Revenues Before Assistance FY13 and After]]</f>
        <v>8717.2013000000006</v>
      </c>
      <c r="DO426" s="9">
        <v>434.49930000000001</v>
      </c>
      <c r="DP426" s="9">
        <v>2591.0016999999998</v>
      </c>
      <c r="DQ426" s="9">
        <v>5969.6027000000004</v>
      </c>
      <c r="DR426" s="24">
        <f>Table1[[#This Row],[TOTAL Tax Revenues Net of Assistance Recapture and Penalty Through FY12]]+Table1[[#This Row],[TOTAL Tax Revenues Net of Assistance Recapture and Penalty FY13 and After]]</f>
        <v>8560.6044000000002</v>
      </c>
      <c r="DS426" s="9">
        <v>0</v>
      </c>
      <c r="DT426" s="9">
        <v>0</v>
      </c>
      <c r="DU426" s="9">
        <v>0</v>
      </c>
      <c r="DV426" s="9">
        <v>0</v>
      </c>
    </row>
    <row r="427" spans="1:126" x14ac:dyDescent="0.25">
      <c r="A427" s="10">
        <v>93242</v>
      </c>
      <c r="B427" s="10" t="s">
        <v>1694</v>
      </c>
      <c r="C427" s="10" t="s">
        <v>1695</v>
      </c>
      <c r="D427" s="10" t="s">
        <v>47</v>
      </c>
      <c r="E427" s="10">
        <v>6</v>
      </c>
      <c r="F427" s="10" t="s">
        <v>1696</v>
      </c>
      <c r="G427" s="10" t="s">
        <v>1697</v>
      </c>
      <c r="H427" s="13">
        <v>117357</v>
      </c>
      <c r="I427" s="13">
        <v>20121</v>
      </c>
      <c r="J427" s="10" t="s">
        <v>205</v>
      </c>
      <c r="K427" s="10" t="s">
        <v>50</v>
      </c>
      <c r="L427" s="8">
        <v>39262</v>
      </c>
      <c r="M427" s="8">
        <v>50922</v>
      </c>
      <c r="N427" s="9">
        <v>18650</v>
      </c>
      <c r="O427" s="10" t="s">
        <v>108</v>
      </c>
      <c r="P427" s="7">
        <v>28</v>
      </c>
      <c r="Q427" s="7">
        <v>10</v>
      </c>
      <c r="R427" s="7">
        <v>59</v>
      </c>
      <c r="S427" s="7">
        <v>1</v>
      </c>
      <c r="T427" s="7">
        <v>4</v>
      </c>
      <c r="U427" s="7">
        <v>102</v>
      </c>
      <c r="V427" s="7">
        <v>79</v>
      </c>
      <c r="W427" s="7">
        <v>0</v>
      </c>
      <c r="X427" s="7">
        <v>0</v>
      </c>
      <c r="Y427" s="7">
        <v>0</v>
      </c>
      <c r="Z427" s="7">
        <v>23</v>
      </c>
      <c r="AA427" s="7">
        <v>0</v>
      </c>
      <c r="AB427" s="16">
        <v>0</v>
      </c>
      <c r="AC427" s="16">
        <v>0</v>
      </c>
      <c r="AD427" s="16">
        <v>0</v>
      </c>
      <c r="AE427" s="16">
        <v>0</v>
      </c>
      <c r="AF427" s="15">
        <v>85.714285714285708</v>
      </c>
      <c r="AG427" s="10" t="s">
        <v>28</v>
      </c>
      <c r="AH427" s="10" t="s">
        <v>1966</v>
      </c>
      <c r="AI427" s="9">
        <v>0</v>
      </c>
      <c r="AJ427" s="9">
        <v>0</v>
      </c>
      <c r="AK427" s="9">
        <v>0</v>
      </c>
      <c r="AL427" s="24">
        <f>Table1[[#This Row],[Company Direct Land Through FY12]]+Table1[[#This Row],[Company Direct Land FY13 and After]]</f>
        <v>0</v>
      </c>
      <c r="AM427" s="9">
        <v>0</v>
      </c>
      <c r="AN427" s="9">
        <v>0</v>
      </c>
      <c r="AO427" s="9">
        <v>0</v>
      </c>
      <c r="AP427" s="24">
        <f>Table1[[#This Row],[Company Direct Building Through FY12]]+Table1[[#This Row],[Company Direct Building FY13 and After]]</f>
        <v>0</v>
      </c>
      <c r="AQ427" s="9">
        <v>0</v>
      </c>
      <c r="AR427" s="9">
        <v>0</v>
      </c>
      <c r="AS427" s="9">
        <v>0</v>
      </c>
      <c r="AT427" s="24">
        <f>Table1[[#This Row],[Mortgage Recording Tax Through FY12]]+Table1[[#This Row],[Mortgage Recording Tax FY13 and After]]</f>
        <v>0</v>
      </c>
      <c r="AU427" s="9">
        <v>0</v>
      </c>
      <c r="AV427" s="9">
        <v>0</v>
      </c>
      <c r="AW427" s="9">
        <v>0</v>
      </c>
      <c r="AX427" s="24">
        <f>Table1[[#This Row],[Pilot Savings  Through FY12]]+Table1[[#This Row],[Pilot Savings FY13 and After]]</f>
        <v>0</v>
      </c>
      <c r="AY427" s="9">
        <v>0</v>
      </c>
      <c r="AZ427" s="9">
        <v>0</v>
      </c>
      <c r="BA427" s="9">
        <v>0</v>
      </c>
      <c r="BB427" s="24">
        <f>Table1[[#This Row],[Mortgage Recording Tax Exemption Through FY12]]+Table1[[#This Row],[Mortgage Recording Tax Exemption FY13 and After]]</f>
        <v>0</v>
      </c>
      <c r="BC427" s="9">
        <v>58.100299999999997</v>
      </c>
      <c r="BD427" s="9">
        <v>191.39080000000001</v>
      </c>
      <c r="BE427" s="9">
        <v>41.796999999999997</v>
      </c>
      <c r="BF427" s="24">
        <f>Table1[[#This Row],[Indirect and Induced Land Through FY12]]+Table1[[#This Row],[Indirect and Induced Land FY13 and After]]</f>
        <v>233.18780000000001</v>
      </c>
      <c r="BG427" s="9">
        <v>107.9006</v>
      </c>
      <c r="BH427" s="9">
        <v>355.43979999999999</v>
      </c>
      <c r="BI427" s="9">
        <v>77.623000000000005</v>
      </c>
      <c r="BJ427" s="24">
        <f>Table1[[#This Row],[Indirect and Induced Building Through FY12]]+Table1[[#This Row],[Indirect and Induced Building FY13 and After]]</f>
        <v>433.06279999999998</v>
      </c>
      <c r="BK427" s="9">
        <v>166.0009</v>
      </c>
      <c r="BL427" s="9">
        <v>546.8306</v>
      </c>
      <c r="BM427" s="9">
        <v>119.42</v>
      </c>
      <c r="BN427" s="24">
        <f>Table1[[#This Row],[TOTAL Real Property Related Taxes Through FY12]]+Table1[[#This Row],[TOTAL Real Property Related Taxes FY13 and After]]</f>
        <v>666.25059999999996</v>
      </c>
      <c r="BO427" s="9">
        <v>150.52090000000001</v>
      </c>
      <c r="BP427" s="9">
        <v>539.89430000000004</v>
      </c>
      <c r="BQ427" s="9">
        <v>108.2838</v>
      </c>
      <c r="BR427" s="24">
        <f>Table1[[#This Row],[Company Direct Through FY12]]+Table1[[#This Row],[Company Direct FY13 and After]]</f>
        <v>648.17810000000009</v>
      </c>
      <c r="BS427" s="9">
        <v>0</v>
      </c>
      <c r="BT427" s="9">
        <v>0</v>
      </c>
      <c r="BU427" s="9">
        <v>0</v>
      </c>
      <c r="BV427" s="24">
        <f>Table1[[#This Row],[Sales Tax Exemption Through FY12]]+Table1[[#This Row],[Sales Tax Exemption FY13 and After]]</f>
        <v>0</v>
      </c>
      <c r="BW427" s="9">
        <v>0</v>
      </c>
      <c r="BX427" s="9">
        <v>0</v>
      </c>
      <c r="BY427" s="9">
        <v>0</v>
      </c>
      <c r="BZ427" s="24">
        <f>Table1[[#This Row],[Energy Tax Savings Through FY12]]+Table1[[#This Row],[Energy Tax Savings FY13 and After]]</f>
        <v>0</v>
      </c>
      <c r="CA427" s="9">
        <v>13.841100000000001</v>
      </c>
      <c r="CB427" s="9">
        <v>48.242400000000004</v>
      </c>
      <c r="CC427" s="9">
        <v>9.6204999999999998</v>
      </c>
      <c r="CD427" s="24">
        <f>Table1[[#This Row],[Tax Exempt Bond Savings Through FY12]]+Table1[[#This Row],[Tax Exempt Bond Savings FY13 and After]]</f>
        <v>57.862900000000003</v>
      </c>
      <c r="CE427" s="9">
        <v>179.04830000000001</v>
      </c>
      <c r="CF427" s="9">
        <v>650.68240000000003</v>
      </c>
      <c r="CG427" s="9">
        <v>128.80629999999999</v>
      </c>
      <c r="CH427" s="24">
        <f>Table1[[#This Row],[Indirect and Induced Through FY12]]+Table1[[#This Row],[Indirect and Induced FY13 and After]]</f>
        <v>779.48869999999999</v>
      </c>
      <c r="CI427" s="9">
        <v>315.72809999999998</v>
      </c>
      <c r="CJ427" s="9">
        <v>1142.3343</v>
      </c>
      <c r="CK427" s="9">
        <v>227.46960000000001</v>
      </c>
      <c r="CL427" s="24">
        <f>Table1[[#This Row],[TOTAL Income Consumption Use Taxes Through FY12]]+Table1[[#This Row],[TOTAL Income Consumption Use Taxes FY13 and After]]</f>
        <v>1369.8038999999999</v>
      </c>
      <c r="CM427" s="9">
        <v>13.841100000000001</v>
      </c>
      <c r="CN427" s="9">
        <v>48.242400000000004</v>
      </c>
      <c r="CO427" s="9">
        <v>9.6204999999999998</v>
      </c>
      <c r="CP427" s="24">
        <f>Table1[[#This Row],[Assistance Provided Through FY12]]+Table1[[#This Row],[Assistance Provided FY13 and After]]</f>
        <v>57.862900000000003</v>
      </c>
      <c r="CQ427" s="9">
        <v>0</v>
      </c>
      <c r="CR427" s="9">
        <v>0</v>
      </c>
      <c r="CS427" s="9">
        <v>0</v>
      </c>
      <c r="CT427" s="24">
        <f>Table1[[#This Row],[Recapture Cancellation Reduction Amount Through FY12]]+Table1[[#This Row],[Recapture Cancellation Reduction Amount FY13 and After]]</f>
        <v>0</v>
      </c>
      <c r="CU427" s="9">
        <v>0</v>
      </c>
      <c r="CV427" s="9">
        <v>0</v>
      </c>
      <c r="CW427" s="9">
        <v>0</v>
      </c>
      <c r="CX427" s="24">
        <f>Table1[[#This Row],[Penalty Paid Through FY12]]+Table1[[#This Row],[Penalty Paid FY13 and After]]</f>
        <v>0</v>
      </c>
      <c r="CY427" s="9">
        <v>13.841100000000001</v>
      </c>
      <c r="CZ427" s="9">
        <v>48.242400000000004</v>
      </c>
      <c r="DA427" s="9">
        <v>9.6204999999999998</v>
      </c>
      <c r="DB427" s="24">
        <f>Table1[[#This Row],[TOTAL Assistance Net of Recapture Penalties Through FY12]]+Table1[[#This Row],[TOTAL Assistance Net of Recapture Penalties FY13 and After]]</f>
        <v>57.862900000000003</v>
      </c>
      <c r="DC427" s="9">
        <v>150.52090000000001</v>
      </c>
      <c r="DD427" s="9">
        <v>539.89430000000004</v>
      </c>
      <c r="DE427" s="9">
        <v>108.2838</v>
      </c>
      <c r="DF427" s="24">
        <f>Table1[[#This Row],[Company Direct Tax Revenue Before Assistance Through FY12]]+Table1[[#This Row],[Company Direct Tax Revenue Before Assistance FY13 and After]]</f>
        <v>648.17810000000009</v>
      </c>
      <c r="DG427" s="9">
        <v>345.04919999999998</v>
      </c>
      <c r="DH427" s="9">
        <v>1197.5129999999999</v>
      </c>
      <c r="DI427" s="9">
        <v>248.22630000000001</v>
      </c>
      <c r="DJ427" s="24">
        <f>Table1[[#This Row],[Indirect and Induced Tax Revenues Through FY12]]+Table1[[#This Row],[Indirect and Induced Tax Revenues FY13 and After]]</f>
        <v>1445.7393</v>
      </c>
      <c r="DK427" s="9">
        <v>495.57010000000002</v>
      </c>
      <c r="DL427" s="9">
        <v>1737.4073000000001</v>
      </c>
      <c r="DM427" s="9">
        <v>356.51010000000002</v>
      </c>
      <c r="DN427" s="24">
        <f>Table1[[#This Row],[TOTAL Tax Revenues Before Assistance Through FY12]]+Table1[[#This Row],[TOTAL Tax Revenues Before Assistance FY13 and After]]</f>
        <v>2093.9174000000003</v>
      </c>
      <c r="DO427" s="9">
        <v>481.72899999999998</v>
      </c>
      <c r="DP427" s="9">
        <v>1689.1649</v>
      </c>
      <c r="DQ427" s="9">
        <v>346.88959999999997</v>
      </c>
      <c r="DR427" s="24">
        <f>Table1[[#This Row],[TOTAL Tax Revenues Net of Assistance Recapture and Penalty Through FY12]]+Table1[[#This Row],[TOTAL Tax Revenues Net of Assistance Recapture and Penalty FY13 and After]]</f>
        <v>2036.0545</v>
      </c>
      <c r="DS427" s="9">
        <v>0</v>
      </c>
      <c r="DT427" s="9">
        <v>0</v>
      </c>
      <c r="DU427" s="9">
        <v>0</v>
      </c>
      <c r="DV427" s="9">
        <v>0</v>
      </c>
    </row>
    <row r="428" spans="1:126" x14ac:dyDescent="0.25">
      <c r="A428" s="10">
        <v>93246</v>
      </c>
      <c r="B428" s="10" t="s">
        <v>1753</v>
      </c>
      <c r="C428" s="10" t="s">
        <v>1755</v>
      </c>
      <c r="D428" s="10" t="s">
        <v>10</v>
      </c>
      <c r="E428" s="10">
        <v>17</v>
      </c>
      <c r="F428" s="10" t="s">
        <v>1756</v>
      </c>
      <c r="G428" s="10" t="s">
        <v>271</v>
      </c>
      <c r="H428" s="13">
        <v>137882</v>
      </c>
      <c r="I428" s="13">
        <v>288379</v>
      </c>
      <c r="J428" s="10" t="s">
        <v>1754</v>
      </c>
      <c r="K428" s="10" t="s">
        <v>805</v>
      </c>
      <c r="L428" s="8">
        <v>38800</v>
      </c>
      <c r="M428" s="8">
        <v>47931</v>
      </c>
      <c r="N428" s="9">
        <v>4000</v>
      </c>
      <c r="O428" s="10"/>
      <c r="P428" s="7">
        <v>174</v>
      </c>
      <c r="Q428" s="7">
        <v>0</v>
      </c>
      <c r="R428" s="7">
        <v>122</v>
      </c>
      <c r="S428" s="7">
        <v>0</v>
      </c>
      <c r="T428" s="7">
        <v>18</v>
      </c>
      <c r="U428" s="7">
        <v>314</v>
      </c>
      <c r="V428" s="7">
        <v>209</v>
      </c>
      <c r="W428" s="7">
        <v>0</v>
      </c>
      <c r="X428" s="7">
        <v>0</v>
      </c>
      <c r="Y428" s="7">
        <v>0</v>
      </c>
      <c r="Z428" s="7">
        <v>0</v>
      </c>
      <c r="AA428" s="7">
        <v>0</v>
      </c>
      <c r="AB428" s="16">
        <v>0</v>
      </c>
      <c r="AC428" s="16">
        <v>0</v>
      </c>
      <c r="AD428" s="16">
        <v>0</v>
      </c>
      <c r="AE428" s="16">
        <v>0</v>
      </c>
      <c r="AF428" s="15">
        <v>0</v>
      </c>
      <c r="AG428" s="10" t="s">
        <v>1966</v>
      </c>
      <c r="AH428" s="10" t="s">
        <v>1966</v>
      </c>
      <c r="AI428" s="9">
        <v>221.94579999999999</v>
      </c>
      <c r="AJ428" s="9">
        <v>884.29390000000001</v>
      </c>
      <c r="AK428" s="9">
        <v>2278.3027999999999</v>
      </c>
      <c r="AL428" s="24">
        <f>Table1[[#This Row],[Company Direct Land Through FY12]]+Table1[[#This Row],[Company Direct Land FY13 and After]]</f>
        <v>3162.5967000000001</v>
      </c>
      <c r="AM428" s="9">
        <v>412.185</v>
      </c>
      <c r="AN428" s="9">
        <v>1642.26</v>
      </c>
      <c r="AO428" s="9">
        <v>4231.1328000000003</v>
      </c>
      <c r="AP428" s="24">
        <f>Table1[[#This Row],[Company Direct Building Through FY12]]+Table1[[#This Row],[Company Direct Building FY13 and After]]</f>
        <v>5873.3928000000005</v>
      </c>
      <c r="AQ428" s="9">
        <v>0</v>
      </c>
      <c r="AR428" s="9">
        <v>0</v>
      </c>
      <c r="AS428" s="9">
        <v>0</v>
      </c>
      <c r="AT428" s="24">
        <f>Table1[[#This Row],[Mortgage Recording Tax Through FY12]]+Table1[[#This Row],[Mortgage Recording Tax FY13 and After]]</f>
        <v>0</v>
      </c>
      <c r="AU428" s="9">
        <v>0</v>
      </c>
      <c r="AV428" s="9">
        <v>0</v>
      </c>
      <c r="AW428" s="9">
        <v>0</v>
      </c>
      <c r="AX428" s="24">
        <f>Table1[[#This Row],[Pilot Savings  Through FY12]]+Table1[[#This Row],[Pilot Savings FY13 and After]]</f>
        <v>0</v>
      </c>
      <c r="AY428" s="9">
        <v>0</v>
      </c>
      <c r="AZ428" s="9">
        <v>0</v>
      </c>
      <c r="BA428" s="9">
        <v>0</v>
      </c>
      <c r="BB428" s="24">
        <f>Table1[[#This Row],[Mortgage Recording Tax Exemption Through FY12]]+Table1[[#This Row],[Mortgage Recording Tax Exemption FY13 and After]]</f>
        <v>0</v>
      </c>
      <c r="BC428" s="9">
        <v>121.61150000000001</v>
      </c>
      <c r="BD428" s="9">
        <v>172.2705</v>
      </c>
      <c r="BE428" s="9">
        <v>1248.3585</v>
      </c>
      <c r="BF428" s="24">
        <f>Table1[[#This Row],[Indirect and Induced Land Through FY12]]+Table1[[#This Row],[Indirect and Induced Land FY13 and After]]</f>
        <v>1420.6290000000001</v>
      </c>
      <c r="BG428" s="9">
        <v>225.84989999999999</v>
      </c>
      <c r="BH428" s="9">
        <v>319.93090000000001</v>
      </c>
      <c r="BI428" s="9">
        <v>2318.3788</v>
      </c>
      <c r="BJ428" s="24">
        <f>Table1[[#This Row],[Indirect and Induced Building Through FY12]]+Table1[[#This Row],[Indirect and Induced Building FY13 and After]]</f>
        <v>2638.3096999999998</v>
      </c>
      <c r="BK428" s="9">
        <v>981.59220000000005</v>
      </c>
      <c r="BL428" s="9">
        <v>3018.7552999999998</v>
      </c>
      <c r="BM428" s="9">
        <v>10076.1729</v>
      </c>
      <c r="BN428" s="24">
        <f>Table1[[#This Row],[TOTAL Real Property Related Taxes Through FY12]]+Table1[[#This Row],[TOTAL Real Property Related Taxes FY13 and After]]</f>
        <v>13094.928199999998</v>
      </c>
      <c r="BO428" s="9">
        <v>659.98490000000004</v>
      </c>
      <c r="BP428" s="9">
        <v>961.18730000000005</v>
      </c>
      <c r="BQ428" s="9">
        <v>6774.8325000000004</v>
      </c>
      <c r="BR428" s="24">
        <f>Table1[[#This Row],[Company Direct Through FY12]]+Table1[[#This Row],[Company Direct FY13 and After]]</f>
        <v>7736.0198</v>
      </c>
      <c r="BS428" s="9">
        <v>0</v>
      </c>
      <c r="BT428" s="9">
        <v>0</v>
      </c>
      <c r="BU428" s="9">
        <v>0</v>
      </c>
      <c r="BV428" s="24">
        <f>Table1[[#This Row],[Sales Tax Exemption Through FY12]]+Table1[[#This Row],[Sales Tax Exemption FY13 and After]]</f>
        <v>0</v>
      </c>
      <c r="BW428" s="9">
        <v>0</v>
      </c>
      <c r="BX428" s="9">
        <v>0</v>
      </c>
      <c r="BY428" s="9">
        <v>0</v>
      </c>
      <c r="BZ428" s="24">
        <f>Table1[[#This Row],[Energy Tax Savings Through FY12]]+Table1[[#This Row],[Energy Tax Savings FY13 and After]]</f>
        <v>0</v>
      </c>
      <c r="CA428" s="9">
        <v>0</v>
      </c>
      <c r="CB428" s="9">
        <v>0</v>
      </c>
      <c r="CC428" s="9">
        <v>0</v>
      </c>
      <c r="CD428" s="24">
        <f>Table1[[#This Row],[Tax Exempt Bond Savings Through FY12]]+Table1[[#This Row],[Tax Exempt Bond Savings FY13 and After]]</f>
        <v>0</v>
      </c>
      <c r="CE428" s="9">
        <v>407.64609999999999</v>
      </c>
      <c r="CF428" s="9">
        <v>598.69119999999998</v>
      </c>
      <c r="CG428" s="9">
        <v>4184.5407999999998</v>
      </c>
      <c r="CH428" s="24">
        <f>Table1[[#This Row],[Indirect and Induced Through FY12]]+Table1[[#This Row],[Indirect and Induced FY13 and After]]</f>
        <v>4783.232</v>
      </c>
      <c r="CI428" s="9">
        <v>1067.6310000000001</v>
      </c>
      <c r="CJ428" s="9">
        <v>1559.8785</v>
      </c>
      <c r="CK428" s="9">
        <v>10959.373299999999</v>
      </c>
      <c r="CL428" s="24">
        <f>Table1[[#This Row],[TOTAL Income Consumption Use Taxes Through FY12]]+Table1[[#This Row],[TOTAL Income Consumption Use Taxes FY13 and After]]</f>
        <v>12519.2518</v>
      </c>
      <c r="CM428" s="9">
        <v>0</v>
      </c>
      <c r="CN428" s="9">
        <v>0</v>
      </c>
      <c r="CO428" s="9">
        <v>0</v>
      </c>
      <c r="CP428" s="24">
        <f>Table1[[#This Row],[Assistance Provided Through FY12]]+Table1[[#This Row],[Assistance Provided FY13 and After]]</f>
        <v>0</v>
      </c>
      <c r="CQ428" s="9">
        <v>0</v>
      </c>
      <c r="CR428" s="9">
        <v>0</v>
      </c>
      <c r="CS428" s="9">
        <v>0</v>
      </c>
      <c r="CT428" s="24">
        <f>Table1[[#This Row],[Recapture Cancellation Reduction Amount Through FY12]]+Table1[[#This Row],[Recapture Cancellation Reduction Amount FY13 and After]]</f>
        <v>0</v>
      </c>
      <c r="CU428" s="9">
        <v>0</v>
      </c>
      <c r="CV428" s="9">
        <v>0</v>
      </c>
      <c r="CW428" s="9">
        <v>0</v>
      </c>
      <c r="CX428" s="24">
        <f>Table1[[#This Row],[Penalty Paid Through FY12]]+Table1[[#This Row],[Penalty Paid FY13 and After]]</f>
        <v>0</v>
      </c>
      <c r="CY428" s="9">
        <v>0</v>
      </c>
      <c r="CZ428" s="9">
        <v>0</v>
      </c>
      <c r="DA428" s="9">
        <v>0</v>
      </c>
      <c r="DB428" s="24">
        <f>Table1[[#This Row],[TOTAL Assistance Net of Recapture Penalties Through FY12]]+Table1[[#This Row],[TOTAL Assistance Net of Recapture Penalties FY13 and After]]</f>
        <v>0</v>
      </c>
      <c r="DC428" s="9">
        <v>1294.1157000000001</v>
      </c>
      <c r="DD428" s="9">
        <v>3487.7411999999999</v>
      </c>
      <c r="DE428" s="9">
        <v>13284.268099999999</v>
      </c>
      <c r="DF428" s="24">
        <f>Table1[[#This Row],[Company Direct Tax Revenue Before Assistance Through FY12]]+Table1[[#This Row],[Company Direct Tax Revenue Before Assistance FY13 and After]]</f>
        <v>16772.009299999998</v>
      </c>
      <c r="DG428" s="9">
        <v>755.10749999999996</v>
      </c>
      <c r="DH428" s="9">
        <v>1090.8925999999999</v>
      </c>
      <c r="DI428" s="9">
        <v>7751.2781000000004</v>
      </c>
      <c r="DJ428" s="24">
        <f>Table1[[#This Row],[Indirect and Induced Tax Revenues Through FY12]]+Table1[[#This Row],[Indirect and Induced Tax Revenues FY13 and After]]</f>
        <v>8842.1707000000006</v>
      </c>
      <c r="DK428" s="9">
        <v>2049.2231999999999</v>
      </c>
      <c r="DL428" s="9">
        <v>4578.6337999999996</v>
      </c>
      <c r="DM428" s="9">
        <v>21035.546200000001</v>
      </c>
      <c r="DN428" s="24">
        <f>Table1[[#This Row],[TOTAL Tax Revenues Before Assistance Through FY12]]+Table1[[#This Row],[TOTAL Tax Revenues Before Assistance FY13 and After]]</f>
        <v>25614.18</v>
      </c>
      <c r="DO428" s="9">
        <v>2049.2231999999999</v>
      </c>
      <c r="DP428" s="9">
        <v>4578.6337999999996</v>
      </c>
      <c r="DQ428" s="9">
        <v>21035.546200000001</v>
      </c>
      <c r="DR428" s="24">
        <f>Table1[[#This Row],[TOTAL Tax Revenues Net of Assistance Recapture and Penalty Through FY12]]+Table1[[#This Row],[TOTAL Tax Revenues Net of Assistance Recapture and Penalty FY13 and After]]</f>
        <v>25614.18</v>
      </c>
      <c r="DS428" s="9">
        <v>0</v>
      </c>
      <c r="DT428" s="9">
        <v>0</v>
      </c>
      <c r="DU428" s="9">
        <v>0</v>
      </c>
      <c r="DV428" s="9">
        <v>0</v>
      </c>
    </row>
    <row r="429" spans="1:126" x14ac:dyDescent="0.25">
      <c r="A429" s="10">
        <v>93255</v>
      </c>
      <c r="B429" s="10" t="s">
        <v>1775</v>
      </c>
      <c r="C429" s="10" t="s">
        <v>1680</v>
      </c>
      <c r="D429" s="10" t="s">
        <v>47</v>
      </c>
      <c r="E429" s="10">
        <v>1</v>
      </c>
      <c r="F429" s="10" t="s">
        <v>231</v>
      </c>
      <c r="G429" s="10" t="s">
        <v>134</v>
      </c>
      <c r="H429" s="13">
        <v>133397</v>
      </c>
      <c r="I429" s="13">
        <v>1456641</v>
      </c>
      <c r="J429" s="10" t="s">
        <v>218</v>
      </c>
      <c r="K429" s="10" t="s">
        <v>1678</v>
      </c>
      <c r="L429" s="8">
        <v>38951</v>
      </c>
      <c r="M429" s="8">
        <v>44430</v>
      </c>
      <c r="N429" s="9"/>
      <c r="O429" s="10" t="s">
        <v>1681</v>
      </c>
      <c r="P429" s="7">
        <v>49</v>
      </c>
      <c r="Q429" s="7">
        <v>1</v>
      </c>
      <c r="R429" s="7">
        <v>6901</v>
      </c>
      <c r="S429" s="7">
        <v>3175</v>
      </c>
      <c r="T429" s="7">
        <v>3176</v>
      </c>
      <c r="U429" s="7">
        <v>13302</v>
      </c>
      <c r="V429" s="7">
        <v>10100</v>
      </c>
      <c r="W429" s="7">
        <v>0</v>
      </c>
      <c r="X429" s="7">
        <v>0</v>
      </c>
      <c r="Y429" s="7">
        <v>9775</v>
      </c>
      <c r="Z429" s="7">
        <v>0</v>
      </c>
      <c r="AA429" s="7">
        <v>91.556389492395823</v>
      </c>
      <c r="AB429" s="16">
        <v>0</v>
      </c>
      <c r="AC429" s="16">
        <v>9.8755678451510967E-3</v>
      </c>
      <c r="AD429" s="16">
        <v>0.41477384949634605</v>
      </c>
      <c r="AE429" s="16">
        <v>8.0189610902626907</v>
      </c>
      <c r="AF429" s="15">
        <v>35.473039699782738</v>
      </c>
      <c r="AG429" s="10" t="s">
        <v>28</v>
      </c>
      <c r="AH429" s="10" t="s">
        <v>1966</v>
      </c>
      <c r="AI429" s="9">
        <v>1893.8915</v>
      </c>
      <c r="AJ429" s="9">
        <v>9381.7919999999995</v>
      </c>
      <c r="AK429" s="9">
        <v>12142.3948</v>
      </c>
      <c r="AL429" s="24">
        <f>Table1[[#This Row],[Company Direct Land Through FY12]]+Table1[[#This Row],[Company Direct Land FY13 and After]]</f>
        <v>21524.186799999999</v>
      </c>
      <c r="AM429" s="9">
        <v>3517.2269999999999</v>
      </c>
      <c r="AN429" s="9">
        <v>17423.327499999999</v>
      </c>
      <c r="AO429" s="9">
        <v>22550.161100000001</v>
      </c>
      <c r="AP429" s="24">
        <f>Table1[[#This Row],[Company Direct Building Through FY12]]+Table1[[#This Row],[Company Direct Building FY13 and After]]</f>
        <v>39973.488599999997</v>
      </c>
      <c r="AQ429" s="9">
        <v>0</v>
      </c>
      <c r="AR429" s="9">
        <v>0</v>
      </c>
      <c r="AS429" s="9">
        <v>0</v>
      </c>
      <c r="AT429" s="24">
        <f>Table1[[#This Row],[Mortgage Recording Tax Through FY12]]+Table1[[#This Row],[Mortgage Recording Tax FY13 and After]]</f>
        <v>0</v>
      </c>
      <c r="AU429" s="9">
        <v>0</v>
      </c>
      <c r="AV429" s="9">
        <v>0</v>
      </c>
      <c r="AW429" s="9">
        <v>0</v>
      </c>
      <c r="AX429" s="24">
        <f>Table1[[#This Row],[Pilot Savings  Through FY12]]+Table1[[#This Row],[Pilot Savings FY13 and After]]</f>
        <v>0</v>
      </c>
      <c r="AY429" s="9">
        <v>0</v>
      </c>
      <c r="AZ429" s="9">
        <v>0</v>
      </c>
      <c r="BA429" s="9">
        <v>0</v>
      </c>
      <c r="BB429" s="24">
        <f>Table1[[#This Row],[Mortgage Recording Tax Exemption Through FY12]]+Table1[[#This Row],[Mortgage Recording Tax Exemption FY13 and After]]</f>
        <v>0</v>
      </c>
      <c r="BC429" s="9">
        <v>32525.790199999999</v>
      </c>
      <c r="BD429" s="9">
        <v>102243.8686</v>
      </c>
      <c r="BE429" s="9">
        <v>208534.1188</v>
      </c>
      <c r="BF429" s="24">
        <f>Table1[[#This Row],[Indirect and Induced Land Through FY12]]+Table1[[#This Row],[Indirect and Induced Land FY13 and After]]</f>
        <v>310777.98739999998</v>
      </c>
      <c r="BG429" s="9">
        <v>60405.0389</v>
      </c>
      <c r="BH429" s="9">
        <v>189881.47039999999</v>
      </c>
      <c r="BI429" s="9">
        <v>387277.64980000001</v>
      </c>
      <c r="BJ429" s="24">
        <f>Table1[[#This Row],[Indirect and Induced Building Through FY12]]+Table1[[#This Row],[Indirect and Induced Building FY13 and After]]</f>
        <v>577159.1202</v>
      </c>
      <c r="BK429" s="9">
        <v>98341.9476</v>
      </c>
      <c r="BL429" s="9">
        <v>318930.45850000001</v>
      </c>
      <c r="BM429" s="9">
        <v>630504.32449999999</v>
      </c>
      <c r="BN429" s="24">
        <f>Table1[[#This Row],[TOTAL Real Property Related Taxes Through FY12]]+Table1[[#This Row],[TOTAL Real Property Related Taxes FY13 and After]]</f>
        <v>949434.78300000005</v>
      </c>
      <c r="BO429" s="9">
        <v>150221.77129999999</v>
      </c>
      <c r="BP429" s="9">
        <v>515992.74699999997</v>
      </c>
      <c r="BQ429" s="9">
        <v>963123.86629999999</v>
      </c>
      <c r="BR429" s="24">
        <f>Table1[[#This Row],[Company Direct Through FY12]]+Table1[[#This Row],[Company Direct FY13 and After]]</f>
        <v>1479116.6132999999</v>
      </c>
      <c r="BS429" s="9">
        <v>0</v>
      </c>
      <c r="BT429" s="9">
        <v>0</v>
      </c>
      <c r="BU429" s="9">
        <v>0</v>
      </c>
      <c r="BV429" s="24">
        <f>Table1[[#This Row],[Sales Tax Exemption Through FY12]]+Table1[[#This Row],[Sales Tax Exemption FY13 and After]]</f>
        <v>0</v>
      </c>
      <c r="BW429" s="9">
        <v>45.401499999999999</v>
      </c>
      <c r="BX429" s="9">
        <v>210.18510000000001</v>
      </c>
      <c r="BY429" s="9">
        <v>291.08539999999999</v>
      </c>
      <c r="BZ429" s="24">
        <f>Table1[[#This Row],[Energy Tax Savings Through FY12]]+Table1[[#This Row],[Energy Tax Savings FY13 and After]]</f>
        <v>501.27049999999997</v>
      </c>
      <c r="CA429" s="9">
        <v>0</v>
      </c>
      <c r="CB429" s="9">
        <v>0</v>
      </c>
      <c r="CC429" s="9">
        <v>0</v>
      </c>
      <c r="CD429" s="24">
        <f>Table1[[#This Row],[Tax Exempt Bond Savings Through FY12]]+Table1[[#This Row],[Tax Exempt Bond Savings FY13 and After]]</f>
        <v>0</v>
      </c>
      <c r="CE429" s="9">
        <v>100235.0488</v>
      </c>
      <c r="CF429" s="9">
        <v>350412.83010000002</v>
      </c>
      <c r="CG429" s="9">
        <v>642641.65489999996</v>
      </c>
      <c r="CH429" s="24">
        <f>Table1[[#This Row],[Indirect and Induced Through FY12]]+Table1[[#This Row],[Indirect and Induced FY13 and After]]</f>
        <v>993054.48499999999</v>
      </c>
      <c r="CI429" s="9">
        <v>250411.4186</v>
      </c>
      <c r="CJ429" s="9">
        <v>866195.39199999999</v>
      </c>
      <c r="CK429" s="9">
        <v>1605474.4358000001</v>
      </c>
      <c r="CL429" s="24">
        <f>Table1[[#This Row],[TOTAL Income Consumption Use Taxes Through FY12]]+Table1[[#This Row],[TOTAL Income Consumption Use Taxes FY13 and After]]</f>
        <v>2471669.8278000001</v>
      </c>
      <c r="CM429" s="9">
        <v>45.401499999999999</v>
      </c>
      <c r="CN429" s="9">
        <v>210.18510000000001</v>
      </c>
      <c r="CO429" s="9">
        <v>291.08539999999999</v>
      </c>
      <c r="CP429" s="24">
        <f>Table1[[#This Row],[Assistance Provided Through FY12]]+Table1[[#This Row],[Assistance Provided FY13 and After]]</f>
        <v>501.27049999999997</v>
      </c>
      <c r="CQ429" s="9">
        <v>0</v>
      </c>
      <c r="CR429" s="9">
        <v>0</v>
      </c>
      <c r="CS429" s="9">
        <v>0</v>
      </c>
      <c r="CT429" s="24">
        <f>Table1[[#This Row],[Recapture Cancellation Reduction Amount Through FY12]]+Table1[[#This Row],[Recapture Cancellation Reduction Amount FY13 and After]]</f>
        <v>0</v>
      </c>
      <c r="CU429" s="9">
        <v>0</v>
      </c>
      <c r="CV429" s="9">
        <v>0</v>
      </c>
      <c r="CW429" s="9">
        <v>0</v>
      </c>
      <c r="CX429" s="24">
        <f>Table1[[#This Row],[Penalty Paid Through FY12]]+Table1[[#This Row],[Penalty Paid FY13 and After]]</f>
        <v>0</v>
      </c>
      <c r="CY429" s="9">
        <v>45.401499999999999</v>
      </c>
      <c r="CZ429" s="9">
        <v>210.18510000000001</v>
      </c>
      <c r="DA429" s="9">
        <v>291.08539999999999</v>
      </c>
      <c r="DB429" s="24">
        <f>Table1[[#This Row],[TOTAL Assistance Net of Recapture Penalties Through FY12]]+Table1[[#This Row],[TOTAL Assistance Net of Recapture Penalties FY13 and After]]</f>
        <v>501.27049999999997</v>
      </c>
      <c r="DC429" s="9">
        <v>155632.8898</v>
      </c>
      <c r="DD429" s="9">
        <v>542797.8665</v>
      </c>
      <c r="DE429" s="9">
        <v>997816.42220000003</v>
      </c>
      <c r="DF429" s="24">
        <f>Table1[[#This Row],[Company Direct Tax Revenue Before Assistance Through FY12]]+Table1[[#This Row],[Company Direct Tax Revenue Before Assistance FY13 and After]]</f>
        <v>1540614.2886999999</v>
      </c>
      <c r="DG429" s="9">
        <v>193165.87789999999</v>
      </c>
      <c r="DH429" s="9">
        <v>642538.16910000006</v>
      </c>
      <c r="DI429" s="9">
        <v>1238453.4235</v>
      </c>
      <c r="DJ429" s="24">
        <f>Table1[[#This Row],[Indirect and Induced Tax Revenues Through FY12]]+Table1[[#This Row],[Indirect and Induced Tax Revenues FY13 and After]]</f>
        <v>1880991.5926000001</v>
      </c>
      <c r="DK429" s="9">
        <v>348798.76770000003</v>
      </c>
      <c r="DL429" s="9">
        <v>1185336.0356000001</v>
      </c>
      <c r="DM429" s="9">
        <v>2236269.8456999999</v>
      </c>
      <c r="DN429" s="24">
        <f>Table1[[#This Row],[TOTAL Tax Revenues Before Assistance Through FY12]]+Table1[[#This Row],[TOTAL Tax Revenues Before Assistance FY13 and After]]</f>
        <v>3421605.8813</v>
      </c>
      <c r="DO429" s="9">
        <v>348753.36619999999</v>
      </c>
      <c r="DP429" s="9">
        <v>1185125.8504999999</v>
      </c>
      <c r="DQ429" s="9">
        <v>2235978.7603000002</v>
      </c>
      <c r="DR429" s="24">
        <f>Table1[[#This Row],[TOTAL Tax Revenues Net of Assistance Recapture and Penalty Through FY12]]+Table1[[#This Row],[TOTAL Tax Revenues Net of Assistance Recapture and Penalty FY13 and After]]</f>
        <v>3421104.6107999999</v>
      </c>
      <c r="DS429" s="9">
        <v>0</v>
      </c>
      <c r="DT429" s="9">
        <v>653.928</v>
      </c>
      <c r="DU429" s="9">
        <v>0</v>
      </c>
      <c r="DV429" s="9">
        <v>0</v>
      </c>
    </row>
    <row r="430" spans="1:126" x14ac:dyDescent="0.25">
      <c r="A430" s="10">
        <v>93257</v>
      </c>
      <c r="B430" s="10" t="s">
        <v>1225</v>
      </c>
      <c r="C430" s="10" t="s">
        <v>1227</v>
      </c>
      <c r="D430" s="10" t="s">
        <v>24</v>
      </c>
      <c r="E430" s="10">
        <v>19</v>
      </c>
      <c r="F430" s="10" t="s">
        <v>1228</v>
      </c>
      <c r="G430" s="10" t="s">
        <v>23</v>
      </c>
      <c r="H430" s="13">
        <v>0</v>
      </c>
      <c r="I430" s="13">
        <v>174000</v>
      </c>
      <c r="J430" s="10" t="s">
        <v>1226</v>
      </c>
      <c r="K430" s="10" t="s">
        <v>27</v>
      </c>
      <c r="L430" s="8">
        <v>39421</v>
      </c>
      <c r="M430" s="8">
        <v>50375</v>
      </c>
      <c r="N430" s="9">
        <v>9985</v>
      </c>
      <c r="O430" s="10" t="s">
        <v>242</v>
      </c>
      <c r="P430" s="7">
        <v>20</v>
      </c>
      <c r="Q430" s="7">
        <v>0</v>
      </c>
      <c r="R430" s="7">
        <v>69</v>
      </c>
      <c r="S430" s="7">
        <v>0</v>
      </c>
      <c r="T430" s="7">
        <v>53</v>
      </c>
      <c r="U430" s="7">
        <v>142</v>
      </c>
      <c r="V430" s="7">
        <v>132</v>
      </c>
      <c r="W430" s="7">
        <v>0</v>
      </c>
      <c r="X430" s="7">
        <v>0</v>
      </c>
      <c r="Y430" s="7">
        <v>0</v>
      </c>
      <c r="Z430" s="7">
        <v>45</v>
      </c>
      <c r="AA430" s="7">
        <v>0</v>
      </c>
      <c r="AB430" s="16">
        <v>0</v>
      </c>
      <c r="AC430" s="16">
        <v>0</v>
      </c>
      <c r="AD430" s="16">
        <v>0</v>
      </c>
      <c r="AE430" s="16">
        <v>0</v>
      </c>
      <c r="AF430" s="15">
        <v>0</v>
      </c>
      <c r="AG430" s="10" t="s">
        <v>58</v>
      </c>
      <c r="AH430" s="10" t="s">
        <v>58</v>
      </c>
      <c r="AI430" s="9">
        <v>80.131900000000002</v>
      </c>
      <c r="AJ430" s="9">
        <v>268.25029999999998</v>
      </c>
      <c r="AK430" s="9">
        <v>1169.7267999999999</v>
      </c>
      <c r="AL430" s="24">
        <f>Table1[[#This Row],[Company Direct Land Through FY12]]+Table1[[#This Row],[Company Direct Land FY13 and After]]</f>
        <v>1437.9770999999998</v>
      </c>
      <c r="AM430" s="9">
        <v>148.81630000000001</v>
      </c>
      <c r="AN430" s="9">
        <v>498.17899999999997</v>
      </c>
      <c r="AO430" s="9">
        <v>2172.3494000000001</v>
      </c>
      <c r="AP430" s="24">
        <f>Table1[[#This Row],[Company Direct Building Through FY12]]+Table1[[#This Row],[Company Direct Building FY13 and After]]</f>
        <v>2670.5284000000001</v>
      </c>
      <c r="AQ430" s="9">
        <v>0</v>
      </c>
      <c r="AR430" s="9">
        <v>178.3717</v>
      </c>
      <c r="AS430" s="9">
        <v>0</v>
      </c>
      <c r="AT430" s="24">
        <f>Table1[[#This Row],[Mortgage Recording Tax Through FY12]]+Table1[[#This Row],[Mortgage Recording Tax FY13 and After]]</f>
        <v>178.3717</v>
      </c>
      <c r="AU430" s="9">
        <v>0</v>
      </c>
      <c r="AV430" s="9">
        <v>225.63550000000001</v>
      </c>
      <c r="AW430" s="9">
        <v>0</v>
      </c>
      <c r="AX430" s="24">
        <f>Table1[[#This Row],[Pilot Savings  Through FY12]]+Table1[[#This Row],[Pilot Savings FY13 and After]]</f>
        <v>225.63550000000001</v>
      </c>
      <c r="AY430" s="9">
        <v>0</v>
      </c>
      <c r="AZ430" s="9">
        <v>178.3717</v>
      </c>
      <c r="BA430" s="9">
        <v>0</v>
      </c>
      <c r="BB430" s="24">
        <f>Table1[[#This Row],[Mortgage Recording Tax Exemption Through FY12]]+Table1[[#This Row],[Mortgage Recording Tax Exemption FY13 and After]]</f>
        <v>178.3717</v>
      </c>
      <c r="BC430" s="9">
        <v>152.09350000000001</v>
      </c>
      <c r="BD430" s="9">
        <v>526.14499999999998</v>
      </c>
      <c r="BE430" s="9">
        <v>2220.1866</v>
      </c>
      <c r="BF430" s="24">
        <f>Table1[[#This Row],[Indirect and Induced Land Through FY12]]+Table1[[#This Row],[Indirect and Induced Land FY13 and After]]</f>
        <v>2746.3316</v>
      </c>
      <c r="BG430" s="9">
        <v>282.45929999999998</v>
      </c>
      <c r="BH430" s="9">
        <v>977.12649999999996</v>
      </c>
      <c r="BI430" s="9">
        <v>4123.2025999999996</v>
      </c>
      <c r="BJ430" s="24">
        <f>Table1[[#This Row],[Indirect and Induced Building Through FY12]]+Table1[[#This Row],[Indirect and Induced Building FY13 and After]]</f>
        <v>5100.3290999999999</v>
      </c>
      <c r="BK430" s="9">
        <v>663.50099999999998</v>
      </c>
      <c r="BL430" s="9">
        <v>2044.0653</v>
      </c>
      <c r="BM430" s="9">
        <v>9685.4653999999991</v>
      </c>
      <c r="BN430" s="24">
        <f>Table1[[#This Row],[TOTAL Real Property Related Taxes Through FY12]]+Table1[[#This Row],[TOTAL Real Property Related Taxes FY13 and After]]</f>
        <v>11729.530699999999</v>
      </c>
      <c r="BO430" s="9">
        <v>956.17240000000004</v>
      </c>
      <c r="BP430" s="9">
        <v>3593.7141999999999</v>
      </c>
      <c r="BQ430" s="9">
        <v>13957.731299999999</v>
      </c>
      <c r="BR430" s="24">
        <f>Table1[[#This Row],[Company Direct Through FY12]]+Table1[[#This Row],[Company Direct FY13 and After]]</f>
        <v>17551.445499999998</v>
      </c>
      <c r="BS430" s="9">
        <v>0</v>
      </c>
      <c r="BT430" s="9">
        <v>0</v>
      </c>
      <c r="BU430" s="9">
        <v>0</v>
      </c>
      <c r="BV430" s="24">
        <f>Table1[[#This Row],[Sales Tax Exemption Through FY12]]+Table1[[#This Row],[Sales Tax Exemption FY13 and After]]</f>
        <v>0</v>
      </c>
      <c r="BW430" s="9">
        <v>0</v>
      </c>
      <c r="BX430" s="9">
        <v>0</v>
      </c>
      <c r="BY430" s="9">
        <v>0</v>
      </c>
      <c r="BZ430" s="24">
        <f>Table1[[#This Row],[Energy Tax Savings Through FY12]]+Table1[[#This Row],[Energy Tax Savings FY13 and After]]</f>
        <v>0</v>
      </c>
      <c r="CA430" s="9">
        <v>3.5546000000000002</v>
      </c>
      <c r="CB430" s="9">
        <v>25.174399999999999</v>
      </c>
      <c r="CC430" s="9">
        <v>17.150099999999998</v>
      </c>
      <c r="CD430" s="24">
        <f>Table1[[#This Row],[Tax Exempt Bond Savings Through FY12]]+Table1[[#This Row],[Tax Exempt Bond Savings FY13 and After]]</f>
        <v>42.3245</v>
      </c>
      <c r="CE430" s="9">
        <v>519.3107</v>
      </c>
      <c r="CF430" s="9">
        <v>1984.5830000000001</v>
      </c>
      <c r="CG430" s="9">
        <v>7580.6418000000003</v>
      </c>
      <c r="CH430" s="24">
        <f>Table1[[#This Row],[Indirect and Induced Through FY12]]+Table1[[#This Row],[Indirect and Induced FY13 and After]]</f>
        <v>9565.2248</v>
      </c>
      <c r="CI430" s="9">
        <v>1471.9285</v>
      </c>
      <c r="CJ430" s="9">
        <v>5553.1228000000001</v>
      </c>
      <c r="CK430" s="9">
        <v>21521.223000000002</v>
      </c>
      <c r="CL430" s="24">
        <f>Table1[[#This Row],[TOTAL Income Consumption Use Taxes Through FY12]]+Table1[[#This Row],[TOTAL Income Consumption Use Taxes FY13 and After]]</f>
        <v>27074.345800000003</v>
      </c>
      <c r="CM430" s="9">
        <v>3.5546000000000002</v>
      </c>
      <c r="CN430" s="9">
        <v>429.1816</v>
      </c>
      <c r="CO430" s="9">
        <v>17.150099999999998</v>
      </c>
      <c r="CP430" s="24">
        <f>Table1[[#This Row],[Assistance Provided Through FY12]]+Table1[[#This Row],[Assistance Provided FY13 and After]]</f>
        <v>446.33170000000001</v>
      </c>
      <c r="CQ430" s="9">
        <v>0</v>
      </c>
      <c r="CR430" s="9">
        <v>0</v>
      </c>
      <c r="CS430" s="9">
        <v>0</v>
      </c>
      <c r="CT430" s="24">
        <f>Table1[[#This Row],[Recapture Cancellation Reduction Amount Through FY12]]+Table1[[#This Row],[Recapture Cancellation Reduction Amount FY13 and After]]</f>
        <v>0</v>
      </c>
      <c r="CU430" s="9">
        <v>0</v>
      </c>
      <c r="CV430" s="9">
        <v>0</v>
      </c>
      <c r="CW430" s="9">
        <v>0</v>
      </c>
      <c r="CX430" s="24">
        <f>Table1[[#This Row],[Penalty Paid Through FY12]]+Table1[[#This Row],[Penalty Paid FY13 and After]]</f>
        <v>0</v>
      </c>
      <c r="CY430" s="9">
        <v>3.5546000000000002</v>
      </c>
      <c r="CZ430" s="9">
        <v>429.1816</v>
      </c>
      <c r="DA430" s="9">
        <v>17.150099999999998</v>
      </c>
      <c r="DB430" s="24">
        <f>Table1[[#This Row],[TOTAL Assistance Net of Recapture Penalties Through FY12]]+Table1[[#This Row],[TOTAL Assistance Net of Recapture Penalties FY13 and After]]</f>
        <v>446.33170000000001</v>
      </c>
      <c r="DC430" s="9">
        <v>1185.1206</v>
      </c>
      <c r="DD430" s="9">
        <v>4538.5151999999998</v>
      </c>
      <c r="DE430" s="9">
        <v>17299.807499999999</v>
      </c>
      <c r="DF430" s="24">
        <f>Table1[[#This Row],[Company Direct Tax Revenue Before Assistance Through FY12]]+Table1[[#This Row],[Company Direct Tax Revenue Before Assistance FY13 and After]]</f>
        <v>21838.322699999997</v>
      </c>
      <c r="DG430" s="9">
        <v>953.86350000000004</v>
      </c>
      <c r="DH430" s="9">
        <v>3487.8544999999999</v>
      </c>
      <c r="DI430" s="9">
        <v>13924.031000000001</v>
      </c>
      <c r="DJ430" s="24">
        <f>Table1[[#This Row],[Indirect and Induced Tax Revenues Through FY12]]+Table1[[#This Row],[Indirect and Induced Tax Revenues FY13 and After]]</f>
        <v>17411.8855</v>
      </c>
      <c r="DK430" s="9">
        <v>2138.9841000000001</v>
      </c>
      <c r="DL430" s="9">
        <v>8026.3697000000002</v>
      </c>
      <c r="DM430" s="9">
        <v>31223.838500000002</v>
      </c>
      <c r="DN430" s="24">
        <f>Table1[[#This Row],[TOTAL Tax Revenues Before Assistance Through FY12]]+Table1[[#This Row],[TOTAL Tax Revenues Before Assistance FY13 and After]]</f>
        <v>39250.208200000001</v>
      </c>
      <c r="DO430" s="9">
        <v>2135.4295000000002</v>
      </c>
      <c r="DP430" s="9">
        <v>7597.1881000000003</v>
      </c>
      <c r="DQ430" s="9">
        <v>31206.688399999999</v>
      </c>
      <c r="DR430" s="24">
        <f>Table1[[#This Row],[TOTAL Tax Revenues Net of Assistance Recapture and Penalty Through FY12]]+Table1[[#This Row],[TOTAL Tax Revenues Net of Assistance Recapture and Penalty FY13 and After]]</f>
        <v>38803.876499999998</v>
      </c>
      <c r="DS430" s="9">
        <v>0</v>
      </c>
      <c r="DT430" s="9">
        <v>0</v>
      </c>
      <c r="DU430" s="9">
        <v>0</v>
      </c>
      <c r="DV430" s="9">
        <v>0</v>
      </c>
    </row>
    <row r="431" spans="1:126" x14ac:dyDescent="0.25">
      <c r="A431" s="10">
        <v>93278</v>
      </c>
      <c r="B431" s="10" t="s">
        <v>1638</v>
      </c>
      <c r="C431" s="10" t="s">
        <v>1639</v>
      </c>
      <c r="D431" s="10" t="s">
        <v>24</v>
      </c>
      <c r="E431" s="10">
        <v>26</v>
      </c>
      <c r="F431" s="10" t="s">
        <v>1640</v>
      </c>
      <c r="G431" s="10" t="s">
        <v>1233</v>
      </c>
      <c r="H431" s="13">
        <v>7533</v>
      </c>
      <c r="I431" s="13">
        <v>15000</v>
      </c>
      <c r="J431" s="10" t="s">
        <v>554</v>
      </c>
      <c r="K431" s="10" t="s">
        <v>5</v>
      </c>
      <c r="L431" s="8">
        <v>39281</v>
      </c>
      <c r="M431" s="8">
        <v>48760</v>
      </c>
      <c r="N431" s="9">
        <v>3300</v>
      </c>
      <c r="O431" s="10" t="s">
        <v>11</v>
      </c>
      <c r="P431" s="7">
        <v>0</v>
      </c>
      <c r="Q431" s="7">
        <v>0</v>
      </c>
      <c r="R431" s="7">
        <v>24</v>
      </c>
      <c r="S431" s="7">
        <v>0</v>
      </c>
      <c r="T431" s="7">
        <v>0</v>
      </c>
      <c r="U431" s="7">
        <v>24</v>
      </c>
      <c r="V431" s="7">
        <v>24</v>
      </c>
      <c r="W431" s="7">
        <v>0</v>
      </c>
      <c r="X431" s="7">
        <v>0</v>
      </c>
      <c r="Y431" s="7">
        <v>0</v>
      </c>
      <c r="Z431" s="7">
        <v>2</v>
      </c>
      <c r="AA431" s="7">
        <v>0</v>
      </c>
      <c r="AB431" s="16">
        <v>0</v>
      </c>
      <c r="AC431" s="16">
        <v>0</v>
      </c>
      <c r="AD431" s="16">
        <v>0</v>
      </c>
      <c r="AE431" s="16">
        <v>0</v>
      </c>
      <c r="AF431" s="15">
        <v>100</v>
      </c>
      <c r="AG431" s="10" t="s">
        <v>1966</v>
      </c>
      <c r="AH431" s="10" t="s">
        <v>1966</v>
      </c>
      <c r="AI431" s="9">
        <v>8.1310000000000002</v>
      </c>
      <c r="AJ431" s="9">
        <v>36.847000000000001</v>
      </c>
      <c r="AK431" s="9">
        <v>101.6798</v>
      </c>
      <c r="AL431" s="24">
        <f>Table1[[#This Row],[Company Direct Land Through FY12]]+Table1[[#This Row],[Company Direct Land FY13 and After]]</f>
        <v>138.52680000000001</v>
      </c>
      <c r="AM431" s="9">
        <v>38.771000000000001</v>
      </c>
      <c r="AN431" s="9">
        <v>125.9128</v>
      </c>
      <c r="AO431" s="9">
        <v>484.8399</v>
      </c>
      <c r="AP431" s="24">
        <f>Table1[[#This Row],[Company Direct Building Through FY12]]+Table1[[#This Row],[Company Direct Building FY13 and After]]</f>
        <v>610.7527</v>
      </c>
      <c r="AQ431" s="9">
        <v>0</v>
      </c>
      <c r="AR431" s="9">
        <v>35.683300000000003</v>
      </c>
      <c r="AS431" s="9">
        <v>0</v>
      </c>
      <c r="AT431" s="24">
        <f>Table1[[#This Row],[Mortgage Recording Tax Through FY12]]+Table1[[#This Row],[Mortgage Recording Tax FY13 and After]]</f>
        <v>35.683300000000003</v>
      </c>
      <c r="AU431" s="9">
        <v>36.691000000000003</v>
      </c>
      <c r="AV431" s="9">
        <v>88.6691</v>
      </c>
      <c r="AW431" s="9">
        <v>458.82830000000001</v>
      </c>
      <c r="AX431" s="24">
        <f>Table1[[#This Row],[Pilot Savings  Through FY12]]+Table1[[#This Row],[Pilot Savings FY13 and After]]</f>
        <v>547.49739999999997</v>
      </c>
      <c r="AY431" s="9">
        <v>0</v>
      </c>
      <c r="AZ431" s="9">
        <v>35.683300000000003</v>
      </c>
      <c r="BA431" s="9">
        <v>0</v>
      </c>
      <c r="BB431" s="24">
        <f>Table1[[#This Row],[Mortgage Recording Tax Exemption Through FY12]]+Table1[[#This Row],[Mortgage Recording Tax Exemption FY13 and After]]</f>
        <v>35.683300000000003</v>
      </c>
      <c r="BC431" s="9">
        <v>27.653700000000001</v>
      </c>
      <c r="BD431" s="9">
        <v>119.78279999999999</v>
      </c>
      <c r="BE431" s="9">
        <v>345.815</v>
      </c>
      <c r="BF431" s="24">
        <f>Table1[[#This Row],[Indirect and Induced Land Through FY12]]+Table1[[#This Row],[Indirect and Induced Land FY13 and After]]</f>
        <v>465.59780000000001</v>
      </c>
      <c r="BG431" s="9">
        <v>51.356900000000003</v>
      </c>
      <c r="BH431" s="9">
        <v>222.45359999999999</v>
      </c>
      <c r="BI431" s="9">
        <v>642.22829999999999</v>
      </c>
      <c r="BJ431" s="24">
        <f>Table1[[#This Row],[Indirect and Induced Building Through FY12]]+Table1[[#This Row],[Indirect and Induced Building FY13 and After]]</f>
        <v>864.68190000000004</v>
      </c>
      <c r="BK431" s="9">
        <v>89.221599999999995</v>
      </c>
      <c r="BL431" s="9">
        <v>416.32709999999997</v>
      </c>
      <c r="BM431" s="9">
        <v>1115.7347</v>
      </c>
      <c r="BN431" s="24">
        <f>Table1[[#This Row],[TOTAL Real Property Related Taxes Through FY12]]+Table1[[#This Row],[TOTAL Real Property Related Taxes FY13 and After]]</f>
        <v>1532.0617999999999</v>
      </c>
      <c r="BO431" s="9">
        <v>173.84950000000001</v>
      </c>
      <c r="BP431" s="9">
        <v>829.70809999999994</v>
      </c>
      <c r="BQ431" s="9">
        <v>2174.0223999999998</v>
      </c>
      <c r="BR431" s="24">
        <f>Table1[[#This Row],[Company Direct Through FY12]]+Table1[[#This Row],[Company Direct FY13 and After]]</f>
        <v>3003.7304999999997</v>
      </c>
      <c r="BS431" s="9">
        <v>0</v>
      </c>
      <c r="BT431" s="9">
        <v>72.825400000000002</v>
      </c>
      <c r="BU431" s="9">
        <v>0</v>
      </c>
      <c r="BV431" s="24">
        <f>Table1[[#This Row],[Sales Tax Exemption Through FY12]]+Table1[[#This Row],[Sales Tax Exemption FY13 and After]]</f>
        <v>72.825400000000002</v>
      </c>
      <c r="BW431" s="9">
        <v>0</v>
      </c>
      <c r="BX431" s="9">
        <v>0</v>
      </c>
      <c r="BY431" s="9">
        <v>0</v>
      </c>
      <c r="BZ431" s="24">
        <f>Table1[[#This Row],[Energy Tax Savings Through FY12]]+Table1[[#This Row],[Energy Tax Savings FY13 and After]]</f>
        <v>0</v>
      </c>
      <c r="CA431" s="9">
        <v>0</v>
      </c>
      <c r="CB431" s="9">
        <v>0</v>
      </c>
      <c r="CC431" s="9">
        <v>0</v>
      </c>
      <c r="CD431" s="24">
        <f>Table1[[#This Row],[Tax Exempt Bond Savings Through FY12]]+Table1[[#This Row],[Tax Exempt Bond Savings FY13 and After]]</f>
        <v>0</v>
      </c>
      <c r="CE431" s="9">
        <v>94.421300000000002</v>
      </c>
      <c r="CF431" s="9">
        <v>458.55180000000001</v>
      </c>
      <c r="CG431" s="9">
        <v>1180.7562</v>
      </c>
      <c r="CH431" s="24">
        <f>Table1[[#This Row],[Indirect and Induced Through FY12]]+Table1[[#This Row],[Indirect and Induced FY13 and After]]</f>
        <v>1639.308</v>
      </c>
      <c r="CI431" s="9">
        <v>268.27080000000001</v>
      </c>
      <c r="CJ431" s="9">
        <v>1215.4345000000001</v>
      </c>
      <c r="CK431" s="9">
        <v>3354.7786000000001</v>
      </c>
      <c r="CL431" s="24">
        <f>Table1[[#This Row],[TOTAL Income Consumption Use Taxes Through FY12]]+Table1[[#This Row],[TOTAL Income Consumption Use Taxes FY13 and After]]</f>
        <v>4570.2130999999999</v>
      </c>
      <c r="CM431" s="9">
        <v>36.691000000000003</v>
      </c>
      <c r="CN431" s="9">
        <v>197.17779999999999</v>
      </c>
      <c r="CO431" s="9">
        <v>458.82830000000001</v>
      </c>
      <c r="CP431" s="24">
        <f>Table1[[#This Row],[Assistance Provided Through FY12]]+Table1[[#This Row],[Assistance Provided FY13 and After]]</f>
        <v>656.00610000000006</v>
      </c>
      <c r="CQ431" s="9">
        <v>0</v>
      </c>
      <c r="CR431" s="9">
        <v>0</v>
      </c>
      <c r="CS431" s="9">
        <v>0</v>
      </c>
      <c r="CT431" s="24">
        <f>Table1[[#This Row],[Recapture Cancellation Reduction Amount Through FY12]]+Table1[[#This Row],[Recapture Cancellation Reduction Amount FY13 and After]]</f>
        <v>0</v>
      </c>
      <c r="CU431" s="9">
        <v>0</v>
      </c>
      <c r="CV431" s="9">
        <v>0</v>
      </c>
      <c r="CW431" s="9">
        <v>0</v>
      </c>
      <c r="CX431" s="24">
        <f>Table1[[#This Row],[Penalty Paid Through FY12]]+Table1[[#This Row],[Penalty Paid FY13 and After]]</f>
        <v>0</v>
      </c>
      <c r="CY431" s="9">
        <v>36.691000000000003</v>
      </c>
      <c r="CZ431" s="9">
        <v>197.17779999999999</v>
      </c>
      <c r="DA431" s="9">
        <v>458.82830000000001</v>
      </c>
      <c r="DB431" s="24">
        <f>Table1[[#This Row],[TOTAL Assistance Net of Recapture Penalties Through FY12]]+Table1[[#This Row],[TOTAL Assistance Net of Recapture Penalties FY13 and After]]</f>
        <v>656.00610000000006</v>
      </c>
      <c r="DC431" s="9">
        <v>220.75149999999999</v>
      </c>
      <c r="DD431" s="9">
        <v>1028.1512</v>
      </c>
      <c r="DE431" s="9">
        <v>2760.5421000000001</v>
      </c>
      <c r="DF431" s="24">
        <f>Table1[[#This Row],[Company Direct Tax Revenue Before Assistance Through FY12]]+Table1[[#This Row],[Company Direct Tax Revenue Before Assistance FY13 and After]]</f>
        <v>3788.6932999999999</v>
      </c>
      <c r="DG431" s="9">
        <v>173.43190000000001</v>
      </c>
      <c r="DH431" s="9">
        <v>800.78819999999996</v>
      </c>
      <c r="DI431" s="9">
        <v>2168.7995000000001</v>
      </c>
      <c r="DJ431" s="24">
        <f>Table1[[#This Row],[Indirect and Induced Tax Revenues Through FY12]]+Table1[[#This Row],[Indirect and Induced Tax Revenues FY13 and After]]</f>
        <v>2969.5877</v>
      </c>
      <c r="DK431" s="9">
        <v>394.18340000000001</v>
      </c>
      <c r="DL431" s="9">
        <v>1828.9394</v>
      </c>
      <c r="DM431" s="9">
        <v>4929.3415999999997</v>
      </c>
      <c r="DN431" s="24">
        <f>Table1[[#This Row],[TOTAL Tax Revenues Before Assistance Through FY12]]+Table1[[#This Row],[TOTAL Tax Revenues Before Assistance FY13 and After]]</f>
        <v>6758.2809999999999</v>
      </c>
      <c r="DO431" s="9">
        <v>357.49239999999998</v>
      </c>
      <c r="DP431" s="9">
        <v>1631.7616</v>
      </c>
      <c r="DQ431" s="9">
        <v>4470.5132999999996</v>
      </c>
      <c r="DR431" s="24">
        <f>Table1[[#This Row],[TOTAL Tax Revenues Net of Assistance Recapture and Penalty Through FY12]]+Table1[[#This Row],[TOTAL Tax Revenues Net of Assistance Recapture and Penalty FY13 and After]]</f>
        <v>6102.2748999999994</v>
      </c>
      <c r="DS431" s="9">
        <v>0</v>
      </c>
      <c r="DT431" s="9">
        <v>0</v>
      </c>
      <c r="DU431" s="9">
        <v>0</v>
      </c>
      <c r="DV431" s="9">
        <v>0</v>
      </c>
    </row>
    <row r="432" spans="1:126" x14ac:dyDescent="0.25">
      <c r="A432" s="10">
        <v>93279</v>
      </c>
      <c r="B432" s="10" t="s">
        <v>1655</v>
      </c>
      <c r="C432" s="10" t="s">
        <v>1657</v>
      </c>
      <c r="D432" s="10" t="s">
        <v>10</v>
      </c>
      <c r="E432" s="10">
        <v>17</v>
      </c>
      <c r="F432" s="10" t="s">
        <v>1658</v>
      </c>
      <c r="G432" s="10" t="s">
        <v>85</v>
      </c>
      <c r="H432" s="13">
        <v>17500</v>
      </c>
      <c r="I432" s="13">
        <v>10000</v>
      </c>
      <c r="J432" s="10" t="s">
        <v>1656</v>
      </c>
      <c r="K432" s="10" t="s">
        <v>5</v>
      </c>
      <c r="L432" s="8">
        <v>39416</v>
      </c>
      <c r="M432" s="8">
        <v>48760</v>
      </c>
      <c r="N432" s="9">
        <v>3250</v>
      </c>
      <c r="O432" s="10" t="s">
        <v>11</v>
      </c>
      <c r="P432" s="7">
        <v>0</v>
      </c>
      <c r="Q432" s="7">
        <v>0</v>
      </c>
      <c r="R432" s="7">
        <v>0</v>
      </c>
      <c r="S432" s="7">
        <v>0</v>
      </c>
      <c r="T432" s="7">
        <v>0</v>
      </c>
      <c r="U432" s="7">
        <v>0</v>
      </c>
      <c r="V432" s="7">
        <v>21</v>
      </c>
      <c r="W432" s="7">
        <v>0</v>
      </c>
      <c r="X432" s="7">
        <v>0</v>
      </c>
      <c r="Y432" s="7">
        <v>0</v>
      </c>
      <c r="Z432" s="7">
        <v>11</v>
      </c>
      <c r="AA432" s="7">
        <v>0</v>
      </c>
      <c r="AB432" s="16">
        <v>0</v>
      </c>
      <c r="AC432" s="16">
        <v>0</v>
      </c>
      <c r="AD432" s="16">
        <v>0</v>
      </c>
      <c r="AE432" s="16">
        <v>0</v>
      </c>
      <c r="AF432" s="15">
        <v>0</v>
      </c>
      <c r="AG432" s="10" t="s">
        <v>58</v>
      </c>
      <c r="AH432" s="10" t="s">
        <v>58</v>
      </c>
      <c r="AI432" s="9">
        <v>9.6479999999999997</v>
      </c>
      <c r="AJ432" s="9">
        <v>39.327500000000001</v>
      </c>
      <c r="AK432" s="9">
        <v>120.6503</v>
      </c>
      <c r="AL432" s="24">
        <f>Table1[[#This Row],[Company Direct Land Through FY12]]+Table1[[#This Row],[Company Direct Land FY13 and After]]</f>
        <v>159.9778</v>
      </c>
      <c r="AM432" s="9">
        <v>17.596</v>
      </c>
      <c r="AN432" s="9">
        <v>55.343299999999999</v>
      </c>
      <c r="AO432" s="9">
        <v>220.0401</v>
      </c>
      <c r="AP432" s="24">
        <f>Table1[[#This Row],[Company Direct Building Through FY12]]+Table1[[#This Row],[Company Direct Building FY13 and After]]</f>
        <v>275.38339999999999</v>
      </c>
      <c r="AQ432" s="9">
        <v>0</v>
      </c>
      <c r="AR432" s="9">
        <v>43.409500000000001</v>
      </c>
      <c r="AS432" s="9">
        <v>0</v>
      </c>
      <c r="AT432" s="24">
        <f>Table1[[#This Row],[Mortgage Recording Tax Through FY12]]+Table1[[#This Row],[Mortgage Recording Tax FY13 and After]]</f>
        <v>43.409500000000001</v>
      </c>
      <c r="AU432" s="9">
        <v>22.472999999999999</v>
      </c>
      <c r="AV432" s="9">
        <v>70.402000000000001</v>
      </c>
      <c r="AW432" s="9">
        <v>281.03030000000001</v>
      </c>
      <c r="AX432" s="24">
        <f>Table1[[#This Row],[Pilot Savings  Through FY12]]+Table1[[#This Row],[Pilot Savings FY13 and After]]</f>
        <v>351.4323</v>
      </c>
      <c r="AY432" s="9">
        <v>0</v>
      </c>
      <c r="AZ432" s="9">
        <v>43.409500000000001</v>
      </c>
      <c r="BA432" s="9">
        <v>0</v>
      </c>
      <c r="BB432" s="24">
        <f>Table1[[#This Row],[Mortgage Recording Tax Exemption Through FY12]]+Table1[[#This Row],[Mortgage Recording Tax Exemption FY13 and After]]</f>
        <v>43.409500000000001</v>
      </c>
      <c r="BC432" s="9">
        <v>25.757300000000001</v>
      </c>
      <c r="BD432" s="9">
        <v>103.7971</v>
      </c>
      <c r="BE432" s="9">
        <v>322.10050000000001</v>
      </c>
      <c r="BF432" s="24">
        <f>Table1[[#This Row],[Indirect and Induced Land Through FY12]]+Table1[[#This Row],[Indirect and Induced Land FY13 and After]]</f>
        <v>425.89760000000001</v>
      </c>
      <c r="BG432" s="9">
        <v>47.835000000000001</v>
      </c>
      <c r="BH432" s="9">
        <v>192.76570000000001</v>
      </c>
      <c r="BI432" s="9">
        <v>598.18550000000005</v>
      </c>
      <c r="BJ432" s="24">
        <f>Table1[[#This Row],[Indirect and Induced Building Through FY12]]+Table1[[#This Row],[Indirect and Induced Building FY13 and After]]</f>
        <v>790.95120000000009</v>
      </c>
      <c r="BK432" s="9">
        <v>78.363299999999995</v>
      </c>
      <c r="BL432" s="9">
        <v>320.83159999999998</v>
      </c>
      <c r="BM432" s="9">
        <v>979.9461</v>
      </c>
      <c r="BN432" s="24">
        <f>Table1[[#This Row],[TOTAL Real Property Related Taxes Through FY12]]+Table1[[#This Row],[TOTAL Real Property Related Taxes FY13 and After]]</f>
        <v>1300.7777000000001</v>
      </c>
      <c r="BO432" s="9">
        <v>181.1533</v>
      </c>
      <c r="BP432" s="9">
        <v>804.19209999999998</v>
      </c>
      <c r="BQ432" s="9">
        <v>2265.3580999999999</v>
      </c>
      <c r="BR432" s="24">
        <f>Table1[[#This Row],[Company Direct Through FY12]]+Table1[[#This Row],[Company Direct FY13 and After]]</f>
        <v>3069.5501999999997</v>
      </c>
      <c r="BS432" s="9">
        <v>0</v>
      </c>
      <c r="BT432" s="9">
        <v>0</v>
      </c>
      <c r="BU432" s="9">
        <v>0</v>
      </c>
      <c r="BV432" s="24">
        <f>Table1[[#This Row],[Sales Tax Exemption Through FY12]]+Table1[[#This Row],[Sales Tax Exemption FY13 and After]]</f>
        <v>0</v>
      </c>
      <c r="BW432" s="9">
        <v>0</v>
      </c>
      <c r="BX432" s="9">
        <v>0</v>
      </c>
      <c r="BY432" s="9">
        <v>0</v>
      </c>
      <c r="BZ432" s="24">
        <f>Table1[[#This Row],[Energy Tax Savings Through FY12]]+Table1[[#This Row],[Energy Tax Savings FY13 and After]]</f>
        <v>0</v>
      </c>
      <c r="CA432" s="9">
        <v>0</v>
      </c>
      <c r="CB432" s="9">
        <v>0</v>
      </c>
      <c r="CC432" s="9">
        <v>0</v>
      </c>
      <c r="CD432" s="24">
        <f>Table1[[#This Row],[Tax Exempt Bond Savings Through FY12]]+Table1[[#This Row],[Tax Exempt Bond Savings FY13 and After]]</f>
        <v>0</v>
      </c>
      <c r="CE432" s="9">
        <v>86.339299999999994</v>
      </c>
      <c r="CF432" s="9">
        <v>389.55669999999998</v>
      </c>
      <c r="CG432" s="9">
        <v>1079.6898000000001</v>
      </c>
      <c r="CH432" s="24">
        <f>Table1[[#This Row],[Indirect and Induced Through FY12]]+Table1[[#This Row],[Indirect and Induced FY13 and After]]</f>
        <v>1469.2465000000002</v>
      </c>
      <c r="CI432" s="9">
        <v>267.49259999999998</v>
      </c>
      <c r="CJ432" s="9">
        <v>1193.7488000000001</v>
      </c>
      <c r="CK432" s="9">
        <v>3345.0479</v>
      </c>
      <c r="CL432" s="24">
        <f>Table1[[#This Row],[TOTAL Income Consumption Use Taxes Through FY12]]+Table1[[#This Row],[TOTAL Income Consumption Use Taxes FY13 and After]]</f>
        <v>4538.7966999999999</v>
      </c>
      <c r="CM432" s="9">
        <v>22.472999999999999</v>
      </c>
      <c r="CN432" s="9">
        <v>113.8115</v>
      </c>
      <c r="CO432" s="9">
        <v>281.03030000000001</v>
      </c>
      <c r="CP432" s="24">
        <f>Table1[[#This Row],[Assistance Provided Through FY12]]+Table1[[#This Row],[Assistance Provided FY13 and After]]</f>
        <v>394.84180000000003</v>
      </c>
      <c r="CQ432" s="9">
        <v>0</v>
      </c>
      <c r="CR432" s="9">
        <v>0</v>
      </c>
      <c r="CS432" s="9">
        <v>0</v>
      </c>
      <c r="CT432" s="24">
        <f>Table1[[#This Row],[Recapture Cancellation Reduction Amount Through FY12]]+Table1[[#This Row],[Recapture Cancellation Reduction Amount FY13 and After]]</f>
        <v>0</v>
      </c>
      <c r="CU432" s="9">
        <v>0</v>
      </c>
      <c r="CV432" s="9">
        <v>0</v>
      </c>
      <c r="CW432" s="9">
        <v>0</v>
      </c>
      <c r="CX432" s="24">
        <f>Table1[[#This Row],[Penalty Paid Through FY12]]+Table1[[#This Row],[Penalty Paid FY13 and After]]</f>
        <v>0</v>
      </c>
      <c r="CY432" s="9">
        <v>22.472999999999999</v>
      </c>
      <c r="CZ432" s="9">
        <v>113.8115</v>
      </c>
      <c r="DA432" s="9">
        <v>281.03030000000001</v>
      </c>
      <c r="DB432" s="24">
        <f>Table1[[#This Row],[TOTAL Assistance Net of Recapture Penalties Through FY12]]+Table1[[#This Row],[TOTAL Assistance Net of Recapture Penalties FY13 and After]]</f>
        <v>394.84180000000003</v>
      </c>
      <c r="DC432" s="9">
        <v>208.3973</v>
      </c>
      <c r="DD432" s="9">
        <v>942.27239999999995</v>
      </c>
      <c r="DE432" s="9">
        <v>2606.0484999999999</v>
      </c>
      <c r="DF432" s="24">
        <f>Table1[[#This Row],[Company Direct Tax Revenue Before Assistance Through FY12]]+Table1[[#This Row],[Company Direct Tax Revenue Before Assistance FY13 and After]]</f>
        <v>3548.3208999999997</v>
      </c>
      <c r="DG432" s="9">
        <v>159.9316</v>
      </c>
      <c r="DH432" s="9">
        <v>686.11950000000002</v>
      </c>
      <c r="DI432" s="9">
        <v>1999.9757999999999</v>
      </c>
      <c r="DJ432" s="24">
        <f>Table1[[#This Row],[Indirect and Induced Tax Revenues Through FY12]]+Table1[[#This Row],[Indirect and Induced Tax Revenues FY13 and After]]</f>
        <v>2686.0953</v>
      </c>
      <c r="DK432" s="9">
        <v>368.32889999999998</v>
      </c>
      <c r="DL432" s="9">
        <v>1628.3919000000001</v>
      </c>
      <c r="DM432" s="9">
        <v>4606.0243</v>
      </c>
      <c r="DN432" s="24">
        <f>Table1[[#This Row],[TOTAL Tax Revenues Before Assistance Through FY12]]+Table1[[#This Row],[TOTAL Tax Revenues Before Assistance FY13 and After]]</f>
        <v>6234.4161999999997</v>
      </c>
      <c r="DO432" s="9">
        <v>345.85590000000002</v>
      </c>
      <c r="DP432" s="9">
        <v>1514.5804000000001</v>
      </c>
      <c r="DQ432" s="9">
        <v>4324.9939999999997</v>
      </c>
      <c r="DR432" s="24">
        <f>Table1[[#This Row],[TOTAL Tax Revenues Net of Assistance Recapture and Penalty Through FY12]]+Table1[[#This Row],[TOTAL Tax Revenues Net of Assistance Recapture and Penalty FY13 and After]]</f>
        <v>5839.5743999999995</v>
      </c>
      <c r="DS432" s="9">
        <v>0</v>
      </c>
      <c r="DT432" s="9">
        <v>0</v>
      </c>
      <c r="DU432" s="9">
        <v>0</v>
      </c>
      <c r="DV432" s="9">
        <v>0</v>
      </c>
    </row>
    <row r="433" spans="1:126" x14ac:dyDescent="0.25">
      <c r="A433" s="10">
        <v>93280</v>
      </c>
      <c r="B433" s="10" t="s">
        <v>1669</v>
      </c>
      <c r="C433" s="10" t="s">
        <v>1670</v>
      </c>
      <c r="D433" s="10" t="s">
        <v>24</v>
      </c>
      <c r="E433" s="10">
        <v>30</v>
      </c>
      <c r="F433" s="10" t="s">
        <v>1420</v>
      </c>
      <c r="G433" s="10" t="s">
        <v>1671</v>
      </c>
      <c r="H433" s="13">
        <v>50000</v>
      </c>
      <c r="I433" s="13">
        <v>35000</v>
      </c>
      <c r="J433" s="10" t="s">
        <v>927</v>
      </c>
      <c r="K433" s="10" t="s">
        <v>27</v>
      </c>
      <c r="L433" s="8">
        <v>39325</v>
      </c>
      <c r="M433" s="8">
        <v>48760</v>
      </c>
      <c r="N433" s="9">
        <v>9000</v>
      </c>
      <c r="O433" s="10" t="s">
        <v>242</v>
      </c>
      <c r="P433" s="7">
        <v>0</v>
      </c>
      <c r="Q433" s="7">
        <v>0</v>
      </c>
      <c r="R433" s="7">
        <v>98</v>
      </c>
      <c r="S433" s="7">
        <v>0</v>
      </c>
      <c r="T433" s="7">
        <v>0</v>
      </c>
      <c r="U433" s="7">
        <v>98</v>
      </c>
      <c r="V433" s="7">
        <v>98</v>
      </c>
      <c r="W433" s="7">
        <v>1</v>
      </c>
      <c r="X433" s="7">
        <v>0</v>
      </c>
      <c r="Y433" s="7">
        <v>0</v>
      </c>
      <c r="Z433" s="7">
        <v>13</v>
      </c>
      <c r="AA433" s="7">
        <v>0</v>
      </c>
      <c r="AB433" s="16">
        <v>0</v>
      </c>
      <c r="AC433" s="16">
        <v>0</v>
      </c>
      <c r="AD433" s="16">
        <v>0</v>
      </c>
      <c r="AE433" s="16">
        <v>0</v>
      </c>
      <c r="AF433" s="15">
        <v>68.367346938775512</v>
      </c>
      <c r="AG433" s="10" t="s">
        <v>28</v>
      </c>
      <c r="AH433" s="10" t="s">
        <v>1966</v>
      </c>
      <c r="AI433" s="9">
        <v>48.424999999999997</v>
      </c>
      <c r="AJ433" s="9">
        <v>186.303</v>
      </c>
      <c r="AK433" s="9">
        <v>605.56389999999999</v>
      </c>
      <c r="AL433" s="24">
        <f>Table1[[#This Row],[Company Direct Land Through FY12]]+Table1[[#This Row],[Company Direct Land FY13 and After]]</f>
        <v>791.86689999999999</v>
      </c>
      <c r="AM433" s="9">
        <v>50.048999999999999</v>
      </c>
      <c r="AN433" s="9">
        <v>203.22319999999999</v>
      </c>
      <c r="AO433" s="9">
        <v>625.87310000000002</v>
      </c>
      <c r="AP433" s="24">
        <f>Table1[[#This Row],[Company Direct Building Through FY12]]+Table1[[#This Row],[Company Direct Building FY13 and After]]</f>
        <v>829.09630000000004</v>
      </c>
      <c r="AQ433" s="9">
        <v>0</v>
      </c>
      <c r="AR433" s="9">
        <v>160.77600000000001</v>
      </c>
      <c r="AS433" s="9">
        <v>0</v>
      </c>
      <c r="AT433" s="24">
        <f>Table1[[#This Row],[Mortgage Recording Tax Through FY12]]+Table1[[#This Row],[Mortgage Recording Tax FY13 and After]]</f>
        <v>160.77600000000001</v>
      </c>
      <c r="AU433" s="9">
        <v>52.896999999999998</v>
      </c>
      <c r="AV433" s="9">
        <v>196.86099999999999</v>
      </c>
      <c r="AW433" s="9">
        <v>661.48779999999999</v>
      </c>
      <c r="AX433" s="24">
        <f>Table1[[#This Row],[Pilot Savings  Through FY12]]+Table1[[#This Row],[Pilot Savings FY13 and After]]</f>
        <v>858.34879999999998</v>
      </c>
      <c r="AY433" s="9">
        <v>0</v>
      </c>
      <c r="AZ433" s="9">
        <v>160.77600000000001</v>
      </c>
      <c r="BA433" s="9">
        <v>0</v>
      </c>
      <c r="BB433" s="24">
        <f>Table1[[#This Row],[Mortgage Recording Tax Exemption Through FY12]]+Table1[[#This Row],[Mortgage Recording Tax Exemption FY13 and After]]</f>
        <v>160.77600000000001</v>
      </c>
      <c r="BC433" s="9">
        <v>123.5424</v>
      </c>
      <c r="BD433" s="9">
        <v>403.18950000000001</v>
      </c>
      <c r="BE433" s="9">
        <v>1532.5419999999999</v>
      </c>
      <c r="BF433" s="24">
        <f>Table1[[#This Row],[Indirect and Induced Land Through FY12]]+Table1[[#This Row],[Indirect and Induced Land FY13 and After]]</f>
        <v>1935.7314999999999</v>
      </c>
      <c r="BG433" s="9">
        <v>229.4358</v>
      </c>
      <c r="BH433" s="9">
        <v>748.78030000000001</v>
      </c>
      <c r="BI433" s="9">
        <v>2846.1495</v>
      </c>
      <c r="BJ433" s="24">
        <f>Table1[[#This Row],[Indirect and Induced Building Through FY12]]+Table1[[#This Row],[Indirect and Induced Building FY13 and After]]</f>
        <v>3594.9297999999999</v>
      </c>
      <c r="BK433" s="9">
        <v>398.55520000000001</v>
      </c>
      <c r="BL433" s="9">
        <v>1344.635</v>
      </c>
      <c r="BM433" s="9">
        <v>4948.6406999999999</v>
      </c>
      <c r="BN433" s="24">
        <f>Table1[[#This Row],[TOTAL Real Property Related Taxes Through FY12]]+Table1[[#This Row],[TOTAL Real Property Related Taxes FY13 and After]]</f>
        <v>6293.2757000000001</v>
      </c>
      <c r="BO433" s="9">
        <v>820.01250000000005</v>
      </c>
      <c r="BP433" s="9">
        <v>2951.1662000000001</v>
      </c>
      <c r="BQ433" s="9">
        <v>10172.170099999999</v>
      </c>
      <c r="BR433" s="24">
        <f>Table1[[#This Row],[Company Direct Through FY12]]+Table1[[#This Row],[Company Direct FY13 and After]]</f>
        <v>13123.336299999999</v>
      </c>
      <c r="BS433" s="9">
        <v>0</v>
      </c>
      <c r="BT433" s="9">
        <v>66.829099999999997</v>
      </c>
      <c r="BU433" s="9">
        <v>0</v>
      </c>
      <c r="BV433" s="24">
        <f>Table1[[#This Row],[Sales Tax Exemption Through FY12]]+Table1[[#This Row],[Sales Tax Exemption FY13 and After]]</f>
        <v>66.829099999999997</v>
      </c>
      <c r="BW433" s="9">
        <v>0</v>
      </c>
      <c r="BX433" s="9">
        <v>0</v>
      </c>
      <c r="BY433" s="9">
        <v>0</v>
      </c>
      <c r="BZ433" s="24">
        <f>Table1[[#This Row],[Energy Tax Savings Through FY12]]+Table1[[#This Row],[Energy Tax Savings FY13 and After]]</f>
        <v>0</v>
      </c>
      <c r="CA433" s="9">
        <v>7.9608999999999996</v>
      </c>
      <c r="CB433" s="9">
        <v>32.685200000000002</v>
      </c>
      <c r="CC433" s="9">
        <v>38.409399999999998</v>
      </c>
      <c r="CD433" s="24">
        <f>Table1[[#This Row],[Tax Exempt Bond Savings Through FY12]]+Table1[[#This Row],[Tax Exempt Bond Savings FY13 and After]]</f>
        <v>71.0946</v>
      </c>
      <c r="CE433" s="9">
        <v>421.8252</v>
      </c>
      <c r="CF433" s="9">
        <v>1526.143</v>
      </c>
      <c r="CG433" s="9">
        <v>5275.0063</v>
      </c>
      <c r="CH433" s="24">
        <f>Table1[[#This Row],[Indirect and Induced Through FY12]]+Table1[[#This Row],[Indirect and Induced FY13 and After]]</f>
        <v>6801.1493</v>
      </c>
      <c r="CI433" s="9">
        <v>1233.8768</v>
      </c>
      <c r="CJ433" s="9">
        <v>4377.7948999999999</v>
      </c>
      <c r="CK433" s="9">
        <v>15408.767</v>
      </c>
      <c r="CL433" s="24">
        <f>Table1[[#This Row],[TOTAL Income Consumption Use Taxes Through FY12]]+Table1[[#This Row],[TOTAL Income Consumption Use Taxes FY13 and After]]</f>
        <v>19786.561900000001</v>
      </c>
      <c r="CM433" s="9">
        <v>60.857900000000001</v>
      </c>
      <c r="CN433" s="9">
        <v>457.15129999999999</v>
      </c>
      <c r="CO433" s="9">
        <v>699.8972</v>
      </c>
      <c r="CP433" s="24">
        <f>Table1[[#This Row],[Assistance Provided Through FY12]]+Table1[[#This Row],[Assistance Provided FY13 and After]]</f>
        <v>1157.0484999999999</v>
      </c>
      <c r="CQ433" s="9">
        <v>0</v>
      </c>
      <c r="CR433" s="9">
        <v>0</v>
      </c>
      <c r="CS433" s="9">
        <v>0</v>
      </c>
      <c r="CT433" s="24">
        <f>Table1[[#This Row],[Recapture Cancellation Reduction Amount Through FY12]]+Table1[[#This Row],[Recapture Cancellation Reduction Amount FY13 and After]]</f>
        <v>0</v>
      </c>
      <c r="CU433" s="9">
        <v>0</v>
      </c>
      <c r="CV433" s="9">
        <v>0</v>
      </c>
      <c r="CW433" s="9">
        <v>0</v>
      </c>
      <c r="CX433" s="24">
        <f>Table1[[#This Row],[Penalty Paid Through FY12]]+Table1[[#This Row],[Penalty Paid FY13 and After]]</f>
        <v>0</v>
      </c>
      <c r="CY433" s="9">
        <v>60.857900000000001</v>
      </c>
      <c r="CZ433" s="9">
        <v>457.15129999999999</v>
      </c>
      <c r="DA433" s="9">
        <v>699.8972</v>
      </c>
      <c r="DB433" s="24">
        <f>Table1[[#This Row],[TOTAL Assistance Net of Recapture Penalties Through FY12]]+Table1[[#This Row],[TOTAL Assistance Net of Recapture Penalties FY13 and After]]</f>
        <v>1157.0484999999999</v>
      </c>
      <c r="DC433" s="9">
        <v>918.48649999999998</v>
      </c>
      <c r="DD433" s="9">
        <v>3501.4684000000002</v>
      </c>
      <c r="DE433" s="9">
        <v>11403.607099999999</v>
      </c>
      <c r="DF433" s="24">
        <f>Table1[[#This Row],[Company Direct Tax Revenue Before Assistance Through FY12]]+Table1[[#This Row],[Company Direct Tax Revenue Before Assistance FY13 and After]]</f>
        <v>14905.075499999999</v>
      </c>
      <c r="DG433" s="9">
        <v>774.80340000000001</v>
      </c>
      <c r="DH433" s="9">
        <v>2678.1127999999999</v>
      </c>
      <c r="DI433" s="9">
        <v>9653.6977999999999</v>
      </c>
      <c r="DJ433" s="24">
        <f>Table1[[#This Row],[Indirect and Induced Tax Revenues Through FY12]]+Table1[[#This Row],[Indirect and Induced Tax Revenues FY13 and After]]</f>
        <v>12331.810600000001</v>
      </c>
      <c r="DK433" s="9">
        <v>1693.2899</v>
      </c>
      <c r="DL433" s="9">
        <v>6179.5811999999996</v>
      </c>
      <c r="DM433" s="9">
        <v>21057.304899999999</v>
      </c>
      <c r="DN433" s="24">
        <f>Table1[[#This Row],[TOTAL Tax Revenues Before Assistance Through FY12]]+Table1[[#This Row],[TOTAL Tax Revenues Before Assistance FY13 and After]]</f>
        <v>27236.8861</v>
      </c>
      <c r="DO433" s="9">
        <v>1632.432</v>
      </c>
      <c r="DP433" s="9">
        <v>5722.4299000000001</v>
      </c>
      <c r="DQ433" s="9">
        <v>20357.4077</v>
      </c>
      <c r="DR433" s="24">
        <f>Table1[[#This Row],[TOTAL Tax Revenues Net of Assistance Recapture and Penalty Through FY12]]+Table1[[#This Row],[TOTAL Tax Revenues Net of Assistance Recapture and Penalty FY13 and After]]</f>
        <v>26079.837599999999</v>
      </c>
      <c r="DS433" s="9">
        <v>0</v>
      </c>
      <c r="DT433" s="9">
        <v>0</v>
      </c>
      <c r="DU433" s="9">
        <v>0</v>
      </c>
      <c r="DV433" s="9">
        <v>0</v>
      </c>
    </row>
    <row r="434" spans="1:126" x14ac:dyDescent="0.25">
      <c r="A434" s="10">
        <v>93281</v>
      </c>
      <c r="B434" s="10" t="s">
        <v>1672</v>
      </c>
      <c r="C434" s="10" t="s">
        <v>1673</v>
      </c>
      <c r="D434" s="10" t="s">
        <v>24</v>
      </c>
      <c r="E434" s="10">
        <v>26</v>
      </c>
      <c r="F434" s="10" t="s">
        <v>505</v>
      </c>
      <c r="G434" s="10" t="s">
        <v>16</v>
      </c>
      <c r="H434" s="13">
        <v>50000</v>
      </c>
      <c r="I434" s="13">
        <v>72000</v>
      </c>
      <c r="J434" s="10" t="s">
        <v>1460</v>
      </c>
      <c r="K434" s="10" t="s">
        <v>81</v>
      </c>
      <c r="L434" s="8">
        <v>39295</v>
      </c>
      <c r="M434" s="8">
        <v>48760</v>
      </c>
      <c r="N434" s="9">
        <v>8955</v>
      </c>
      <c r="O434" s="10" t="s">
        <v>11</v>
      </c>
      <c r="P434" s="7">
        <v>6</v>
      </c>
      <c r="Q434" s="7">
        <v>0</v>
      </c>
      <c r="R434" s="7">
        <v>30</v>
      </c>
      <c r="S434" s="7">
        <v>0</v>
      </c>
      <c r="T434" s="7">
        <v>6</v>
      </c>
      <c r="U434" s="7">
        <v>42</v>
      </c>
      <c r="V434" s="7">
        <v>33</v>
      </c>
      <c r="W434" s="7">
        <v>0</v>
      </c>
      <c r="X434" s="7">
        <v>0</v>
      </c>
      <c r="Y434" s="7">
        <v>0</v>
      </c>
      <c r="Z434" s="7">
        <v>3</v>
      </c>
      <c r="AA434" s="7">
        <v>0</v>
      </c>
      <c r="AB434" s="16">
        <v>0</v>
      </c>
      <c r="AC434" s="16">
        <v>0</v>
      </c>
      <c r="AD434" s="16">
        <v>0</v>
      </c>
      <c r="AE434" s="16">
        <v>0</v>
      </c>
      <c r="AF434" s="15">
        <v>100</v>
      </c>
      <c r="AG434" s="10" t="s">
        <v>28</v>
      </c>
      <c r="AH434" s="10" t="s">
        <v>1966</v>
      </c>
      <c r="AI434" s="9">
        <v>46.192999999999998</v>
      </c>
      <c r="AJ434" s="9">
        <v>184.3021</v>
      </c>
      <c r="AK434" s="9">
        <v>577.65250000000003</v>
      </c>
      <c r="AL434" s="24">
        <f>Table1[[#This Row],[Company Direct Land Through FY12]]+Table1[[#This Row],[Company Direct Land FY13 and After]]</f>
        <v>761.95460000000003</v>
      </c>
      <c r="AM434" s="9">
        <v>177.93899999999999</v>
      </c>
      <c r="AN434" s="9">
        <v>716.07950000000005</v>
      </c>
      <c r="AO434" s="9">
        <v>2225.1601999999998</v>
      </c>
      <c r="AP434" s="24">
        <f>Table1[[#This Row],[Company Direct Building Through FY12]]+Table1[[#This Row],[Company Direct Building FY13 and After]]</f>
        <v>2941.2397000000001</v>
      </c>
      <c r="AQ434" s="9">
        <v>0</v>
      </c>
      <c r="AR434" s="9">
        <v>133.0051</v>
      </c>
      <c r="AS434" s="9">
        <v>0</v>
      </c>
      <c r="AT434" s="24">
        <f>Table1[[#This Row],[Mortgage Recording Tax Through FY12]]+Table1[[#This Row],[Mortgage Recording Tax FY13 and After]]</f>
        <v>133.0051</v>
      </c>
      <c r="AU434" s="9">
        <v>105.369</v>
      </c>
      <c r="AV434" s="9">
        <v>562.18299999999999</v>
      </c>
      <c r="AW434" s="9">
        <v>1317.6613</v>
      </c>
      <c r="AX434" s="24">
        <f>Table1[[#This Row],[Pilot Savings  Through FY12]]+Table1[[#This Row],[Pilot Savings FY13 and After]]</f>
        <v>1879.8443</v>
      </c>
      <c r="AY434" s="9">
        <v>0</v>
      </c>
      <c r="AZ434" s="9">
        <v>133.0051</v>
      </c>
      <c r="BA434" s="9">
        <v>0</v>
      </c>
      <c r="BB434" s="24">
        <f>Table1[[#This Row],[Mortgage Recording Tax Exemption Through FY12]]+Table1[[#This Row],[Mortgage Recording Tax Exemption FY13 and After]]</f>
        <v>133.0051</v>
      </c>
      <c r="BC434" s="9">
        <v>57.5002</v>
      </c>
      <c r="BD434" s="9">
        <v>217.12289999999999</v>
      </c>
      <c r="BE434" s="9">
        <v>719.04989999999998</v>
      </c>
      <c r="BF434" s="24">
        <f>Table1[[#This Row],[Indirect and Induced Land Through FY12]]+Table1[[#This Row],[Indirect and Induced Land FY13 and After]]</f>
        <v>936.17279999999994</v>
      </c>
      <c r="BG434" s="9">
        <v>106.7861</v>
      </c>
      <c r="BH434" s="9">
        <v>403.22809999999998</v>
      </c>
      <c r="BI434" s="9">
        <v>1335.3805</v>
      </c>
      <c r="BJ434" s="24">
        <f>Table1[[#This Row],[Indirect and Induced Building Through FY12]]+Table1[[#This Row],[Indirect and Induced Building FY13 and After]]</f>
        <v>1738.6086</v>
      </c>
      <c r="BK434" s="9">
        <v>283.04930000000002</v>
      </c>
      <c r="BL434" s="9">
        <v>958.54960000000005</v>
      </c>
      <c r="BM434" s="9">
        <v>3539.5817999999999</v>
      </c>
      <c r="BN434" s="24">
        <f>Table1[[#This Row],[TOTAL Real Property Related Taxes Through FY12]]+Table1[[#This Row],[TOTAL Real Property Related Taxes FY13 and After]]</f>
        <v>4498.1314000000002</v>
      </c>
      <c r="BO434" s="9">
        <v>363.20519999999999</v>
      </c>
      <c r="BP434" s="9">
        <v>1501.8927000000001</v>
      </c>
      <c r="BQ434" s="9">
        <v>4541.9504999999999</v>
      </c>
      <c r="BR434" s="24">
        <f>Table1[[#This Row],[Company Direct Through FY12]]+Table1[[#This Row],[Company Direct FY13 and After]]</f>
        <v>6043.8432000000003</v>
      </c>
      <c r="BS434" s="9">
        <v>0</v>
      </c>
      <c r="BT434" s="9">
        <v>4.2858999999999998</v>
      </c>
      <c r="BU434" s="9">
        <v>0</v>
      </c>
      <c r="BV434" s="24">
        <f>Table1[[#This Row],[Sales Tax Exemption Through FY12]]+Table1[[#This Row],[Sales Tax Exemption FY13 and After]]</f>
        <v>4.2858999999999998</v>
      </c>
      <c r="BW434" s="9">
        <v>0</v>
      </c>
      <c r="BX434" s="9">
        <v>0</v>
      </c>
      <c r="BY434" s="9">
        <v>0</v>
      </c>
      <c r="BZ434" s="24">
        <f>Table1[[#This Row],[Energy Tax Savings Through FY12]]+Table1[[#This Row],[Energy Tax Savings FY13 and After]]</f>
        <v>0</v>
      </c>
      <c r="CA434" s="9">
        <v>0</v>
      </c>
      <c r="CB434" s="9">
        <v>0</v>
      </c>
      <c r="CC434" s="9">
        <v>0</v>
      </c>
      <c r="CD434" s="24">
        <f>Table1[[#This Row],[Tax Exempt Bond Savings Through FY12]]+Table1[[#This Row],[Tax Exempt Bond Savings FY13 and After]]</f>
        <v>0</v>
      </c>
      <c r="CE434" s="9">
        <v>196.3297</v>
      </c>
      <c r="CF434" s="9">
        <v>824.34209999999996</v>
      </c>
      <c r="CG434" s="9">
        <v>2455.14</v>
      </c>
      <c r="CH434" s="24">
        <f>Table1[[#This Row],[Indirect and Induced Through FY12]]+Table1[[#This Row],[Indirect and Induced FY13 and After]]</f>
        <v>3279.4820999999997</v>
      </c>
      <c r="CI434" s="9">
        <v>559.53489999999999</v>
      </c>
      <c r="CJ434" s="9">
        <v>2321.9488999999999</v>
      </c>
      <c r="CK434" s="9">
        <v>6997.0905000000002</v>
      </c>
      <c r="CL434" s="24">
        <f>Table1[[#This Row],[TOTAL Income Consumption Use Taxes Through FY12]]+Table1[[#This Row],[TOTAL Income Consumption Use Taxes FY13 and After]]</f>
        <v>9319.0393999999997</v>
      </c>
      <c r="CM434" s="9">
        <v>105.369</v>
      </c>
      <c r="CN434" s="9">
        <v>699.47400000000005</v>
      </c>
      <c r="CO434" s="9">
        <v>1317.6613</v>
      </c>
      <c r="CP434" s="24">
        <f>Table1[[#This Row],[Assistance Provided Through FY12]]+Table1[[#This Row],[Assistance Provided FY13 and After]]</f>
        <v>2017.1352999999999</v>
      </c>
      <c r="CQ434" s="9">
        <v>0</v>
      </c>
      <c r="CR434" s="9">
        <v>0</v>
      </c>
      <c r="CS434" s="9">
        <v>0</v>
      </c>
      <c r="CT434" s="24">
        <f>Table1[[#This Row],[Recapture Cancellation Reduction Amount Through FY12]]+Table1[[#This Row],[Recapture Cancellation Reduction Amount FY13 and After]]</f>
        <v>0</v>
      </c>
      <c r="CU434" s="9">
        <v>0</v>
      </c>
      <c r="CV434" s="9">
        <v>0</v>
      </c>
      <c r="CW434" s="9">
        <v>0</v>
      </c>
      <c r="CX434" s="24">
        <f>Table1[[#This Row],[Penalty Paid Through FY12]]+Table1[[#This Row],[Penalty Paid FY13 and After]]</f>
        <v>0</v>
      </c>
      <c r="CY434" s="9">
        <v>105.369</v>
      </c>
      <c r="CZ434" s="9">
        <v>699.47400000000005</v>
      </c>
      <c r="DA434" s="9">
        <v>1317.6613</v>
      </c>
      <c r="DB434" s="24">
        <f>Table1[[#This Row],[TOTAL Assistance Net of Recapture Penalties Through FY12]]+Table1[[#This Row],[TOTAL Assistance Net of Recapture Penalties FY13 and After]]</f>
        <v>2017.1352999999999</v>
      </c>
      <c r="DC434" s="9">
        <v>587.33720000000005</v>
      </c>
      <c r="DD434" s="9">
        <v>2535.2793999999999</v>
      </c>
      <c r="DE434" s="9">
        <v>7344.7632000000003</v>
      </c>
      <c r="DF434" s="24">
        <f>Table1[[#This Row],[Company Direct Tax Revenue Before Assistance Through FY12]]+Table1[[#This Row],[Company Direct Tax Revenue Before Assistance FY13 and After]]</f>
        <v>9880.0426000000007</v>
      </c>
      <c r="DG434" s="9">
        <v>360.61599999999999</v>
      </c>
      <c r="DH434" s="9">
        <v>1444.6931</v>
      </c>
      <c r="DI434" s="9">
        <v>4509.5703999999996</v>
      </c>
      <c r="DJ434" s="24">
        <f>Table1[[#This Row],[Indirect and Induced Tax Revenues Through FY12]]+Table1[[#This Row],[Indirect and Induced Tax Revenues FY13 and After]]</f>
        <v>5954.2634999999991</v>
      </c>
      <c r="DK434" s="9">
        <v>947.95320000000004</v>
      </c>
      <c r="DL434" s="9">
        <v>3979.9724999999999</v>
      </c>
      <c r="DM434" s="9">
        <v>11854.3336</v>
      </c>
      <c r="DN434" s="24">
        <f>Table1[[#This Row],[TOTAL Tax Revenues Before Assistance Through FY12]]+Table1[[#This Row],[TOTAL Tax Revenues Before Assistance FY13 and After]]</f>
        <v>15834.3061</v>
      </c>
      <c r="DO434" s="9">
        <v>842.58420000000001</v>
      </c>
      <c r="DP434" s="9">
        <v>3280.4985000000001</v>
      </c>
      <c r="DQ434" s="9">
        <v>10536.6723</v>
      </c>
      <c r="DR434" s="24">
        <f>Table1[[#This Row],[TOTAL Tax Revenues Net of Assistance Recapture and Penalty Through FY12]]+Table1[[#This Row],[TOTAL Tax Revenues Net of Assistance Recapture and Penalty FY13 and After]]</f>
        <v>13817.1708</v>
      </c>
      <c r="DS434" s="9">
        <v>0</v>
      </c>
      <c r="DT434" s="9">
        <v>0</v>
      </c>
      <c r="DU434" s="9">
        <v>0</v>
      </c>
      <c r="DV434" s="9">
        <v>0</v>
      </c>
    </row>
    <row r="435" spans="1:126" x14ac:dyDescent="0.25">
      <c r="A435" s="10">
        <v>93282</v>
      </c>
      <c r="B435" s="10" t="s">
        <v>1674</v>
      </c>
      <c r="C435" s="10" t="s">
        <v>1676</v>
      </c>
      <c r="D435" s="10" t="s">
        <v>17</v>
      </c>
      <c r="E435" s="10">
        <v>38</v>
      </c>
      <c r="F435" s="10" t="s">
        <v>781</v>
      </c>
      <c r="G435" s="10" t="s">
        <v>78</v>
      </c>
      <c r="H435" s="13">
        <v>18750</v>
      </c>
      <c r="I435" s="13">
        <v>24000</v>
      </c>
      <c r="J435" s="10" t="s">
        <v>1675</v>
      </c>
      <c r="K435" s="10" t="s">
        <v>81</v>
      </c>
      <c r="L435" s="8">
        <v>39323</v>
      </c>
      <c r="M435" s="8">
        <v>48760</v>
      </c>
      <c r="N435" s="9">
        <v>5700</v>
      </c>
      <c r="O435" s="10" t="s">
        <v>272</v>
      </c>
      <c r="P435" s="7">
        <v>0</v>
      </c>
      <c r="Q435" s="7">
        <v>0</v>
      </c>
      <c r="R435" s="7">
        <v>47</v>
      </c>
      <c r="S435" s="7">
        <v>0</v>
      </c>
      <c r="T435" s="7">
        <v>0</v>
      </c>
      <c r="U435" s="7">
        <v>47</v>
      </c>
      <c r="V435" s="7">
        <v>47</v>
      </c>
      <c r="W435" s="7">
        <v>51</v>
      </c>
      <c r="X435" s="7">
        <v>0</v>
      </c>
      <c r="Y435" s="7">
        <v>0</v>
      </c>
      <c r="Z435" s="7">
        <v>4</v>
      </c>
      <c r="AA435" s="7">
        <v>0</v>
      </c>
      <c r="AB435" s="16">
        <v>0</v>
      </c>
      <c r="AC435" s="16">
        <v>0</v>
      </c>
      <c r="AD435" s="16">
        <v>0</v>
      </c>
      <c r="AE435" s="16">
        <v>0</v>
      </c>
      <c r="AF435" s="15">
        <v>93.61702127659575</v>
      </c>
      <c r="AG435" s="10" t="s">
        <v>28</v>
      </c>
      <c r="AH435" s="10" t="s">
        <v>1966</v>
      </c>
      <c r="AI435" s="9">
        <v>35.405000000000001</v>
      </c>
      <c r="AJ435" s="9">
        <v>124.1223</v>
      </c>
      <c r="AK435" s="9">
        <v>442.7473</v>
      </c>
      <c r="AL435" s="24">
        <f>Table1[[#This Row],[Company Direct Land Through FY12]]+Table1[[#This Row],[Company Direct Land FY13 and After]]</f>
        <v>566.86959999999999</v>
      </c>
      <c r="AM435" s="9">
        <v>40.302</v>
      </c>
      <c r="AN435" s="9">
        <v>106.1566</v>
      </c>
      <c r="AO435" s="9">
        <v>503.98349999999999</v>
      </c>
      <c r="AP435" s="24">
        <f>Table1[[#This Row],[Company Direct Building Through FY12]]+Table1[[#This Row],[Company Direct Building FY13 and After]]</f>
        <v>610.14009999999996</v>
      </c>
      <c r="AQ435" s="9">
        <v>0</v>
      </c>
      <c r="AR435" s="9">
        <v>85.268699999999995</v>
      </c>
      <c r="AS435" s="9">
        <v>0</v>
      </c>
      <c r="AT435" s="24">
        <f>Table1[[#This Row],[Mortgage Recording Tax Through FY12]]+Table1[[#This Row],[Mortgage Recording Tax FY13 and After]]</f>
        <v>85.268699999999995</v>
      </c>
      <c r="AU435" s="9">
        <v>46.71</v>
      </c>
      <c r="AV435" s="9">
        <v>182.29419999999999</v>
      </c>
      <c r="AW435" s="9">
        <v>584.1182</v>
      </c>
      <c r="AX435" s="24">
        <f>Table1[[#This Row],[Pilot Savings  Through FY12]]+Table1[[#This Row],[Pilot Savings FY13 and After]]</f>
        <v>766.41239999999993</v>
      </c>
      <c r="AY435" s="9">
        <v>0</v>
      </c>
      <c r="AZ435" s="9">
        <v>85.268699999999995</v>
      </c>
      <c r="BA435" s="9">
        <v>0</v>
      </c>
      <c r="BB435" s="24">
        <f>Table1[[#This Row],[Mortgage Recording Tax Exemption Through FY12]]+Table1[[#This Row],[Mortgage Recording Tax Exemption FY13 and After]]</f>
        <v>85.268699999999995</v>
      </c>
      <c r="BC435" s="9">
        <v>97.062600000000003</v>
      </c>
      <c r="BD435" s="9">
        <v>412.51859999999999</v>
      </c>
      <c r="BE435" s="9">
        <v>582.1241</v>
      </c>
      <c r="BF435" s="24">
        <f>Table1[[#This Row],[Indirect and Induced Land Through FY12]]+Table1[[#This Row],[Indirect and Induced Land FY13 and After]]</f>
        <v>994.64269999999999</v>
      </c>
      <c r="BG435" s="9">
        <v>180.25909999999999</v>
      </c>
      <c r="BH435" s="9">
        <v>766.10630000000003</v>
      </c>
      <c r="BI435" s="9">
        <v>1081.0884000000001</v>
      </c>
      <c r="BJ435" s="24">
        <f>Table1[[#This Row],[Indirect and Induced Building Through FY12]]+Table1[[#This Row],[Indirect and Induced Building FY13 and After]]</f>
        <v>1847.1947</v>
      </c>
      <c r="BK435" s="9">
        <v>306.31869999999998</v>
      </c>
      <c r="BL435" s="9">
        <v>1226.6096</v>
      </c>
      <c r="BM435" s="9">
        <v>2025.8251</v>
      </c>
      <c r="BN435" s="24">
        <f>Table1[[#This Row],[TOTAL Real Property Related Taxes Through FY12]]+Table1[[#This Row],[TOTAL Real Property Related Taxes FY13 and After]]</f>
        <v>3252.4346999999998</v>
      </c>
      <c r="BO435" s="9">
        <v>700.2627</v>
      </c>
      <c r="BP435" s="9">
        <v>3322.1082000000001</v>
      </c>
      <c r="BQ435" s="9">
        <v>4199.7484999999997</v>
      </c>
      <c r="BR435" s="24">
        <f>Table1[[#This Row],[Company Direct Through FY12]]+Table1[[#This Row],[Company Direct FY13 and After]]</f>
        <v>7521.8567000000003</v>
      </c>
      <c r="BS435" s="9">
        <v>0</v>
      </c>
      <c r="BT435" s="9">
        <v>2.6267999999999998</v>
      </c>
      <c r="BU435" s="9">
        <v>0</v>
      </c>
      <c r="BV435" s="24">
        <f>Table1[[#This Row],[Sales Tax Exemption Through FY12]]+Table1[[#This Row],[Sales Tax Exemption FY13 and After]]</f>
        <v>2.6267999999999998</v>
      </c>
      <c r="BW435" s="9">
        <v>0.56569999999999998</v>
      </c>
      <c r="BX435" s="9">
        <v>1.9160999999999999</v>
      </c>
      <c r="BY435" s="9">
        <v>0.43240000000000001</v>
      </c>
      <c r="BZ435" s="24">
        <f>Table1[[#This Row],[Energy Tax Savings Through FY12]]+Table1[[#This Row],[Energy Tax Savings FY13 and After]]</f>
        <v>2.3485</v>
      </c>
      <c r="CA435" s="9">
        <v>0</v>
      </c>
      <c r="CB435" s="9">
        <v>0</v>
      </c>
      <c r="CC435" s="9">
        <v>0</v>
      </c>
      <c r="CD435" s="24">
        <f>Table1[[#This Row],[Tax Exempt Bond Savings Through FY12]]+Table1[[#This Row],[Tax Exempt Bond Savings FY13 and After]]</f>
        <v>0</v>
      </c>
      <c r="CE435" s="9">
        <v>360.0727</v>
      </c>
      <c r="CF435" s="9">
        <v>1732.1491000000001</v>
      </c>
      <c r="CG435" s="9">
        <v>4502.7781999999997</v>
      </c>
      <c r="CH435" s="24">
        <f>Table1[[#This Row],[Indirect and Induced Through FY12]]+Table1[[#This Row],[Indirect and Induced FY13 and After]]</f>
        <v>6234.9272999999994</v>
      </c>
      <c r="CI435" s="9">
        <v>1059.7697000000001</v>
      </c>
      <c r="CJ435" s="9">
        <v>5049.7143999999998</v>
      </c>
      <c r="CK435" s="9">
        <v>8702.0943000000007</v>
      </c>
      <c r="CL435" s="24">
        <f>Table1[[#This Row],[TOTAL Income Consumption Use Taxes Through FY12]]+Table1[[#This Row],[TOTAL Income Consumption Use Taxes FY13 and After]]</f>
        <v>13751.808700000001</v>
      </c>
      <c r="CM435" s="9">
        <v>47.275700000000001</v>
      </c>
      <c r="CN435" s="9">
        <v>272.10579999999999</v>
      </c>
      <c r="CO435" s="9">
        <v>584.55060000000003</v>
      </c>
      <c r="CP435" s="24">
        <f>Table1[[#This Row],[Assistance Provided Through FY12]]+Table1[[#This Row],[Assistance Provided FY13 and After]]</f>
        <v>856.65640000000008</v>
      </c>
      <c r="CQ435" s="9">
        <v>0</v>
      </c>
      <c r="CR435" s="9">
        <v>0</v>
      </c>
      <c r="CS435" s="9">
        <v>0</v>
      </c>
      <c r="CT435" s="24">
        <f>Table1[[#This Row],[Recapture Cancellation Reduction Amount Through FY12]]+Table1[[#This Row],[Recapture Cancellation Reduction Amount FY13 and After]]</f>
        <v>0</v>
      </c>
      <c r="CU435" s="9">
        <v>0</v>
      </c>
      <c r="CV435" s="9">
        <v>0</v>
      </c>
      <c r="CW435" s="9">
        <v>0</v>
      </c>
      <c r="CX435" s="24">
        <f>Table1[[#This Row],[Penalty Paid Through FY12]]+Table1[[#This Row],[Penalty Paid FY13 and After]]</f>
        <v>0</v>
      </c>
      <c r="CY435" s="9">
        <v>47.275700000000001</v>
      </c>
      <c r="CZ435" s="9">
        <v>272.10579999999999</v>
      </c>
      <c r="DA435" s="9">
        <v>584.55060000000003</v>
      </c>
      <c r="DB435" s="24">
        <f>Table1[[#This Row],[TOTAL Assistance Net of Recapture Penalties Through FY12]]+Table1[[#This Row],[TOTAL Assistance Net of Recapture Penalties FY13 and After]]</f>
        <v>856.65640000000008</v>
      </c>
      <c r="DC435" s="9">
        <v>775.96969999999999</v>
      </c>
      <c r="DD435" s="9">
        <v>3637.6558</v>
      </c>
      <c r="DE435" s="9">
        <v>5146.4793</v>
      </c>
      <c r="DF435" s="24">
        <f>Table1[[#This Row],[Company Direct Tax Revenue Before Assistance Through FY12]]+Table1[[#This Row],[Company Direct Tax Revenue Before Assistance FY13 and After]]</f>
        <v>8784.1350999999995</v>
      </c>
      <c r="DG435" s="9">
        <v>637.39440000000002</v>
      </c>
      <c r="DH435" s="9">
        <v>2910.7739999999999</v>
      </c>
      <c r="DI435" s="9">
        <v>6165.9907000000003</v>
      </c>
      <c r="DJ435" s="24">
        <f>Table1[[#This Row],[Indirect and Induced Tax Revenues Through FY12]]+Table1[[#This Row],[Indirect and Induced Tax Revenues FY13 and After]]</f>
        <v>9076.7646999999997</v>
      </c>
      <c r="DK435" s="9">
        <v>1413.3641</v>
      </c>
      <c r="DL435" s="9">
        <v>6548.4297999999999</v>
      </c>
      <c r="DM435" s="9">
        <v>11312.47</v>
      </c>
      <c r="DN435" s="24">
        <f>Table1[[#This Row],[TOTAL Tax Revenues Before Assistance Through FY12]]+Table1[[#This Row],[TOTAL Tax Revenues Before Assistance FY13 and After]]</f>
        <v>17860.899799999999</v>
      </c>
      <c r="DO435" s="9">
        <v>1366.0884000000001</v>
      </c>
      <c r="DP435" s="9">
        <v>6276.3239999999996</v>
      </c>
      <c r="DQ435" s="9">
        <v>10727.919400000001</v>
      </c>
      <c r="DR435" s="24">
        <f>Table1[[#This Row],[TOTAL Tax Revenues Net of Assistance Recapture and Penalty Through FY12]]+Table1[[#This Row],[TOTAL Tax Revenues Net of Assistance Recapture and Penalty FY13 and After]]</f>
        <v>17004.243399999999</v>
      </c>
      <c r="DS435" s="9">
        <v>0</v>
      </c>
      <c r="DT435" s="9">
        <v>8.1481999999999992</v>
      </c>
      <c r="DU435" s="9">
        <v>0</v>
      </c>
      <c r="DV435" s="9">
        <v>0</v>
      </c>
    </row>
    <row r="436" spans="1:126" x14ac:dyDescent="0.25">
      <c r="A436" s="10">
        <v>93283</v>
      </c>
      <c r="B436" s="10" t="s">
        <v>1687</v>
      </c>
      <c r="C436" s="10" t="s">
        <v>1689</v>
      </c>
      <c r="D436" s="10" t="s">
        <v>47</v>
      </c>
      <c r="E436" s="10">
        <v>1</v>
      </c>
      <c r="F436" s="10" t="s">
        <v>1602</v>
      </c>
      <c r="G436" s="10" t="s">
        <v>39</v>
      </c>
      <c r="H436" s="13">
        <v>16000</v>
      </c>
      <c r="I436" s="13">
        <v>132000</v>
      </c>
      <c r="J436" s="10" t="s">
        <v>1688</v>
      </c>
      <c r="K436" s="10" t="s">
        <v>1063</v>
      </c>
      <c r="L436" s="8">
        <v>39373</v>
      </c>
      <c r="M436" s="8">
        <v>52140</v>
      </c>
      <c r="N436" s="9">
        <v>50000</v>
      </c>
      <c r="O436" s="10" t="s">
        <v>108</v>
      </c>
      <c r="P436" s="7">
        <v>0</v>
      </c>
      <c r="Q436" s="7">
        <v>0</v>
      </c>
      <c r="R436" s="7">
        <v>0</v>
      </c>
      <c r="S436" s="7">
        <v>0</v>
      </c>
      <c r="T436" s="7">
        <v>0</v>
      </c>
      <c r="U436" s="7">
        <v>0</v>
      </c>
      <c r="V436" s="7">
        <v>0</v>
      </c>
      <c r="W436" s="7">
        <v>25</v>
      </c>
      <c r="X436" s="7">
        <v>0</v>
      </c>
      <c r="Y436" s="7">
        <v>0</v>
      </c>
      <c r="Z436" s="7">
        <v>157</v>
      </c>
      <c r="AA436" s="7">
        <v>0</v>
      </c>
      <c r="AB436" s="16">
        <v>0</v>
      </c>
      <c r="AC436" s="16">
        <v>0</v>
      </c>
      <c r="AD436" s="16">
        <v>0</v>
      </c>
      <c r="AE436" s="16">
        <v>0</v>
      </c>
      <c r="AF436" s="15">
        <v>0</v>
      </c>
      <c r="AG436" s="10" t="s">
        <v>1966</v>
      </c>
      <c r="AH436" s="10" t="s">
        <v>1966</v>
      </c>
      <c r="AI436" s="9">
        <v>1047.5183</v>
      </c>
      <c r="AJ436" s="9">
        <v>1413.26</v>
      </c>
      <c r="AK436" s="9">
        <v>17213.563300000002</v>
      </c>
      <c r="AL436" s="24">
        <f>Table1[[#This Row],[Company Direct Land Through FY12]]+Table1[[#This Row],[Company Direct Land FY13 and After]]</f>
        <v>18626.8233</v>
      </c>
      <c r="AM436" s="9">
        <v>1945.3912</v>
      </c>
      <c r="AN436" s="9">
        <v>2624.6255999999998</v>
      </c>
      <c r="AO436" s="9">
        <v>31968.045600000001</v>
      </c>
      <c r="AP436" s="24">
        <f>Table1[[#This Row],[Company Direct Building Through FY12]]+Table1[[#This Row],[Company Direct Building FY13 and After]]</f>
        <v>34592.671200000004</v>
      </c>
      <c r="AQ436" s="9">
        <v>0</v>
      </c>
      <c r="AR436" s="9">
        <v>812.5</v>
      </c>
      <c r="AS436" s="9">
        <v>0</v>
      </c>
      <c r="AT436" s="24">
        <f>Table1[[#This Row],[Mortgage Recording Tax Through FY12]]+Table1[[#This Row],[Mortgage Recording Tax FY13 and After]]</f>
        <v>812.5</v>
      </c>
      <c r="AU436" s="9">
        <v>0</v>
      </c>
      <c r="AV436" s="9">
        <v>0</v>
      </c>
      <c r="AW436" s="9">
        <v>0</v>
      </c>
      <c r="AX436" s="24">
        <f>Table1[[#This Row],[Pilot Savings  Through FY12]]+Table1[[#This Row],[Pilot Savings FY13 and After]]</f>
        <v>0</v>
      </c>
      <c r="AY436" s="9">
        <v>0</v>
      </c>
      <c r="AZ436" s="9">
        <v>0</v>
      </c>
      <c r="BA436" s="9">
        <v>0</v>
      </c>
      <c r="BB436" s="24">
        <f>Table1[[#This Row],[Mortgage Recording Tax Exemption Through FY12]]+Table1[[#This Row],[Mortgage Recording Tax Exemption FY13 and After]]</f>
        <v>0</v>
      </c>
      <c r="BC436" s="9">
        <v>32.703800000000001</v>
      </c>
      <c r="BD436" s="9">
        <v>658.05309999999997</v>
      </c>
      <c r="BE436" s="9">
        <v>130.52160000000001</v>
      </c>
      <c r="BF436" s="24">
        <f>Table1[[#This Row],[Indirect and Induced Land Through FY12]]+Table1[[#This Row],[Indirect and Induced Land FY13 and After]]</f>
        <v>788.57470000000001</v>
      </c>
      <c r="BG436" s="9">
        <v>60.735599999999998</v>
      </c>
      <c r="BH436" s="9">
        <v>1222.0986</v>
      </c>
      <c r="BI436" s="9">
        <v>242.3929</v>
      </c>
      <c r="BJ436" s="24">
        <f>Table1[[#This Row],[Indirect and Induced Building Through FY12]]+Table1[[#This Row],[Indirect and Induced Building FY13 and After]]</f>
        <v>1464.4915000000001</v>
      </c>
      <c r="BK436" s="9">
        <v>3086.3489</v>
      </c>
      <c r="BL436" s="9">
        <v>6730.5373</v>
      </c>
      <c r="BM436" s="9">
        <v>49554.523399999998</v>
      </c>
      <c r="BN436" s="24">
        <f>Table1[[#This Row],[TOTAL Real Property Related Taxes Through FY12]]+Table1[[#This Row],[TOTAL Real Property Related Taxes FY13 and After]]</f>
        <v>56285.060700000002</v>
      </c>
      <c r="BO436" s="9">
        <v>148.3981</v>
      </c>
      <c r="BP436" s="9">
        <v>3363.4775</v>
      </c>
      <c r="BQ436" s="9">
        <v>0</v>
      </c>
      <c r="BR436" s="24">
        <f>Table1[[#This Row],[Company Direct Through FY12]]+Table1[[#This Row],[Company Direct FY13 and After]]</f>
        <v>3363.4775</v>
      </c>
      <c r="BS436" s="9">
        <v>0</v>
      </c>
      <c r="BT436" s="9">
        <v>0</v>
      </c>
      <c r="BU436" s="9">
        <v>0</v>
      </c>
      <c r="BV436" s="24">
        <f>Table1[[#This Row],[Sales Tax Exemption Through FY12]]+Table1[[#This Row],[Sales Tax Exemption FY13 and After]]</f>
        <v>0</v>
      </c>
      <c r="BW436" s="9">
        <v>0</v>
      </c>
      <c r="BX436" s="9">
        <v>0</v>
      </c>
      <c r="BY436" s="9">
        <v>0</v>
      </c>
      <c r="BZ436" s="24">
        <f>Table1[[#This Row],[Energy Tax Savings Through FY12]]+Table1[[#This Row],[Energy Tax Savings FY13 and After]]</f>
        <v>0</v>
      </c>
      <c r="CA436" s="9">
        <v>0.1153</v>
      </c>
      <c r="CB436" s="9">
        <v>0.4451</v>
      </c>
      <c r="CC436" s="9">
        <v>0.55620000000000003</v>
      </c>
      <c r="CD436" s="24">
        <f>Table1[[#This Row],[Tax Exempt Bond Savings Through FY12]]+Table1[[#This Row],[Tax Exempt Bond Savings FY13 and After]]</f>
        <v>1.0013000000000001</v>
      </c>
      <c r="CE436" s="9">
        <v>100.78360000000001</v>
      </c>
      <c r="CF436" s="9">
        <v>2326.1080000000002</v>
      </c>
      <c r="CG436" s="9">
        <v>1656.1472000000001</v>
      </c>
      <c r="CH436" s="24">
        <f>Table1[[#This Row],[Indirect and Induced Through FY12]]+Table1[[#This Row],[Indirect and Induced FY13 and After]]</f>
        <v>3982.2552000000005</v>
      </c>
      <c r="CI436" s="9">
        <v>249.06639999999999</v>
      </c>
      <c r="CJ436" s="9">
        <v>5689.1404000000002</v>
      </c>
      <c r="CK436" s="9">
        <v>1655.5909999999999</v>
      </c>
      <c r="CL436" s="24">
        <f>Table1[[#This Row],[TOTAL Income Consumption Use Taxes Through FY12]]+Table1[[#This Row],[TOTAL Income Consumption Use Taxes FY13 and After]]</f>
        <v>7344.7314000000006</v>
      </c>
      <c r="CM436" s="9">
        <v>0.1153</v>
      </c>
      <c r="CN436" s="9">
        <v>0.4451</v>
      </c>
      <c r="CO436" s="9">
        <v>0.55620000000000003</v>
      </c>
      <c r="CP436" s="24">
        <f>Table1[[#This Row],[Assistance Provided Through FY12]]+Table1[[#This Row],[Assistance Provided FY13 and After]]</f>
        <v>1.0013000000000001</v>
      </c>
      <c r="CQ436" s="9">
        <v>0</v>
      </c>
      <c r="CR436" s="9">
        <v>0</v>
      </c>
      <c r="CS436" s="9">
        <v>0</v>
      </c>
      <c r="CT436" s="24">
        <f>Table1[[#This Row],[Recapture Cancellation Reduction Amount Through FY12]]+Table1[[#This Row],[Recapture Cancellation Reduction Amount FY13 and After]]</f>
        <v>0</v>
      </c>
      <c r="CU436" s="9">
        <v>0</v>
      </c>
      <c r="CV436" s="9">
        <v>0</v>
      </c>
      <c r="CW436" s="9">
        <v>0</v>
      </c>
      <c r="CX436" s="24">
        <f>Table1[[#This Row],[Penalty Paid Through FY12]]+Table1[[#This Row],[Penalty Paid FY13 and After]]</f>
        <v>0</v>
      </c>
      <c r="CY436" s="9">
        <v>0.1153</v>
      </c>
      <c r="CZ436" s="9">
        <v>0.4451</v>
      </c>
      <c r="DA436" s="9">
        <v>0.55620000000000003</v>
      </c>
      <c r="DB436" s="24">
        <f>Table1[[#This Row],[TOTAL Assistance Net of Recapture Penalties Through FY12]]+Table1[[#This Row],[TOTAL Assistance Net of Recapture Penalties FY13 and After]]</f>
        <v>1.0013000000000001</v>
      </c>
      <c r="DC436" s="9">
        <v>3141.3076000000001</v>
      </c>
      <c r="DD436" s="9">
        <v>8213.8631000000005</v>
      </c>
      <c r="DE436" s="9">
        <v>49181.608899999999</v>
      </c>
      <c r="DF436" s="24">
        <f>Table1[[#This Row],[Company Direct Tax Revenue Before Assistance Through FY12]]+Table1[[#This Row],[Company Direct Tax Revenue Before Assistance FY13 and After]]</f>
        <v>57395.472000000002</v>
      </c>
      <c r="DG436" s="9">
        <v>194.22300000000001</v>
      </c>
      <c r="DH436" s="9">
        <v>4206.2596999999996</v>
      </c>
      <c r="DI436" s="9">
        <v>2029.0617</v>
      </c>
      <c r="DJ436" s="24">
        <f>Table1[[#This Row],[Indirect and Induced Tax Revenues Through FY12]]+Table1[[#This Row],[Indirect and Induced Tax Revenues FY13 and After]]</f>
        <v>6235.3213999999998</v>
      </c>
      <c r="DK436" s="9">
        <v>3335.5306</v>
      </c>
      <c r="DL436" s="9">
        <v>12420.122799999999</v>
      </c>
      <c r="DM436" s="9">
        <v>51210.670599999998</v>
      </c>
      <c r="DN436" s="24">
        <f>Table1[[#This Row],[TOTAL Tax Revenues Before Assistance Through FY12]]+Table1[[#This Row],[TOTAL Tax Revenues Before Assistance FY13 and After]]</f>
        <v>63630.793399999995</v>
      </c>
      <c r="DO436" s="9">
        <v>3335.4153000000001</v>
      </c>
      <c r="DP436" s="9">
        <v>12419.6777</v>
      </c>
      <c r="DQ436" s="9">
        <v>51210.114399999999</v>
      </c>
      <c r="DR436" s="24">
        <f>Table1[[#This Row],[TOTAL Tax Revenues Net of Assistance Recapture and Penalty Through FY12]]+Table1[[#This Row],[TOTAL Tax Revenues Net of Assistance Recapture and Penalty FY13 and After]]</f>
        <v>63629.792099999999</v>
      </c>
      <c r="DS436" s="9">
        <v>0</v>
      </c>
      <c r="DT436" s="9">
        <v>0</v>
      </c>
      <c r="DU436" s="9">
        <v>0</v>
      </c>
      <c r="DV436" s="9">
        <v>0</v>
      </c>
    </row>
    <row r="437" spans="1:126" x14ac:dyDescent="0.25">
      <c r="A437" s="10">
        <v>93284</v>
      </c>
      <c r="B437" s="10" t="s">
        <v>1698</v>
      </c>
      <c r="C437" s="10" t="s">
        <v>1699</v>
      </c>
      <c r="D437" s="10" t="s">
        <v>10</v>
      </c>
      <c r="E437" s="10">
        <v>17</v>
      </c>
      <c r="F437" s="10" t="s">
        <v>1700</v>
      </c>
      <c r="G437" s="10" t="s">
        <v>16</v>
      </c>
      <c r="H437" s="13">
        <v>2437887</v>
      </c>
      <c r="I437" s="13">
        <v>994568</v>
      </c>
      <c r="J437" s="10" t="s">
        <v>572</v>
      </c>
      <c r="K437" s="10" t="s">
        <v>50</v>
      </c>
      <c r="L437" s="8">
        <v>39417</v>
      </c>
      <c r="M437" s="8">
        <v>53601</v>
      </c>
      <c r="N437" s="9">
        <v>237635</v>
      </c>
      <c r="O437" s="10" t="s">
        <v>108</v>
      </c>
      <c r="P437" s="7">
        <v>0</v>
      </c>
      <c r="Q437" s="7">
        <v>0</v>
      </c>
      <c r="R437" s="7">
        <v>1</v>
      </c>
      <c r="S437" s="7">
        <v>0</v>
      </c>
      <c r="T437" s="7">
        <v>91</v>
      </c>
      <c r="U437" s="7">
        <v>0</v>
      </c>
      <c r="V437" s="7">
        <v>1</v>
      </c>
      <c r="W437" s="7">
        <v>0</v>
      </c>
      <c r="X437" s="7">
        <v>0</v>
      </c>
      <c r="Y437" s="7">
        <v>0</v>
      </c>
      <c r="Z437" s="7">
        <v>55</v>
      </c>
      <c r="AA437" s="7">
        <v>0</v>
      </c>
      <c r="AB437" s="16">
        <v>0</v>
      </c>
      <c r="AC437" s="16">
        <v>0</v>
      </c>
      <c r="AD437" s="16">
        <v>0</v>
      </c>
      <c r="AE437" s="16">
        <v>0</v>
      </c>
      <c r="AF437" s="15">
        <v>0</v>
      </c>
      <c r="AG437" s="10" t="s">
        <v>1966</v>
      </c>
      <c r="AH437" s="10" t="s">
        <v>1966</v>
      </c>
      <c r="AI437" s="9">
        <v>0</v>
      </c>
      <c r="AJ437" s="9">
        <v>0</v>
      </c>
      <c r="AK437" s="9">
        <v>0</v>
      </c>
      <c r="AL437" s="24">
        <f>Table1[[#This Row],[Company Direct Land Through FY12]]+Table1[[#This Row],[Company Direct Land FY13 and After]]</f>
        <v>0</v>
      </c>
      <c r="AM437" s="9">
        <v>0</v>
      </c>
      <c r="AN437" s="9">
        <v>0</v>
      </c>
      <c r="AO437" s="9">
        <v>0</v>
      </c>
      <c r="AP437" s="24">
        <f>Table1[[#This Row],[Company Direct Building Through FY12]]+Table1[[#This Row],[Company Direct Building FY13 and After]]</f>
        <v>0</v>
      </c>
      <c r="AQ437" s="9">
        <v>0</v>
      </c>
      <c r="AR437" s="9">
        <v>3079.375</v>
      </c>
      <c r="AS437" s="9">
        <v>0</v>
      </c>
      <c r="AT437" s="24">
        <f>Table1[[#This Row],[Mortgage Recording Tax Through FY12]]+Table1[[#This Row],[Mortgage Recording Tax FY13 and After]]</f>
        <v>3079.375</v>
      </c>
      <c r="AU437" s="9">
        <v>0</v>
      </c>
      <c r="AV437" s="9">
        <v>0</v>
      </c>
      <c r="AW437" s="9">
        <v>0</v>
      </c>
      <c r="AX437" s="24">
        <f>Table1[[#This Row],[Pilot Savings  Through FY12]]+Table1[[#This Row],[Pilot Savings FY13 and After]]</f>
        <v>0</v>
      </c>
      <c r="AY437" s="9">
        <v>0</v>
      </c>
      <c r="AZ437" s="9">
        <v>0</v>
      </c>
      <c r="BA437" s="9">
        <v>0</v>
      </c>
      <c r="BB437" s="24">
        <f>Table1[[#This Row],[Mortgage Recording Tax Exemption Through FY12]]+Table1[[#This Row],[Mortgage Recording Tax Exemption FY13 and After]]</f>
        <v>0</v>
      </c>
      <c r="BC437" s="9">
        <v>1.3334999999999999</v>
      </c>
      <c r="BD437" s="9">
        <v>306.08210000000003</v>
      </c>
      <c r="BE437" s="9">
        <v>23.6523</v>
      </c>
      <c r="BF437" s="24">
        <f>Table1[[#This Row],[Indirect and Induced Land Through FY12]]+Table1[[#This Row],[Indirect and Induced Land FY13 and After]]</f>
        <v>329.73440000000005</v>
      </c>
      <c r="BG437" s="9">
        <v>2.4763999999999999</v>
      </c>
      <c r="BH437" s="9">
        <v>568.43790000000001</v>
      </c>
      <c r="BI437" s="9">
        <v>43.9238</v>
      </c>
      <c r="BJ437" s="24">
        <f>Table1[[#This Row],[Indirect and Induced Building Through FY12]]+Table1[[#This Row],[Indirect and Induced Building FY13 and After]]</f>
        <v>612.36170000000004</v>
      </c>
      <c r="BK437" s="9">
        <v>3.8098999999999998</v>
      </c>
      <c r="BL437" s="9">
        <v>3953.895</v>
      </c>
      <c r="BM437" s="9">
        <v>67.576099999999997</v>
      </c>
      <c r="BN437" s="24">
        <f>Table1[[#This Row],[TOTAL Real Property Related Taxes Through FY12]]+Table1[[#This Row],[TOTAL Real Property Related Taxes FY13 and After]]</f>
        <v>4021.4710999999998</v>
      </c>
      <c r="BO437" s="9">
        <v>3.5628000000000002</v>
      </c>
      <c r="BP437" s="9">
        <v>896.83590000000004</v>
      </c>
      <c r="BQ437" s="9">
        <v>63.195399999999999</v>
      </c>
      <c r="BR437" s="24">
        <f>Table1[[#This Row],[Company Direct Through FY12]]+Table1[[#This Row],[Company Direct FY13 and After]]</f>
        <v>960.03129999999999</v>
      </c>
      <c r="BS437" s="9">
        <v>0</v>
      </c>
      <c r="BT437" s="9">
        <v>0</v>
      </c>
      <c r="BU437" s="9">
        <v>0</v>
      </c>
      <c r="BV437" s="24">
        <f>Table1[[#This Row],[Sales Tax Exemption Through FY12]]+Table1[[#This Row],[Sales Tax Exemption FY13 and After]]</f>
        <v>0</v>
      </c>
      <c r="BW437" s="9">
        <v>0</v>
      </c>
      <c r="BX437" s="9">
        <v>0</v>
      </c>
      <c r="BY437" s="9">
        <v>0</v>
      </c>
      <c r="BZ437" s="24">
        <f>Table1[[#This Row],[Energy Tax Savings Through FY12]]+Table1[[#This Row],[Energy Tax Savings FY13 and After]]</f>
        <v>0</v>
      </c>
      <c r="CA437" s="9">
        <v>2.3008999999999999</v>
      </c>
      <c r="CB437" s="9">
        <v>8.8813999999999993</v>
      </c>
      <c r="CC437" s="9">
        <v>11.1013</v>
      </c>
      <c r="CD437" s="24">
        <f>Table1[[#This Row],[Tax Exempt Bond Savings Through FY12]]+Table1[[#This Row],[Tax Exempt Bond Savings FY13 and After]]</f>
        <v>19.982700000000001</v>
      </c>
      <c r="CE437" s="9">
        <v>4.4698000000000002</v>
      </c>
      <c r="CF437" s="9">
        <v>1152.7717</v>
      </c>
      <c r="CG437" s="9">
        <v>79.280900000000003</v>
      </c>
      <c r="CH437" s="24">
        <f>Table1[[#This Row],[Indirect and Induced Through FY12]]+Table1[[#This Row],[Indirect and Induced FY13 and After]]</f>
        <v>1232.0526</v>
      </c>
      <c r="CI437" s="9">
        <v>5.7317</v>
      </c>
      <c r="CJ437" s="9">
        <v>2040.7262000000001</v>
      </c>
      <c r="CK437" s="9">
        <v>131.375</v>
      </c>
      <c r="CL437" s="24">
        <f>Table1[[#This Row],[TOTAL Income Consumption Use Taxes Through FY12]]+Table1[[#This Row],[TOTAL Income Consumption Use Taxes FY13 and After]]</f>
        <v>2172.1012000000001</v>
      </c>
      <c r="CM437" s="9">
        <v>2.3008999999999999</v>
      </c>
      <c r="CN437" s="9">
        <v>8.8813999999999993</v>
      </c>
      <c r="CO437" s="9">
        <v>11.1013</v>
      </c>
      <c r="CP437" s="24">
        <f>Table1[[#This Row],[Assistance Provided Through FY12]]+Table1[[#This Row],[Assistance Provided FY13 and After]]</f>
        <v>19.982700000000001</v>
      </c>
      <c r="CQ437" s="9">
        <v>0</v>
      </c>
      <c r="CR437" s="9">
        <v>0</v>
      </c>
      <c r="CS437" s="9">
        <v>0</v>
      </c>
      <c r="CT437" s="24">
        <f>Table1[[#This Row],[Recapture Cancellation Reduction Amount Through FY12]]+Table1[[#This Row],[Recapture Cancellation Reduction Amount FY13 and After]]</f>
        <v>0</v>
      </c>
      <c r="CU437" s="9">
        <v>0</v>
      </c>
      <c r="CV437" s="9">
        <v>0</v>
      </c>
      <c r="CW437" s="9">
        <v>0</v>
      </c>
      <c r="CX437" s="24">
        <f>Table1[[#This Row],[Penalty Paid Through FY12]]+Table1[[#This Row],[Penalty Paid FY13 and After]]</f>
        <v>0</v>
      </c>
      <c r="CY437" s="9">
        <v>2.3008999999999999</v>
      </c>
      <c r="CZ437" s="9">
        <v>8.8813999999999993</v>
      </c>
      <c r="DA437" s="9">
        <v>11.1013</v>
      </c>
      <c r="DB437" s="24">
        <f>Table1[[#This Row],[TOTAL Assistance Net of Recapture Penalties Through FY12]]+Table1[[#This Row],[TOTAL Assistance Net of Recapture Penalties FY13 and After]]</f>
        <v>19.982700000000001</v>
      </c>
      <c r="DC437" s="9">
        <v>3.5628000000000002</v>
      </c>
      <c r="DD437" s="9">
        <v>3976.2109</v>
      </c>
      <c r="DE437" s="9">
        <v>63.195399999999999</v>
      </c>
      <c r="DF437" s="24">
        <f>Table1[[#This Row],[Company Direct Tax Revenue Before Assistance Through FY12]]+Table1[[#This Row],[Company Direct Tax Revenue Before Assistance FY13 and After]]</f>
        <v>4039.4063000000001</v>
      </c>
      <c r="DG437" s="9">
        <v>8.2797000000000001</v>
      </c>
      <c r="DH437" s="9">
        <v>2027.2917</v>
      </c>
      <c r="DI437" s="9">
        <v>146.857</v>
      </c>
      <c r="DJ437" s="24">
        <f>Table1[[#This Row],[Indirect and Induced Tax Revenues Through FY12]]+Table1[[#This Row],[Indirect and Induced Tax Revenues FY13 and After]]</f>
        <v>2174.1487000000002</v>
      </c>
      <c r="DK437" s="9">
        <v>11.842499999999999</v>
      </c>
      <c r="DL437" s="9">
        <v>6003.5025999999998</v>
      </c>
      <c r="DM437" s="9">
        <v>210.05240000000001</v>
      </c>
      <c r="DN437" s="24">
        <f>Table1[[#This Row],[TOTAL Tax Revenues Before Assistance Through FY12]]+Table1[[#This Row],[TOTAL Tax Revenues Before Assistance FY13 and After]]</f>
        <v>6213.5549999999994</v>
      </c>
      <c r="DO437" s="9">
        <v>9.5416000000000007</v>
      </c>
      <c r="DP437" s="9">
        <v>5994.6211999999996</v>
      </c>
      <c r="DQ437" s="9">
        <v>198.9511</v>
      </c>
      <c r="DR437" s="24">
        <f>Table1[[#This Row],[TOTAL Tax Revenues Net of Assistance Recapture and Penalty Through FY12]]+Table1[[#This Row],[TOTAL Tax Revenues Net of Assistance Recapture and Penalty FY13 and After]]</f>
        <v>6193.5722999999998</v>
      </c>
      <c r="DS437" s="9">
        <v>0</v>
      </c>
      <c r="DT437" s="9">
        <v>0</v>
      </c>
      <c r="DU437" s="9">
        <v>0</v>
      </c>
      <c r="DV437" s="9">
        <v>0</v>
      </c>
    </row>
    <row r="438" spans="1:126" x14ac:dyDescent="0.25">
      <c r="A438" s="10">
        <v>93285</v>
      </c>
      <c r="B438" s="10" t="s">
        <v>1701</v>
      </c>
      <c r="C438" s="10" t="s">
        <v>1702</v>
      </c>
      <c r="D438" s="10" t="s">
        <v>24</v>
      </c>
      <c r="E438" s="10">
        <v>24</v>
      </c>
      <c r="F438" s="10" t="s">
        <v>1703</v>
      </c>
      <c r="G438" s="10" t="s">
        <v>23</v>
      </c>
      <c r="H438" s="13">
        <v>162162</v>
      </c>
      <c r="I438" s="13">
        <v>142295</v>
      </c>
      <c r="J438" s="10" t="s">
        <v>70</v>
      </c>
      <c r="K438" s="10" t="s">
        <v>50</v>
      </c>
      <c r="L438" s="8">
        <v>39406</v>
      </c>
      <c r="M438" s="8">
        <v>50192</v>
      </c>
      <c r="N438" s="9">
        <v>41380</v>
      </c>
      <c r="O438" s="10" t="s">
        <v>74</v>
      </c>
      <c r="P438" s="7">
        <v>13</v>
      </c>
      <c r="Q438" s="7">
        <v>97</v>
      </c>
      <c r="R438" s="7">
        <v>132</v>
      </c>
      <c r="S438" s="7">
        <v>0</v>
      </c>
      <c r="T438" s="7">
        <v>0</v>
      </c>
      <c r="U438" s="7">
        <v>242</v>
      </c>
      <c r="V438" s="7">
        <v>187</v>
      </c>
      <c r="W438" s="7">
        <v>0</v>
      </c>
      <c r="X438" s="7">
        <v>0</v>
      </c>
      <c r="Y438" s="7">
        <v>68</v>
      </c>
      <c r="Z438" s="7">
        <v>4</v>
      </c>
      <c r="AA438" s="7">
        <v>0</v>
      </c>
      <c r="AB438" s="16">
        <v>0</v>
      </c>
      <c r="AC438" s="16">
        <v>0</v>
      </c>
      <c r="AD438" s="16">
        <v>0</v>
      </c>
      <c r="AE438" s="16">
        <v>0</v>
      </c>
      <c r="AF438" s="15">
        <v>83.057851239669418</v>
      </c>
      <c r="AG438" s="10" t="s">
        <v>28</v>
      </c>
      <c r="AH438" s="10" t="s">
        <v>1966</v>
      </c>
      <c r="AI438" s="9">
        <v>0</v>
      </c>
      <c r="AJ438" s="9">
        <v>0</v>
      </c>
      <c r="AK438" s="9">
        <v>0</v>
      </c>
      <c r="AL438" s="24">
        <f>Table1[[#This Row],[Company Direct Land Through FY12]]+Table1[[#This Row],[Company Direct Land FY13 and After]]</f>
        <v>0</v>
      </c>
      <c r="AM438" s="9">
        <v>0</v>
      </c>
      <c r="AN438" s="9">
        <v>0</v>
      </c>
      <c r="AO438" s="9">
        <v>0</v>
      </c>
      <c r="AP438" s="24">
        <f>Table1[[#This Row],[Company Direct Building Through FY12]]+Table1[[#This Row],[Company Direct Building FY13 and After]]</f>
        <v>0</v>
      </c>
      <c r="AQ438" s="9">
        <v>0</v>
      </c>
      <c r="AR438" s="9">
        <v>739.21230000000003</v>
      </c>
      <c r="AS438" s="9">
        <v>0</v>
      </c>
      <c r="AT438" s="24">
        <f>Table1[[#This Row],[Mortgage Recording Tax Through FY12]]+Table1[[#This Row],[Mortgage Recording Tax FY13 and After]]</f>
        <v>739.21230000000003</v>
      </c>
      <c r="AU438" s="9">
        <v>0</v>
      </c>
      <c r="AV438" s="9">
        <v>0</v>
      </c>
      <c r="AW438" s="9">
        <v>0</v>
      </c>
      <c r="AX438" s="24">
        <f>Table1[[#This Row],[Pilot Savings  Through FY12]]+Table1[[#This Row],[Pilot Savings FY13 and After]]</f>
        <v>0</v>
      </c>
      <c r="AY438" s="9">
        <v>0</v>
      </c>
      <c r="AZ438" s="9">
        <v>739.21230000000003</v>
      </c>
      <c r="BA438" s="9">
        <v>0</v>
      </c>
      <c r="BB438" s="24">
        <f>Table1[[#This Row],[Mortgage Recording Tax Exemption Through FY12]]+Table1[[#This Row],[Mortgage Recording Tax Exemption FY13 and After]]</f>
        <v>739.21230000000003</v>
      </c>
      <c r="BC438" s="9">
        <v>137.52780000000001</v>
      </c>
      <c r="BD438" s="9">
        <v>442.07369999999997</v>
      </c>
      <c r="BE438" s="9">
        <v>1952.991</v>
      </c>
      <c r="BF438" s="24">
        <f>Table1[[#This Row],[Indirect and Induced Land Through FY12]]+Table1[[#This Row],[Indirect and Induced Land FY13 and After]]</f>
        <v>2395.0646999999999</v>
      </c>
      <c r="BG438" s="9">
        <v>255.40880000000001</v>
      </c>
      <c r="BH438" s="9">
        <v>820.99419999999998</v>
      </c>
      <c r="BI438" s="9">
        <v>3626.9843000000001</v>
      </c>
      <c r="BJ438" s="24">
        <f>Table1[[#This Row],[Indirect and Induced Building Through FY12]]+Table1[[#This Row],[Indirect and Induced Building FY13 and After]]</f>
        <v>4447.9785000000002</v>
      </c>
      <c r="BK438" s="9">
        <v>392.9366</v>
      </c>
      <c r="BL438" s="9">
        <v>1263.0679</v>
      </c>
      <c r="BM438" s="9">
        <v>5579.9753000000001</v>
      </c>
      <c r="BN438" s="24">
        <f>Table1[[#This Row],[TOTAL Real Property Related Taxes Through FY12]]+Table1[[#This Row],[TOTAL Real Property Related Taxes FY13 and After]]</f>
        <v>6843.0432000000001</v>
      </c>
      <c r="BO438" s="9">
        <v>394.76280000000003</v>
      </c>
      <c r="BP438" s="9">
        <v>1391.7136</v>
      </c>
      <c r="BQ438" s="9">
        <v>5605.9083000000001</v>
      </c>
      <c r="BR438" s="24">
        <f>Table1[[#This Row],[Company Direct Through FY12]]+Table1[[#This Row],[Company Direct FY13 and After]]</f>
        <v>6997.6219000000001</v>
      </c>
      <c r="BS438" s="9">
        <v>0</v>
      </c>
      <c r="BT438" s="9">
        <v>0</v>
      </c>
      <c r="BU438" s="9">
        <v>0</v>
      </c>
      <c r="BV438" s="24">
        <f>Table1[[#This Row],[Sales Tax Exemption Through FY12]]+Table1[[#This Row],[Sales Tax Exemption FY13 and After]]</f>
        <v>0</v>
      </c>
      <c r="BW438" s="9">
        <v>0</v>
      </c>
      <c r="BX438" s="9">
        <v>0</v>
      </c>
      <c r="BY438" s="9">
        <v>0</v>
      </c>
      <c r="BZ438" s="24">
        <f>Table1[[#This Row],[Energy Tax Savings Through FY12]]+Table1[[#This Row],[Energy Tax Savings FY13 and After]]</f>
        <v>0</v>
      </c>
      <c r="CA438" s="9">
        <v>6.0000000000000001E-3</v>
      </c>
      <c r="CB438" s="9">
        <v>4.53E-2</v>
      </c>
      <c r="CC438" s="9">
        <v>2.9000000000000001E-2</v>
      </c>
      <c r="CD438" s="24">
        <f>Table1[[#This Row],[Tax Exempt Bond Savings Through FY12]]+Table1[[#This Row],[Tax Exempt Bond Savings FY13 and After]]</f>
        <v>7.4300000000000005E-2</v>
      </c>
      <c r="CE438" s="9">
        <v>469.57749999999999</v>
      </c>
      <c r="CF438" s="9">
        <v>1675.0932</v>
      </c>
      <c r="CG438" s="9">
        <v>6668.3276999999998</v>
      </c>
      <c r="CH438" s="24">
        <f>Table1[[#This Row],[Indirect and Induced Through FY12]]+Table1[[#This Row],[Indirect and Induced FY13 and After]]</f>
        <v>8343.4208999999992</v>
      </c>
      <c r="CI438" s="9">
        <v>864.33429999999998</v>
      </c>
      <c r="CJ438" s="9">
        <v>3066.7615000000001</v>
      </c>
      <c r="CK438" s="9">
        <v>12274.207</v>
      </c>
      <c r="CL438" s="24">
        <f>Table1[[#This Row],[TOTAL Income Consumption Use Taxes Through FY12]]+Table1[[#This Row],[TOTAL Income Consumption Use Taxes FY13 and After]]</f>
        <v>15340.968500000001</v>
      </c>
      <c r="CM438" s="9">
        <v>6.0000000000000001E-3</v>
      </c>
      <c r="CN438" s="9">
        <v>739.25760000000002</v>
      </c>
      <c r="CO438" s="9">
        <v>2.9000000000000001E-2</v>
      </c>
      <c r="CP438" s="24">
        <f>Table1[[#This Row],[Assistance Provided Through FY12]]+Table1[[#This Row],[Assistance Provided FY13 and After]]</f>
        <v>739.28660000000002</v>
      </c>
      <c r="CQ438" s="9">
        <v>0</v>
      </c>
      <c r="CR438" s="9">
        <v>0</v>
      </c>
      <c r="CS438" s="9">
        <v>0</v>
      </c>
      <c r="CT438" s="24">
        <f>Table1[[#This Row],[Recapture Cancellation Reduction Amount Through FY12]]+Table1[[#This Row],[Recapture Cancellation Reduction Amount FY13 and After]]</f>
        <v>0</v>
      </c>
      <c r="CU438" s="9">
        <v>0</v>
      </c>
      <c r="CV438" s="9">
        <v>0</v>
      </c>
      <c r="CW438" s="9">
        <v>0</v>
      </c>
      <c r="CX438" s="24">
        <f>Table1[[#This Row],[Penalty Paid Through FY12]]+Table1[[#This Row],[Penalty Paid FY13 and After]]</f>
        <v>0</v>
      </c>
      <c r="CY438" s="9">
        <v>6.0000000000000001E-3</v>
      </c>
      <c r="CZ438" s="9">
        <v>739.25760000000002</v>
      </c>
      <c r="DA438" s="9">
        <v>2.9000000000000001E-2</v>
      </c>
      <c r="DB438" s="24">
        <f>Table1[[#This Row],[TOTAL Assistance Net of Recapture Penalties Through FY12]]+Table1[[#This Row],[TOTAL Assistance Net of Recapture Penalties FY13 and After]]</f>
        <v>739.28660000000002</v>
      </c>
      <c r="DC438" s="9">
        <v>394.76280000000003</v>
      </c>
      <c r="DD438" s="9">
        <v>2130.9259000000002</v>
      </c>
      <c r="DE438" s="9">
        <v>5605.9083000000001</v>
      </c>
      <c r="DF438" s="24">
        <f>Table1[[#This Row],[Company Direct Tax Revenue Before Assistance Through FY12]]+Table1[[#This Row],[Company Direct Tax Revenue Before Assistance FY13 and After]]</f>
        <v>7736.8342000000002</v>
      </c>
      <c r="DG438" s="9">
        <v>862.51409999999998</v>
      </c>
      <c r="DH438" s="9">
        <v>2938.1610999999998</v>
      </c>
      <c r="DI438" s="9">
        <v>12248.303</v>
      </c>
      <c r="DJ438" s="24">
        <f>Table1[[#This Row],[Indirect and Induced Tax Revenues Through FY12]]+Table1[[#This Row],[Indirect and Induced Tax Revenues FY13 and After]]</f>
        <v>15186.464099999999</v>
      </c>
      <c r="DK438" s="9">
        <v>1257.2769000000001</v>
      </c>
      <c r="DL438" s="9">
        <v>5069.0870000000004</v>
      </c>
      <c r="DM438" s="9">
        <v>17854.211299999999</v>
      </c>
      <c r="DN438" s="24">
        <f>Table1[[#This Row],[TOTAL Tax Revenues Before Assistance Through FY12]]+Table1[[#This Row],[TOTAL Tax Revenues Before Assistance FY13 and After]]</f>
        <v>22923.298299999999</v>
      </c>
      <c r="DO438" s="9">
        <v>1257.2709</v>
      </c>
      <c r="DP438" s="9">
        <v>4329.8293999999996</v>
      </c>
      <c r="DQ438" s="9">
        <v>17854.1823</v>
      </c>
      <c r="DR438" s="24">
        <f>Table1[[#This Row],[TOTAL Tax Revenues Net of Assistance Recapture and Penalty Through FY12]]+Table1[[#This Row],[TOTAL Tax Revenues Net of Assistance Recapture and Penalty FY13 and After]]</f>
        <v>22184.011699999999</v>
      </c>
      <c r="DS438" s="9">
        <v>0</v>
      </c>
      <c r="DT438" s="9">
        <v>0</v>
      </c>
      <c r="DU438" s="9">
        <v>0</v>
      </c>
      <c r="DV438" s="9">
        <v>0</v>
      </c>
    </row>
    <row r="439" spans="1:126" x14ac:dyDescent="0.25">
      <c r="A439" s="10">
        <v>93286</v>
      </c>
      <c r="B439" s="10" t="s">
        <v>1704</v>
      </c>
      <c r="C439" s="10" t="s">
        <v>1705</v>
      </c>
      <c r="D439" s="10" t="s">
        <v>17</v>
      </c>
      <c r="E439" s="10">
        <v>39</v>
      </c>
      <c r="F439" s="10" t="s">
        <v>987</v>
      </c>
      <c r="G439" s="10" t="s">
        <v>1334</v>
      </c>
      <c r="H439" s="13">
        <v>61100</v>
      </c>
      <c r="I439" s="13">
        <v>194000</v>
      </c>
      <c r="J439" s="10" t="s">
        <v>745</v>
      </c>
      <c r="K439" s="10" t="s">
        <v>1510</v>
      </c>
      <c r="L439" s="8">
        <v>39478</v>
      </c>
      <c r="M439" s="8">
        <v>50222</v>
      </c>
      <c r="N439" s="9">
        <v>48190</v>
      </c>
      <c r="O439" s="10" t="s">
        <v>108</v>
      </c>
      <c r="P439" s="7">
        <v>68</v>
      </c>
      <c r="Q439" s="7">
        <v>39</v>
      </c>
      <c r="R439" s="7">
        <v>360</v>
      </c>
      <c r="S439" s="7">
        <v>0</v>
      </c>
      <c r="T439" s="7">
        <v>46</v>
      </c>
      <c r="U439" s="7">
        <v>513</v>
      </c>
      <c r="V439" s="7">
        <v>413</v>
      </c>
      <c r="W439" s="7">
        <v>0</v>
      </c>
      <c r="X439" s="7">
        <v>0</v>
      </c>
      <c r="Y439" s="7">
        <v>492</v>
      </c>
      <c r="Z439" s="7">
        <v>0</v>
      </c>
      <c r="AA439" s="7">
        <v>31.477516059957171</v>
      </c>
      <c r="AB439" s="16">
        <v>11.991434689507495</v>
      </c>
      <c r="AC439" s="16">
        <v>44.325481798715202</v>
      </c>
      <c r="AD439" s="16">
        <v>6.8522483940042829</v>
      </c>
      <c r="AE439" s="16">
        <v>5.3533190578158463</v>
      </c>
      <c r="AF439" s="15">
        <v>95.717344753747327</v>
      </c>
      <c r="AG439" s="10" t="s">
        <v>28</v>
      </c>
      <c r="AH439" s="10" t="s">
        <v>1966</v>
      </c>
      <c r="AI439" s="9">
        <v>0</v>
      </c>
      <c r="AJ439" s="9">
        <v>0</v>
      </c>
      <c r="AK439" s="9">
        <v>0</v>
      </c>
      <c r="AL439" s="24">
        <f>Table1[[#This Row],[Company Direct Land Through FY12]]+Table1[[#This Row],[Company Direct Land FY13 and After]]</f>
        <v>0</v>
      </c>
      <c r="AM439" s="9">
        <v>0</v>
      </c>
      <c r="AN439" s="9">
        <v>0</v>
      </c>
      <c r="AO439" s="9">
        <v>0</v>
      </c>
      <c r="AP439" s="24">
        <f>Table1[[#This Row],[Company Direct Building Through FY12]]+Table1[[#This Row],[Company Direct Building FY13 and After]]</f>
        <v>0</v>
      </c>
      <c r="AQ439" s="9">
        <v>0</v>
      </c>
      <c r="AR439" s="9">
        <v>0</v>
      </c>
      <c r="AS439" s="9">
        <v>0</v>
      </c>
      <c r="AT439" s="24">
        <f>Table1[[#This Row],[Mortgage Recording Tax Through FY12]]+Table1[[#This Row],[Mortgage Recording Tax FY13 and After]]</f>
        <v>0</v>
      </c>
      <c r="AU439" s="9">
        <v>0</v>
      </c>
      <c r="AV439" s="9">
        <v>0</v>
      </c>
      <c r="AW439" s="9">
        <v>0</v>
      </c>
      <c r="AX439" s="24">
        <f>Table1[[#This Row],[Pilot Savings  Through FY12]]+Table1[[#This Row],[Pilot Savings FY13 and After]]</f>
        <v>0</v>
      </c>
      <c r="AY439" s="9">
        <v>0</v>
      </c>
      <c r="AZ439" s="9">
        <v>0</v>
      </c>
      <c r="BA439" s="9">
        <v>0</v>
      </c>
      <c r="BB439" s="24">
        <f>Table1[[#This Row],[Mortgage Recording Tax Exemption Through FY12]]+Table1[[#This Row],[Mortgage Recording Tax Exemption FY13 and After]]</f>
        <v>0</v>
      </c>
      <c r="BC439" s="9">
        <v>196.05959999999999</v>
      </c>
      <c r="BD439" s="9">
        <v>1131.569</v>
      </c>
      <c r="BE439" s="9">
        <v>2861.9823999999999</v>
      </c>
      <c r="BF439" s="24">
        <f>Table1[[#This Row],[Indirect and Induced Land Through FY12]]+Table1[[#This Row],[Indirect and Induced Land FY13 and After]]</f>
        <v>3993.5513999999998</v>
      </c>
      <c r="BG439" s="9">
        <v>364.11070000000001</v>
      </c>
      <c r="BH439" s="9">
        <v>2101.4852000000001</v>
      </c>
      <c r="BI439" s="9">
        <v>5315.1103999999996</v>
      </c>
      <c r="BJ439" s="24">
        <f>Table1[[#This Row],[Indirect and Induced Building Through FY12]]+Table1[[#This Row],[Indirect and Induced Building FY13 and After]]</f>
        <v>7416.5955999999996</v>
      </c>
      <c r="BK439" s="9">
        <v>560.1703</v>
      </c>
      <c r="BL439" s="9">
        <v>3233.0542</v>
      </c>
      <c r="BM439" s="9">
        <v>8177.0928000000004</v>
      </c>
      <c r="BN439" s="24">
        <f>Table1[[#This Row],[TOTAL Real Property Related Taxes Through FY12]]+Table1[[#This Row],[TOTAL Real Property Related Taxes FY13 and After]]</f>
        <v>11410.147000000001</v>
      </c>
      <c r="BO439" s="9">
        <v>630.4674</v>
      </c>
      <c r="BP439" s="9">
        <v>4167.9173000000001</v>
      </c>
      <c r="BQ439" s="9">
        <v>9203.2540000000008</v>
      </c>
      <c r="BR439" s="24">
        <f>Table1[[#This Row],[Company Direct Through FY12]]+Table1[[#This Row],[Company Direct FY13 and After]]</f>
        <v>13371.171300000002</v>
      </c>
      <c r="BS439" s="9">
        <v>0</v>
      </c>
      <c r="BT439" s="9">
        <v>0</v>
      </c>
      <c r="BU439" s="9">
        <v>0</v>
      </c>
      <c r="BV439" s="24">
        <f>Table1[[#This Row],[Sales Tax Exemption Through FY12]]+Table1[[#This Row],[Sales Tax Exemption FY13 and After]]</f>
        <v>0</v>
      </c>
      <c r="BW439" s="9">
        <v>0</v>
      </c>
      <c r="BX439" s="9">
        <v>0</v>
      </c>
      <c r="BY439" s="9">
        <v>0</v>
      </c>
      <c r="BZ439" s="24">
        <f>Table1[[#This Row],[Energy Tax Savings Through FY12]]+Table1[[#This Row],[Energy Tax Savings FY13 and After]]</f>
        <v>0</v>
      </c>
      <c r="CA439" s="9">
        <v>3.9E-2</v>
      </c>
      <c r="CB439" s="9">
        <v>0.15509999999999999</v>
      </c>
      <c r="CC439" s="9">
        <v>0.18809999999999999</v>
      </c>
      <c r="CD439" s="24">
        <f>Table1[[#This Row],[Tax Exempt Bond Savings Through FY12]]+Table1[[#This Row],[Tax Exempt Bond Savings FY13 and After]]</f>
        <v>0.34319999999999995</v>
      </c>
      <c r="CE439" s="9">
        <v>727.32180000000005</v>
      </c>
      <c r="CF439" s="9">
        <v>4837.9096</v>
      </c>
      <c r="CG439" s="9">
        <v>10617.084999999999</v>
      </c>
      <c r="CH439" s="24">
        <f>Table1[[#This Row],[Indirect and Induced Through FY12]]+Table1[[#This Row],[Indirect and Induced FY13 and After]]</f>
        <v>15454.994599999998</v>
      </c>
      <c r="CI439" s="9">
        <v>1357.7501999999999</v>
      </c>
      <c r="CJ439" s="9">
        <v>9005.6718000000001</v>
      </c>
      <c r="CK439" s="9">
        <v>19820.150900000001</v>
      </c>
      <c r="CL439" s="24">
        <f>Table1[[#This Row],[TOTAL Income Consumption Use Taxes Through FY12]]+Table1[[#This Row],[TOTAL Income Consumption Use Taxes FY13 and After]]</f>
        <v>28825.822700000001</v>
      </c>
      <c r="CM439" s="9">
        <v>3.9E-2</v>
      </c>
      <c r="CN439" s="9">
        <v>0.15509999999999999</v>
      </c>
      <c r="CO439" s="9">
        <v>0.18809999999999999</v>
      </c>
      <c r="CP439" s="24">
        <f>Table1[[#This Row],[Assistance Provided Through FY12]]+Table1[[#This Row],[Assistance Provided FY13 and After]]</f>
        <v>0.34319999999999995</v>
      </c>
      <c r="CQ439" s="9">
        <v>0</v>
      </c>
      <c r="CR439" s="9">
        <v>0</v>
      </c>
      <c r="CS439" s="9">
        <v>0</v>
      </c>
      <c r="CT439" s="24">
        <f>Table1[[#This Row],[Recapture Cancellation Reduction Amount Through FY12]]+Table1[[#This Row],[Recapture Cancellation Reduction Amount FY13 and After]]</f>
        <v>0</v>
      </c>
      <c r="CU439" s="9">
        <v>0</v>
      </c>
      <c r="CV439" s="9">
        <v>0</v>
      </c>
      <c r="CW439" s="9">
        <v>0</v>
      </c>
      <c r="CX439" s="24">
        <f>Table1[[#This Row],[Penalty Paid Through FY12]]+Table1[[#This Row],[Penalty Paid FY13 and After]]</f>
        <v>0</v>
      </c>
      <c r="CY439" s="9">
        <v>3.9E-2</v>
      </c>
      <c r="CZ439" s="9">
        <v>0.15509999999999999</v>
      </c>
      <c r="DA439" s="9">
        <v>0.18809999999999999</v>
      </c>
      <c r="DB439" s="24">
        <f>Table1[[#This Row],[TOTAL Assistance Net of Recapture Penalties Through FY12]]+Table1[[#This Row],[TOTAL Assistance Net of Recapture Penalties FY13 and After]]</f>
        <v>0.34319999999999995</v>
      </c>
      <c r="DC439" s="9">
        <v>630.4674</v>
      </c>
      <c r="DD439" s="9">
        <v>4167.9173000000001</v>
      </c>
      <c r="DE439" s="9">
        <v>9203.2540000000008</v>
      </c>
      <c r="DF439" s="24">
        <f>Table1[[#This Row],[Company Direct Tax Revenue Before Assistance Through FY12]]+Table1[[#This Row],[Company Direct Tax Revenue Before Assistance FY13 and After]]</f>
        <v>13371.171300000002</v>
      </c>
      <c r="DG439" s="9">
        <v>1287.4920999999999</v>
      </c>
      <c r="DH439" s="9">
        <v>8070.9638000000004</v>
      </c>
      <c r="DI439" s="9">
        <v>18794.177800000001</v>
      </c>
      <c r="DJ439" s="24">
        <f>Table1[[#This Row],[Indirect and Induced Tax Revenues Through FY12]]+Table1[[#This Row],[Indirect and Induced Tax Revenues FY13 and After]]</f>
        <v>26865.141600000003</v>
      </c>
      <c r="DK439" s="9">
        <v>1917.9594999999999</v>
      </c>
      <c r="DL439" s="9">
        <v>12238.881100000001</v>
      </c>
      <c r="DM439" s="9">
        <v>27997.431799999998</v>
      </c>
      <c r="DN439" s="24">
        <f>Table1[[#This Row],[TOTAL Tax Revenues Before Assistance Through FY12]]+Table1[[#This Row],[TOTAL Tax Revenues Before Assistance FY13 and After]]</f>
        <v>40236.312899999997</v>
      </c>
      <c r="DO439" s="9">
        <v>1917.9204999999999</v>
      </c>
      <c r="DP439" s="9">
        <v>12238.726000000001</v>
      </c>
      <c r="DQ439" s="9">
        <v>27997.243699999999</v>
      </c>
      <c r="DR439" s="24">
        <f>Table1[[#This Row],[TOTAL Tax Revenues Net of Assistance Recapture and Penalty Through FY12]]+Table1[[#This Row],[TOTAL Tax Revenues Net of Assistance Recapture and Penalty FY13 and After]]</f>
        <v>40235.969700000001</v>
      </c>
      <c r="DS439" s="9">
        <v>0</v>
      </c>
      <c r="DT439" s="9">
        <v>0</v>
      </c>
      <c r="DU439" s="9">
        <v>0</v>
      </c>
      <c r="DV439" s="9">
        <v>0</v>
      </c>
    </row>
    <row r="440" spans="1:126" x14ac:dyDescent="0.25">
      <c r="A440" s="10">
        <v>93287</v>
      </c>
      <c r="B440" s="10" t="s">
        <v>1706</v>
      </c>
      <c r="C440" s="10" t="s">
        <v>1707</v>
      </c>
      <c r="D440" s="10" t="s">
        <v>24</v>
      </c>
      <c r="E440" s="10">
        <v>27</v>
      </c>
      <c r="F440" s="10" t="s">
        <v>1708</v>
      </c>
      <c r="G440" s="10" t="s">
        <v>401</v>
      </c>
      <c r="H440" s="13">
        <v>51220</v>
      </c>
      <c r="I440" s="13">
        <v>55000</v>
      </c>
      <c r="J440" s="10" t="s">
        <v>294</v>
      </c>
      <c r="K440" s="10" t="s">
        <v>81</v>
      </c>
      <c r="L440" s="8">
        <v>39406</v>
      </c>
      <c r="M440" s="8">
        <v>48760</v>
      </c>
      <c r="N440" s="9">
        <v>7633</v>
      </c>
      <c r="O440" s="10" t="s">
        <v>11</v>
      </c>
      <c r="P440" s="7">
        <v>0</v>
      </c>
      <c r="Q440" s="7">
        <v>0</v>
      </c>
      <c r="R440" s="7">
        <v>47</v>
      </c>
      <c r="S440" s="7">
        <v>0</v>
      </c>
      <c r="T440" s="7">
        <v>0</v>
      </c>
      <c r="U440" s="7">
        <v>47</v>
      </c>
      <c r="V440" s="7">
        <v>47</v>
      </c>
      <c r="W440" s="7">
        <v>0</v>
      </c>
      <c r="X440" s="7">
        <v>0</v>
      </c>
      <c r="Y440" s="7">
        <v>0</v>
      </c>
      <c r="Z440" s="7">
        <v>11</v>
      </c>
      <c r="AA440" s="7">
        <v>0</v>
      </c>
      <c r="AB440" s="16">
        <v>0</v>
      </c>
      <c r="AC440" s="16">
        <v>0</v>
      </c>
      <c r="AD440" s="16">
        <v>0</v>
      </c>
      <c r="AE440" s="16">
        <v>0</v>
      </c>
      <c r="AF440" s="15">
        <v>78.723404255319153</v>
      </c>
      <c r="AG440" s="10" t="s">
        <v>28</v>
      </c>
      <c r="AH440" s="10" t="s">
        <v>1966</v>
      </c>
      <c r="AI440" s="9">
        <v>28.140999999999998</v>
      </c>
      <c r="AJ440" s="9">
        <v>106.2805</v>
      </c>
      <c r="AK440" s="9">
        <v>351.90820000000002</v>
      </c>
      <c r="AL440" s="24">
        <f>Table1[[#This Row],[Company Direct Land Through FY12]]+Table1[[#This Row],[Company Direct Land FY13 and After]]</f>
        <v>458.18870000000004</v>
      </c>
      <c r="AM440" s="9">
        <v>103.337</v>
      </c>
      <c r="AN440" s="9">
        <v>354.81639999999999</v>
      </c>
      <c r="AO440" s="9">
        <v>1292.2493999999999</v>
      </c>
      <c r="AP440" s="24">
        <f>Table1[[#This Row],[Company Direct Building Through FY12]]+Table1[[#This Row],[Company Direct Building FY13 and After]]</f>
        <v>1647.0657999999999</v>
      </c>
      <c r="AQ440" s="9">
        <v>0</v>
      </c>
      <c r="AR440" s="9">
        <v>91.106399999999994</v>
      </c>
      <c r="AS440" s="9">
        <v>0</v>
      </c>
      <c r="AT440" s="24">
        <f>Table1[[#This Row],[Mortgage Recording Tax Through FY12]]+Table1[[#This Row],[Mortgage Recording Tax FY13 and After]]</f>
        <v>91.106399999999994</v>
      </c>
      <c r="AU440" s="9">
        <v>72.769000000000005</v>
      </c>
      <c r="AV440" s="9">
        <v>202.82060000000001</v>
      </c>
      <c r="AW440" s="9">
        <v>909.9905</v>
      </c>
      <c r="AX440" s="24">
        <f>Table1[[#This Row],[Pilot Savings  Through FY12]]+Table1[[#This Row],[Pilot Savings FY13 and After]]</f>
        <v>1112.8110999999999</v>
      </c>
      <c r="AY440" s="9">
        <v>0</v>
      </c>
      <c r="AZ440" s="9">
        <v>91.106399999999994</v>
      </c>
      <c r="BA440" s="9">
        <v>0</v>
      </c>
      <c r="BB440" s="24">
        <f>Table1[[#This Row],[Mortgage Recording Tax Exemption Through FY12]]+Table1[[#This Row],[Mortgage Recording Tax Exemption FY13 and After]]</f>
        <v>91.106399999999994</v>
      </c>
      <c r="BC440" s="9">
        <v>81.894099999999995</v>
      </c>
      <c r="BD440" s="9">
        <v>230.2621</v>
      </c>
      <c r="BE440" s="9">
        <v>1024.1014</v>
      </c>
      <c r="BF440" s="24">
        <f>Table1[[#This Row],[Indirect and Induced Land Through FY12]]+Table1[[#This Row],[Indirect and Induced Land FY13 and After]]</f>
        <v>1254.3634999999999</v>
      </c>
      <c r="BG440" s="9">
        <v>152.0891</v>
      </c>
      <c r="BH440" s="9">
        <v>427.62959999999998</v>
      </c>
      <c r="BI440" s="9">
        <v>1901.9033999999999</v>
      </c>
      <c r="BJ440" s="24">
        <f>Table1[[#This Row],[Indirect and Induced Building Through FY12]]+Table1[[#This Row],[Indirect and Induced Building FY13 and After]]</f>
        <v>2329.5329999999999</v>
      </c>
      <c r="BK440" s="9">
        <v>292.69220000000001</v>
      </c>
      <c r="BL440" s="9">
        <v>916.16800000000001</v>
      </c>
      <c r="BM440" s="9">
        <v>3660.1718999999998</v>
      </c>
      <c r="BN440" s="24">
        <f>Table1[[#This Row],[TOTAL Real Property Related Taxes Through FY12]]+Table1[[#This Row],[TOTAL Real Property Related Taxes FY13 and After]]</f>
        <v>4576.3398999999999</v>
      </c>
      <c r="BO440" s="9">
        <v>517.29219999999998</v>
      </c>
      <c r="BP440" s="9">
        <v>1567.1601000000001</v>
      </c>
      <c r="BQ440" s="9">
        <v>6468.8389999999999</v>
      </c>
      <c r="BR440" s="24">
        <f>Table1[[#This Row],[Company Direct Through FY12]]+Table1[[#This Row],[Company Direct FY13 and After]]</f>
        <v>8035.9991</v>
      </c>
      <c r="BS440" s="9">
        <v>0</v>
      </c>
      <c r="BT440" s="9">
        <v>0</v>
      </c>
      <c r="BU440" s="9">
        <v>0</v>
      </c>
      <c r="BV440" s="24">
        <f>Table1[[#This Row],[Sales Tax Exemption Through FY12]]+Table1[[#This Row],[Sales Tax Exemption FY13 and After]]</f>
        <v>0</v>
      </c>
      <c r="BW440" s="9">
        <v>0</v>
      </c>
      <c r="BX440" s="9">
        <v>0</v>
      </c>
      <c r="BY440" s="9">
        <v>0</v>
      </c>
      <c r="BZ440" s="24">
        <f>Table1[[#This Row],[Energy Tax Savings Through FY12]]+Table1[[#This Row],[Energy Tax Savings FY13 and After]]</f>
        <v>0</v>
      </c>
      <c r="CA440" s="9">
        <v>0</v>
      </c>
      <c r="CB440" s="9">
        <v>0</v>
      </c>
      <c r="CC440" s="9">
        <v>0</v>
      </c>
      <c r="CD440" s="24">
        <f>Table1[[#This Row],[Tax Exempt Bond Savings Through FY12]]+Table1[[#This Row],[Tax Exempt Bond Savings FY13 and After]]</f>
        <v>0</v>
      </c>
      <c r="CE440" s="9">
        <v>279.62079999999997</v>
      </c>
      <c r="CF440" s="9">
        <v>859.96709999999996</v>
      </c>
      <c r="CG440" s="9">
        <v>3496.7132999999999</v>
      </c>
      <c r="CH440" s="24">
        <f>Table1[[#This Row],[Indirect and Induced Through FY12]]+Table1[[#This Row],[Indirect and Induced FY13 and After]]</f>
        <v>4356.6804000000002</v>
      </c>
      <c r="CI440" s="9">
        <v>796.91300000000001</v>
      </c>
      <c r="CJ440" s="9">
        <v>2427.1271999999999</v>
      </c>
      <c r="CK440" s="9">
        <v>9965.5522999999994</v>
      </c>
      <c r="CL440" s="24">
        <f>Table1[[#This Row],[TOTAL Income Consumption Use Taxes Through FY12]]+Table1[[#This Row],[TOTAL Income Consumption Use Taxes FY13 and After]]</f>
        <v>12392.679499999998</v>
      </c>
      <c r="CM440" s="9">
        <v>72.769000000000005</v>
      </c>
      <c r="CN440" s="9">
        <v>293.92700000000002</v>
      </c>
      <c r="CO440" s="9">
        <v>909.9905</v>
      </c>
      <c r="CP440" s="24">
        <f>Table1[[#This Row],[Assistance Provided Through FY12]]+Table1[[#This Row],[Assistance Provided FY13 and After]]</f>
        <v>1203.9175</v>
      </c>
      <c r="CQ440" s="9">
        <v>0</v>
      </c>
      <c r="CR440" s="9">
        <v>0</v>
      </c>
      <c r="CS440" s="9">
        <v>0</v>
      </c>
      <c r="CT440" s="24">
        <f>Table1[[#This Row],[Recapture Cancellation Reduction Amount Through FY12]]+Table1[[#This Row],[Recapture Cancellation Reduction Amount FY13 and After]]</f>
        <v>0</v>
      </c>
      <c r="CU440" s="9">
        <v>0</v>
      </c>
      <c r="CV440" s="9">
        <v>0</v>
      </c>
      <c r="CW440" s="9">
        <v>0</v>
      </c>
      <c r="CX440" s="24">
        <f>Table1[[#This Row],[Penalty Paid Through FY12]]+Table1[[#This Row],[Penalty Paid FY13 and After]]</f>
        <v>0</v>
      </c>
      <c r="CY440" s="9">
        <v>72.769000000000005</v>
      </c>
      <c r="CZ440" s="9">
        <v>293.92700000000002</v>
      </c>
      <c r="DA440" s="9">
        <v>909.9905</v>
      </c>
      <c r="DB440" s="24">
        <f>Table1[[#This Row],[TOTAL Assistance Net of Recapture Penalties Through FY12]]+Table1[[#This Row],[TOTAL Assistance Net of Recapture Penalties FY13 and After]]</f>
        <v>1203.9175</v>
      </c>
      <c r="DC440" s="9">
        <v>648.77020000000005</v>
      </c>
      <c r="DD440" s="9">
        <v>2119.3634000000002</v>
      </c>
      <c r="DE440" s="9">
        <v>8112.9966000000004</v>
      </c>
      <c r="DF440" s="24">
        <f>Table1[[#This Row],[Company Direct Tax Revenue Before Assistance Through FY12]]+Table1[[#This Row],[Company Direct Tax Revenue Before Assistance FY13 and After]]</f>
        <v>10232.36</v>
      </c>
      <c r="DG440" s="9">
        <v>513.60400000000004</v>
      </c>
      <c r="DH440" s="9">
        <v>1517.8588</v>
      </c>
      <c r="DI440" s="9">
        <v>6422.7181</v>
      </c>
      <c r="DJ440" s="24">
        <f>Table1[[#This Row],[Indirect and Induced Tax Revenues Through FY12]]+Table1[[#This Row],[Indirect and Induced Tax Revenues FY13 and After]]</f>
        <v>7940.5769</v>
      </c>
      <c r="DK440" s="9">
        <v>1162.3742</v>
      </c>
      <c r="DL440" s="9">
        <v>3637.2222000000002</v>
      </c>
      <c r="DM440" s="9">
        <v>14535.7147</v>
      </c>
      <c r="DN440" s="24">
        <f>Table1[[#This Row],[TOTAL Tax Revenues Before Assistance Through FY12]]+Table1[[#This Row],[TOTAL Tax Revenues Before Assistance FY13 and After]]</f>
        <v>18172.936900000001</v>
      </c>
      <c r="DO440" s="9">
        <v>1089.6052</v>
      </c>
      <c r="DP440" s="9">
        <v>3343.2952</v>
      </c>
      <c r="DQ440" s="9">
        <v>13625.724200000001</v>
      </c>
      <c r="DR440" s="24">
        <f>Table1[[#This Row],[TOTAL Tax Revenues Net of Assistance Recapture and Penalty Through FY12]]+Table1[[#This Row],[TOTAL Tax Revenues Net of Assistance Recapture and Penalty FY13 and After]]</f>
        <v>16969.019400000001</v>
      </c>
      <c r="DS440" s="9">
        <v>0</v>
      </c>
      <c r="DT440" s="9">
        <v>0</v>
      </c>
      <c r="DU440" s="9">
        <v>0</v>
      </c>
      <c r="DV440" s="9">
        <v>0</v>
      </c>
    </row>
    <row r="441" spans="1:126" x14ac:dyDescent="0.25">
      <c r="A441" s="10">
        <v>93288</v>
      </c>
      <c r="B441" s="10" t="s">
        <v>1709</v>
      </c>
      <c r="C441" s="10" t="s">
        <v>1711</v>
      </c>
      <c r="D441" s="10" t="s">
        <v>17</v>
      </c>
      <c r="E441" s="10">
        <v>42</v>
      </c>
      <c r="F441" s="10" t="s">
        <v>1712</v>
      </c>
      <c r="G441" s="10" t="s">
        <v>480</v>
      </c>
      <c r="H441" s="13">
        <v>50000</v>
      </c>
      <c r="I441" s="13">
        <v>34000</v>
      </c>
      <c r="J441" s="10" t="s">
        <v>1710</v>
      </c>
      <c r="K441" s="10" t="s">
        <v>81</v>
      </c>
      <c r="L441" s="8">
        <v>39350</v>
      </c>
      <c r="M441" s="8">
        <v>48760</v>
      </c>
      <c r="N441" s="9">
        <v>5550</v>
      </c>
      <c r="O441" s="10" t="s">
        <v>11</v>
      </c>
      <c r="P441" s="7">
        <v>49</v>
      </c>
      <c r="Q441" s="7">
        <v>0</v>
      </c>
      <c r="R441" s="7">
        <v>60</v>
      </c>
      <c r="S441" s="7">
        <v>0</v>
      </c>
      <c r="T441" s="7">
        <v>12</v>
      </c>
      <c r="U441" s="7">
        <v>121</v>
      </c>
      <c r="V441" s="7">
        <v>84</v>
      </c>
      <c r="W441" s="7">
        <v>0</v>
      </c>
      <c r="X441" s="7">
        <v>0</v>
      </c>
      <c r="Y441" s="7">
        <v>0</v>
      </c>
      <c r="Z441" s="7">
        <v>34</v>
      </c>
      <c r="AA441" s="7">
        <v>0</v>
      </c>
      <c r="AB441" s="16">
        <v>0</v>
      </c>
      <c r="AC441" s="16">
        <v>0</v>
      </c>
      <c r="AD441" s="16">
        <v>0</v>
      </c>
      <c r="AE441" s="16">
        <v>0</v>
      </c>
      <c r="AF441" s="15">
        <v>97.247706422018354</v>
      </c>
      <c r="AG441" s="10" t="s">
        <v>1966</v>
      </c>
      <c r="AH441" s="10" t="s">
        <v>1966</v>
      </c>
      <c r="AI441" s="9">
        <v>45.683999999999997</v>
      </c>
      <c r="AJ441" s="9">
        <v>140.23939999999999</v>
      </c>
      <c r="AK441" s="9">
        <v>571.2867</v>
      </c>
      <c r="AL441" s="24">
        <f>Table1[[#This Row],[Company Direct Land Through FY12]]+Table1[[#This Row],[Company Direct Land FY13 and After]]</f>
        <v>711.52610000000004</v>
      </c>
      <c r="AM441" s="9">
        <v>79.078999999999994</v>
      </c>
      <c r="AN441" s="9">
        <v>238.21850000000001</v>
      </c>
      <c r="AO441" s="9">
        <v>988.899</v>
      </c>
      <c r="AP441" s="24">
        <f>Table1[[#This Row],[Company Direct Building Through FY12]]+Table1[[#This Row],[Company Direct Building FY13 and After]]</f>
        <v>1227.1175000000001</v>
      </c>
      <c r="AQ441" s="9">
        <v>0</v>
      </c>
      <c r="AR441" s="9">
        <v>71.456000000000003</v>
      </c>
      <c r="AS441" s="9">
        <v>0</v>
      </c>
      <c r="AT441" s="24">
        <f>Table1[[#This Row],[Mortgage Recording Tax Through FY12]]+Table1[[#This Row],[Mortgage Recording Tax FY13 and After]]</f>
        <v>71.456000000000003</v>
      </c>
      <c r="AU441" s="9">
        <v>77.147000000000006</v>
      </c>
      <c r="AV441" s="9">
        <v>211.64060000000001</v>
      </c>
      <c r="AW441" s="9">
        <v>964.73739999999998</v>
      </c>
      <c r="AX441" s="24">
        <f>Table1[[#This Row],[Pilot Savings  Through FY12]]+Table1[[#This Row],[Pilot Savings FY13 and After]]</f>
        <v>1176.3779999999999</v>
      </c>
      <c r="AY441" s="9">
        <v>0</v>
      </c>
      <c r="AZ441" s="9">
        <v>71.456000000000003</v>
      </c>
      <c r="BA441" s="9">
        <v>0</v>
      </c>
      <c r="BB441" s="24">
        <f>Table1[[#This Row],[Mortgage Recording Tax Exemption Through FY12]]+Table1[[#This Row],[Mortgage Recording Tax Exemption FY13 and After]]</f>
        <v>71.456000000000003</v>
      </c>
      <c r="BC441" s="9">
        <v>115.11920000000001</v>
      </c>
      <c r="BD441" s="9">
        <v>407.77850000000001</v>
      </c>
      <c r="BE441" s="9">
        <v>1439.5897</v>
      </c>
      <c r="BF441" s="24">
        <f>Table1[[#This Row],[Indirect and Induced Land Through FY12]]+Table1[[#This Row],[Indirect and Induced Land FY13 and After]]</f>
        <v>1847.3681999999999</v>
      </c>
      <c r="BG441" s="9">
        <v>213.7927</v>
      </c>
      <c r="BH441" s="9">
        <v>757.303</v>
      </c>
      <c r="BI441" s="9">
        <v>2673.5182</v>
      </c>
      <c r="BJ441" s="24">
        <f>Table1[[#This Row],[Indirect and Induced Building Through FY12]]+Table1[[#This Row],[Indirect and Induced Building FY13 and After]]</f>
        <v>3430.8211999999999</v>
      </c>
      <c r="BK441" s="9">
        <v>376.52789999999999</v>
      </c>
      <c r="BL441" s="9">
        <v>1331.8987999999999</v>
      </c>
      <c r="BM441" s="9">
        <v>4708.5562</v>
      </c>
      <c r="BN441" s="24">
        <f>Table1[[#This Row],[TOTAL Real Property Related Taxes Through FY12]]+Table1[[#This Row],[TOTAL Real Property Related Taxes FY13 and After]]</f>
        <v>6040.4549999999999</v>
      </c>
      <c r="BO441" s="9">
        <v>621.0838</v>
      </c>
      <c r="BP441" s="9">
        <v>2424.8436000000002</v>
      </c>
      <c r="BQ441" s="9">
        <v>7766.7730000000001</v>
      </c>
      <c r="BR441" s="24">
        <f>Table1[[#This Row],[Company Direct Through FY12]]+Table1[[#This Row],[Company Direct FY13 and After]]</f>
        <v>10191.616600000001</v>
      </c>
      <c r="BS441" s="9">
        <v>0</v>
      </c>
      <c r="BT441" s="9">
        <v>4.9010999999999996</v>
      </c>
      <c r="BU441" s="9">
        <v>0</v>
      </c>
      <c r="BV441" s="24">
        <f>Table1[[#This Row],[Sales Tax Exemption Through FY12]]+Table1[[#This Row],[Sales Tax Exemption FY13 and After]]</f>
        <v>4.9010999999999996</v>
      </c>
      <c r="BW441" s="9">
        <v>0</v>
      </c>
      <c r="BX441" s="9">
        <v>0</v>
      </c>
      <c r="BY441" s="9">
        <v>0</v>
      </c>
      <c r="BZ441" s="24">
        <f>Table1[[#This Row],[Energy Tax Savings Through FY12]]+Table1[[#This Row],[Energy Tax Savings FY13 and After]]</f>
        <v>0</v>
      </c>
      <c r="CA441" s="9">
        <v>0</v>
      </c>
      <c r="CB441" s="9">
        <v>0</v>
      </c>
      <c r="CC441" s="9">
        <v>0</v>
      </c>
      <c r="CD441" s="24">
        <f>Table1[[#This Row],[Tax Exempt Bond Savings Through FY12]]+Table1[[#This Row],[Tax Exempt Bond Savings FY13 and After]]</f>
        <v>0</v>
      </c>
      <c r="CE441" s="9">
        <v>427.05709999999999</v>
      </c>
      <c r="CF441" s="9">
        <v>1690.9227000000001</v>
      </c>
      <c r="CG441" s="9">
        <v>5340.4309000000003</v>
      </c>
      <c r="CH441" s="24">
        <f>Table1[[#This Row],[Indirect and Induced Through FY12]]+Table1[[#This Row],[Indirect and Induced FY13 and After]]</f>
        <v>7031.3536000000004</v>
      </c>
      <c r="CI441" s="9">
        <v>1048.1409000000001</v>
      </c>
      <c r="CJ441" s="9">
        <v>4110.8652000000002</v>
      </c>
      <c r="CK441" s="9">
        <v>13107.2039</v>
      </c>
      <c r="CL441" s="24">
        <f>Table1[[#This Row],[TOTAL Income Consumption Use Taxes Through FY12]]+Table1[[#This Row],[TOTAL Income Consumption Use Taxes FY13 and After]]</f>
        <v>17218.069100000001</v>
      </c>
      <c r="CM441" s="9">
        <v>77.147000000000006</v>
      </c>
      <c r="CN441" s="9">
        <v>287.99770000000001</v>
      </c>
      <c r="CO441" s="9">
        <v>964.73739999999998</v>
      </c>
      <c r="CP441" s="24">
        <f>Table1[[#This Row],[Assistance Provided Through FY12]]+Table1[[#This Row],[Assistance Provided FY13 and After]]</f>
        <v>1252.7350999999999</v>
      </c>
      <c r="CQ441" s="9">
        <v>0</v>
      </c>
      <c r="CR441" s="9">
        <v>0</v>
      </c>
      <c r="CS441" s="9">
        <v>0</v>
      </c>
      <c r="CT441" s="24">
        <f>Table1[[#This Row],[Recapture Cancellation Reduction Amount Through FY12]]+Table1[[#This Row],[Recapture Cancellation Reduction Amount FY13 and After]]</f>
        <v>0</v>
      </c>
      <c r="CU441" s="9">
        <v>0</v>
      </c>
      <c r="CV441" s="9">
        <v>0</v>
      </c>
      <c r="CW441" s="9">
        <v>0</v>
      </c>
      <c r="CX441" s="24">
        <f>Table1[[#This Row],[Penalty Paid Through FY12]]+Table1[[#This Row],[Penalty Paid FY13 and After]]</f>
        <v>0</v>
      </c>
      <c r="CY441" s="9">
        <v>77.147000000000006</v>
      </c>
      <c r="CZ441" s="9">
        <v>287.99770000000001</v>
      </c>
      <c r="DA441" s="9">
        <v>964.73739999999998</v>
      </c>
      <c r="DB441" s="24">
        <f>Table1[[#This Row],[TOTAL Assistance Net of Recapture Penalties Through FY12]]+Table1[[#This Row],[TOTAL Assistance Net of Recapture Penalties FY13 and After]]</f>
        <v>1252.7350999999999</v>
      </c>
      <c r="DC441" s="9">
        <v>745.84680000000003</v>
      </c>
      <c r="DD441" s="9">
        <v>2874.7575000000002</v>
      </c>
      <c r="DE441" s="9">
        <v>9326.9586999999992</v>
      </c>
      <c r="DF441" s="24">
        <f>Table1[[#This Row],[Company Direct Tax Revenue Before Assistance Through FY12]]+Table1[[#This Row],[Company Direct Tax Revenue Before Assistance FY13 and After]]</f>
        <v>12201.716199999999</v>
      </c>
      <c r="DG441" s="9">
        <v>755.96900000000005</v>
      </c>
      <c r="DH441" s="9">
        <v>2856.0041999999999</v>
      </c>
      <c r="DI441" s="9">
        <v>9453.5388000000003</v>
      </c>
      <c r="DJ441" s="24">
        <f>Table1[[#This Row],[Indirect and Induced Tax Revenues Through FY12]]+Table1[[#This Row],[Indirect and Induced Tax Revenues FY13 and After]]</f>
        <v>12309.543</v>
      </c>
      <c r="DK441" s="9">
        <v>1501.8158000000001</v>
      </c>
      <c r="DL441" s="9">
        <v>5730.7617</v>
      </c>
      <c r="DM441" s="9">
        <v>18780.497500000001</v>
      </c>
      <c r="DN441" s="24">
        <f>Table1[[#This Row],[TOTAL Tax Revenues Before Assistance Through FY12]]+Table1[[#This Row],[TOTAL Tax Revenues Before Assistance FY13 and After]]</f>
        <v>24511.2592</v>
      </c>
      <c r="DO441" s="9">
        <v>1424.6687999999999</v>
      </c>
      <c r="DP441" s="9">
        <v>5442.7640000000001</v>
      </c>
      <c r="DQ441" s="9">
        <v>17815.7601</v>
      </c>
      <c r="DR441" s="24">
        <f>Table1[[#This Row],[TOTAL Tax Revenues Net of Assistance Recapture and Penalty Through FY12]]+Table1[[#This Row],[TOTAL Tax Revenues Net of Assistance Recapture and Penalty FY13 and After]]</f>
        <v>23258.524099999999</v>
      </c>
      <c r="DS441" s="9">
        <v>0</v>
      </c>
      <c r="DT441" s="9">
        <v>0</v>
      </c>
      <c r="DU441" s="9">
        <v>0</v>
      </c>
      <c r="DV441" s="9">
        <v>0</v>
      </c>
    </row>
    <row r="442" spans="1:126" x14ac:dyDescent="0.25">
      <c r="A442" s="10">
        <v>93289</v>
      </c>
      <c r="B442" s="10" t="s">
        <v>1713</v>
      </c>
      <c r="C442" s="10" t="s">
        <v>1714</v>
      </c>
      <c r="D442" s="10" t="s">
        <v>17</v>
      </c>
      <c r="E442" s="10">
        <v>38</v>
      </c>
      <c r="F442" s="10" t="s">
        <v>1715</v>
      </c>
      <c r="G442" s="10" t="s">
        <v>67</v>
      </c>
      <c r="H442" s="13">
        <v>0</v>
      </c>
      <c r="I442" s="13">
        <v>30000</v>
      </c>
      <c r="J442" s="10" t="s">
        <v>261</v>
      </c>
      <c r="K442" s="10" t="s">
        <v>81</v>
      </c>
      <c r="L442" s="8">
        <v>39419</v>
      </c>
      <c r="M442" s="8">
        <v>48760</v>
      </c>
      <c r="N442" s="9">
        <v>1900</v>
      </c>
      <c r="O442" s="10" t="s">
        <v>97</v>
      </c>
      <c r="P442" s="7">
        <v>0</v>
      </c>
      <c r="Q442" s="7">
        <v>0</v>
      </c>
      <c r="R442" s="7">
        <v>22</v>
      </c>
      <c r="S442" s="7">
        <v>0</v>
      </c>
      <c r="T442" s="7">
        <v>0</v>
      </c>
      <c r="U442" s="7">
        <v>22</v>
      </c>
      <c r="V442" s="7">
        <v>22</v>
      </c>
      <c r="W442" s="7">
        <v>0</v>
      </c>
      <c r="X442" s="7">
        <v>0</v>
      </c>
      <c r="Y442" s="7">
        <v>17</v>
      </c>
      <c r="Z442" s="7">
        <v>12</v>
      </c>
      <c r="AA442" s="7">
        <v>0</v>
      </c>
      <c r="AB442" s="16">
        <v>0</v>
      </c>
      <c r="AC442" s="16">
        <v>0</v>
      </c>
      <c r="AD442" s="16">
        <v>0</v>
      </c>
      <c r="AE442" s="16">
        <v>0</v>
      </c>
      <c r="AF442" s="15">
        <v>100</v>
      </c>
      <c r="AG442" s="10" t="s">
        <v>1966</v>
      </c>
      <c r="AH442" s="10" t="s">
        <v>1966</v>
      </c>
      <c r="AI442" s="9">
        <v>16.053000000000001</v>
      </c>
      <c r="AJ442" s="9">
        <v>60.465499999999999</v>
      </c>
      <c r="AK442" s="9">
        <v>200.74639999999999</v>
      </c>
      <c r="AL442" s="24">
        <f>Table1[[#This Row],[Company Direct Land Through FY12]]+Table1[[#This Row],[Company Direct Land FY13 and After]]</f>
        <v>261.21190000000001</v>
      </c>
      <c r="AM442" s="9">
        <v>43.628</v>
      </c>
      <c r="AN442" s="9">
        <v>155.23609999999999</v>
      </c>
      <c r="AO442" s="9">
        <v>545.57500000000005</v>
      </c>
      <c r="AP442" s="24">
        <f>Table1[[#This Row],[Company Direct Building Through FY12]]+Table1[[#This Row],[Company Direct Building FY13 and After]]</f>
        <v>700.81110000000001</v>
      </c>
      <c r="AQ442" s="9">
        <v>0</v>
      </c>
      <c r="AR442" s="9">
        <v>25.009599999999999</v>
      </c>
      <c r="AS442" s="9">
        <v>0</v>
      </c>
      <c r="AT442" s="24">
        <f>Table1[[#This Row],[Mortgage Recording Tax Through FY12]]+Table1[[#This Row],[Mortgage Recording Tax FY13 and After]]</f>
        <v>25.009599999999999</v>
      </c>
      <c r="AU442" s="9">
        <v>21.783999999999999</v>
      </c>
      <c r="AV442" s="9">
        <v>61.830199999999998</v>
      </c>
      <c r="AW442" s="9">
        <v>272.41079999999999</v>
      </c>
      <c r="AX442" s="24">
        <f>Table1[[#This Row],[Pilot Savings  Through FY12]]+Table1[[#This Row],[Pilot Savings FY13 and After]]</f>
        <v>334.24099999999999</v>
      </c>
      <c r="AY442" s="9">
        <v>0</v>
      </c>
      <c r="AZ442" s="9">
        <v>25.009599999999999</v>
      </c>
      <c r="BA442" s="9">
        <v>0</v>
      </c>
      <c r="BB442" s="24">
        <f>Table1[[#This Row],[Mortgage Recording Tax Exemption Through FY12]]+Table1[[#This Row],[Mortgage Recording Tax Exemption FY13 and After]]</f>
        <v>25.009599999999999</v>
      </c>
      <c r="BC442" s="9">
        <v>25.391100000000002</v>
      </c>
      <c r="BD442" s="9">
        <v>95.824799999999996</v>
      </c>
      <c r="BE442" s="9">
        <v>317.52109999999999</v>
      </c>
      <c r="BF442" s="24">
        <f>Table1[[#This Row],[Indirect and Induced Land Through FY12]]+Table1[[#This Row],[Indirect and Induced Land FY13 and After]]</f>
        <v>413.34589999999997</v>
      </c>
      <c r="BG442" s="9">
        <v>47.154800000000002</v>
      </c>
      <c r="BH442" s="9">
        <v>177.96</v>
      </c>
      <c r="BI442" s="9">
        <v>589.68029999999999</v>
      </c>
      <c r="BJ442" s="24">
        <f>Table1[[#This Row],[Indirect and Induced Building Through FY12]]+Table1[[#This Row],[Indirect and Induced Building FY13 and After]]</f>
        <v>767.64030000000002</v>
      </c>
      <c r="BK442" s="9">
        <v>110.44289999999999</v>
      </c>
      <c r="BL442" s="9">
        <v>427.65620000000001</v>
      </c>
      <c r="BM442" s="9">
        <v>1381.1120000000001</v>
      </c>
      <c r="BN442" s="24">
        <f>Table1[[#This Row],[TOTAL Real Property Related Taxes Through FY12]]+Table1[[#This Row],[TOTAL Real Property Related Taxes FY13 and After]]</f>
        <v>1808.7682</v>
      </c>
      <c r="BO442" s="9">
        <v>216.88409999999999</v>
      </c>
      <c r="BP442" s="9">
        <v>909.07839999999999</v>
      </c>
      <c r="BQ442" s="9">
        <v>2712.1767</v>
      </c>
      <c r="BR442" s="24">
        <f>Table1[[#This Row],[Company Direct Through FY12]]+Table1[[#This Row],[Company Direct FY13 and After]]</f>
        <v>3621.2550999999999</v>
      </c>
      <c r="BS442" s="9">
        <v>0</v>
      </c>
      <c r="BT442" s="9">
        <v>0</v>
      </c>
      <c r="BU442" s="9">
        <v>0</v>
      </c>
      <c r="BV442" s="24">
        <f>Table1[[#This Row],[Sales Tax Exemption Through FY12]]+Table1[[#This Row],[Sales Tax Exemption FY13 and After]]</f>
        <v>0</v>
      </c>
      <c r="BW442" s="9">
        <v>0</v>
      </c>
      <c r="BX442" s="9">
        <v>0</v>
      </c>
      <c r="BY442" s="9">
        <v>0</v>
      </c>
      <c r="BZ442" s="24">
        <f>Table1[[#This Row],[Energy Tax Savings Through FY12]]+Table1[[#This Row],[Energy Tax Savings FY13 and After]]</f>
        <v>0</v>
      </c>
      <c r="CA442" s="9">
        <v>0</v>
      </c>
      <c r="CB442" s="9">
        <v>0</v>
      </c>
      <c r="CC442" s="9">
        <v>0</v>
      </c>
      <c r="CD442" s="24">
        <f>Table1[[#This Row],[Tax Exempt Bond Savings Through FY12]]+Table1[[#This Row],[Tax Exempt Bond Savings FY13 and After]]</f>
        <v>0</v>
      </c>
      <c r="CE442" s="9">
        <v>94.193100000000001</v>
      </c>
      <c r="CF442" s="9">
        <v>400.65039999999999</v>
      </c>
      <c r="CG442" s="9">
        <v>1177.9032</v>
      </c>
      <c r="CH442" s="24">
        <f>Table1[[#This Row],[Indirect and Induced Through FY12]]+Table1[[#This Row],[Indirect and Induced FY13 and After]]</f>
        <v>1578.5536</v>
      </c>
      <c r="CI442" s="9">
        <v>311.0772</v>
      </c>
      <c r="CJ442" s="9">
        <v>1309.7288000000001</v>
      </c>
      <c r="CK442" s="9">
        <v>3890.0799000000002</v>
      </c>
      <c r="CL442" s="24">
        <f>Table1[[#This Row],[TOTAL Income Consumption Use Taxes Through FY12]]+Table1[[#This Row],[TOTAL Income Consumption Use Taxes FY13 and After]]</f>
        <v>5199.8087000000005</v>
      </c>
      <c r="CM442" s="9">
        <v>21.783999999999999</v>
      </c>
      <c r="CN442" s="9">
        <v>86.839799999999997</v>
      </c>
      <c r="CO442" s="9">
        <v>272.41079999999999</v>
      </c>
      <c r="CP442" s="24">
        <f>Table1[[#This Row],[Assistance Provided Through FY12]]+Table1[[#This Row],[Assistance Provided FY13 and After]]</f>
        <v>359.25059999999996</v>
      </c>
      <c r="CQ442" s="9">
        <v>0</v>
      </c>
      <c r="CR442" s="9">
        <v>0</v>
      </c>
      <c r="CS442" s="9">
        <v>0</v>
      </c>
      <c r="CT442" s="24">
        <f>Table1[[#This Row],[Recapture Cancellation Reduction Amount Through FY12]]+Table1[[#This Row],[Recapture Cancellation Reduction Amount FY13 and After]]</f>
        <v>0</v>
      </c>
      <c r="CU442" s="9">
        <v>0</v>
      </c>
      <c r="CV442" s="9">
        <v>0</v>
      </c>
      <c r="CW442" s="9">
        <v>0</v>
      </c>
      <c r="CX442" s="24">
        <f>Table1[[#This Row],[Penalty Paid Through FY12]]+Table1[[#This Row],[Penalty Paid FY13 and After]]</f>
        <v>0</v>
      </c>
      <c r="CY442" s="9">
        <v>21.783999999999999</v>
      </c>
      <c r="CZ442" s="9">
        <v>86.839799999999997</v>
      </c>
      <c r="DA442" s="9">
        <v>272.41079999999999</v>
      </c>
      <c r="DB442" s="24">
        <f>Table1[[#This Row],[TOTAL Assistance Net of Recapture Penalties Through FY12]]+Table1[[#This Row],[TOTAL Assistance Net of Recapture Penalties FY13 and After]]</f>
        <v>359.25059999999996</v>
      </c>
      <c r="DC442" s="9">
        <v>276.56509999999997</v>
      </c>
      <c r="DD442" s="9">
        <v>1149.7896000000001</v>
      </c>
      <c r="DE442" s="9">
        <v>3458.4980999999998</v>
      </c>
      <c r="DF442" s="24">
        <f>Table1[[#This Row],[Company Direct Tax Revenue Before Assistance Through FY12]]+Table1[[#This Row],[Company Direct Tax Revenue Before Assistance FY13 and After]]</f>
        <v>4608.2876999999999</v>
      </c>
      <c r="DG442" s="9">
        <v>166.739</v>
      </c>
      <c r="DH442" s="9">
        <v>674.43520000000001</v>
      </c>
      <c r="DI442" s="9">
        <v>2085.1046000000001</v>
      </c>
      <c r="DJ442" s="24">
        <f>Table1[[#This Row],[Indirect and Induced Tax Revenues Through FY12]]+Table1[[#This Row],[Indirect and Induced Tax Revenues FY13 and After]]</f>
        <v>2759.5398</v>
      </c>
      <c r="DK442" s="9">
        <v>443.30410000000001</v>
      </c>
      <c r="DL442" s="9">
        <v>1824.2248</v>
      </c>
      <c r="DM442" s="9">
        <v>5543.6027000000004</v>
      </c>
      <c r="DN442" s="24">
        <f>Table1[[#This Row],[TOTAL Tax Revenues Before Assistance Through FY12]]+Table1[[#This Row],[TOTAL Tax Revenues Before Assistance FY13 and After]]</f>
        <v>7367.8275000000003</v>
      </c>
      <c r="DO442" s="9">
        <v>421.52010000000001</v>
      </c>
      <c r="DP442" s="9">
        <v>1737.385</v>
      </c>
      <c r="DQ442" s="9">
        <v>5271.1918999999998</v>
      </c>
      <c r="DR442" s="24">
        <f>Table1[[#This Row],[TOTAL Tax Revenues Net of Assistance Recapture and Penalty Through FY12]]+Table1[[#This Row],[TOTAL Tax Revenues Net of Assistance Recapture and Penalty FY13 and After]]</f>
        <v>7008.5769</v>
      </c>
      <c r="DS442" s="9">
        <v>0</v>
      </c>
      <c r="DT442" s="9">
        <v>0</v>
      </c>
      <c r="DU442" s="9">
        <v>0</v>
      </c>
      <c r="DV442" s="9">
        <v>0</v>
      </c>
    </row>
    <row r="443" spans="1:126" x14ac:dyDescent="0.25">
      <c r="A443" s="10">
        <v>93290</v>
      </c>
      <c r="B443" s="10" t="s">
        <v>1716</v>
      </c>
      <c r="C443" s="10" t="s">
        <v>1718</v>
      </c>
      <c r="D443" s="10" t="s">
        <v>24</v>
      </c>
      <c r="E443" s="10">
        <v>34</v>
      </c>
      <c r="F443" s="10" t="s">
        <v>564</v>
      </c>
      <c r="G443" s="10" t="s">
        <v>734</v>
      </c>
      <c r="H443" s="13">
        <v>20000</v>
      </c>
      <c r="I443" s="13">
        <v>14900</v>
      </c>
      <c r="J443" s="10" t="s">
        <v>1717</v>
      </c>
      <c r="K443" s="10" t="s">
        <v>5</v>
      </c>
      <c r="L443" s="8">
        <v>39450</v>
      </c>
      <c r="M443" s="8">
        <v>48760</v>
      </c>
      <c r="N443" s="9">
        <v>2450</v>
      </c>
      <c r="O443" s="10" t="s">
        <v>11</v>
      </c>
      <c r="P443" s="7">
        <v>0</v>
      </c>
      <c r="Q443" s="7">
        <v>0</v>
      </c>
      <c r="R443" s="7">
        <v>16</v>
      </c>
      <c r="S443" s="7">
        <v>0</v>
      </c>
      <c r="T443" s="7">
        <v>0</v>
      </c>
      <c r="U443" s="7">
        <v>16</v>
      </c>
      <c r="V443" s="7">
        <v>16</v>
      </c>
      <c r="W443" s="7">
        <v>0</v>
      </c>
      <c r="X443" s="7">
        <v>0</v>
      </c>
      <c r="Y443" s="7">
        <v>16</v>
      </c>
      <c r="Z443" s="7">
        <v>15</v>
      </c>
      <c r="AA443" s="7">
        <v>0</v>
      </c>
      <c r="AB443" s="16">
        <v>0</v>
      </c>
      <c r="AC443" s="16">
        <v>0</v>
      </c>
      <c r="AD443" s="16">
        <v>0</v>
      </c>
      <c r="AE443" s="16">
        <v>0</v>
      </c>
      <c r="AF443" s="15">
        <v>100</v>
      </c>
      <c r="AG443" s="10" t="s">
        <v>1966</v>
      </c>
      <c r="AH443" s="10" t="s">
        <v>1966</v>
      </c>
      <c r="AI443" s="9">
        <v>12.837</v>
      </c>
      <c r="AJ443" s="9">
        <v>52.029000000000003</v>
      </c>
      <c r="AK443" s="9">
        <v>160.52869999999999</v>
      </c>
      <c r="AL443" s="24">
        <f>Table1[[#This Row],[Company Direct Land Through FY12]]+Table1[[#This Row],[Company Direct Land FY13 and After]]</f>
        <v>212.55769999999998</v>
      </c>
      <c r="AM443" s="9">
        <v>7.6740000000000004</v>
      </c>
      <c r="AN443" s="9">
        <v>36.509599999999999</v>
      </c>
      <c r="AO443" s="9">
        <v>95.965500000000006</v>
      </c>
      <c r="AP443" s="24">
        <f>Table1[[#This Row],[Company Direct Building Through FY12]]+Table1[[#This Row],[Company Direct Building FY13 and After]]</f>
        <v>132.4751</v>
      </c>
      <c r="AQ443" s="9">
        <v>0</v>
      </c>
      <c r="AR443" s="9">
        <v>36.712899999999998</v>
      </c>
      <c r="AS443" s="9">
        <v>0</v>
      </c>
      <c r="AT443" s="24">
        <f>Table1[[#This Row],[Mortgage Recording Tax Through FY12]]+Table1[[#This Row],[Mortgage Recording Tax FY13 and After]]</f>
        <v>36.712899999999998</v>
      </c>
      <c r="AU443" s="9">
        <v>11.42</v>
      </c>
      <c r="AV443" s="9">
        <v>36.828400000000002</v>
      </c>
      <c r="AW443" s="9">
        <v>142.8099</v>
      </c>
      <c r="AX443" s="24">
        <f>Table1[[#This Row],[Pilot Savings  Through FY12]]+Table1[[#This Row],[Pilot Savings FY13 and After]]</f>
        <v>179.63830000000002</v>
      </c>
      <c r="AY443" s="9">
        <v>0</v>
      </c>
      <c r="AZ443" s="9">
        <v>36.712899999999998</v>
      </c>
      <c r="BA443" s="9">
        <v>0</v>
      </c>
      <c r="BB443" s="24">
        <f>Table1[[#This Row],[Mortgage Recording Tax Exemption Through FY12]]+Table1[[#This Row],[Mortgage Recording Tax Exemption FY13 and After]]</f>
        <v>36.712899999999998</v>
      </c>
      <c r="BC443" s="9">
        <v>21.927299999999999</v>
      </c>
      <c r="BD443" s="9">
        <v>119.12569999999999</v>
      </c>
      <c r="BE443" s="9">
        <v>274.20600000000002</v>
      </c>
      <c r="BF443" s="24">
        <f>Table1[[#This Row],[Indirect and Induced Land Through FY12]]+Table1[[#This Row],[Indirect and Induced Land FY13 and After]]</f>
        <v>393.33170000000001</v>
      </c>
      <c r="BG443" s="9">
        <v>40.722200000000001</v>
      </c>
      <c r="BH443" s="9">
        <v>221.23339999999999</v>
      </c>
      <c r="BI443" s="9">
        <v>509.23930000000001</v>
      </c>
      <c r="BJ443" s="24">
        <f>Table1[[#This Row],[Indirect and Induced Building Through FY12]]+Table1[[#This Row],[Indirect and Induced Building FY13 and After]]</f>
        <v>730.47270000000003</v>
      </c>
      <c r="BK443" s="9">
        <v>71.740499999999997</v>
      </c>
      <c r="BL443" s="9">
        <v>392.0693</v>
      </c>
      <c r="BM443" s="9">
        <v>897.12959999999998</v>
      </c>
      <c r="BN443" s="24">
        <f>Table1[[#This Row],[TOTAL Real Property Related Taxes Through FY12]]+Table1[[#This Row],[TOTAL Real Property Related Taxes FY13 and After]]</f>
        <v>1289.1988999999999</v>
      </c>
      <c r="BO443" s="9">
        <v>108.8853</v>
      </c>
      <c r="BP443" s="9">
        <v>658.57339999999999</v>
      </c>
      <c r="BQ443" s="9">
        <v>1361.6322</v>
      </c>
      <c r="BR443" s="24">
        <f>Table1[[#This Row],[Company Direct Through FY12]]+Table1[[#This Row],[Company Direct FY13 and After]]</f>
        <v>2020.2056</v>
      </c>
      <c r="BS443" s="9">
        <v>0</v>
      </c>
      <c r="BT443" s="9">
        <v>3.9441999999999999</v>
      </c>
      <c r="BU443" s="9">
        <v>0</v>
      </c>
      <c r="BV443" s="24">
        <f>Table1[[#This Row],[Sales Tax Exemption Through FY12]]+Table1[[#This Row],[Sales Tax Exemption FY13 and After]]</f>
        <v>3.9441999999999999</v>
      </c>
      <c r="BW443" s="9">
        <v>0</v>
      </c>
      <c r="BX443" s="9">
        <v>0</v>
      </c>
      <c r="BY443" s="9">
        <v>0</v>
      </c>
      <c r="BZ443" s="24">
        <f>Table1[[#This Row],[Energy Tax Savings Through FY12]]+Table1[[#This Row],[Energy Tax Savings FY13 and After]]</f>
        <v>0</v>
      </c>
      <c r="CA443" s="9">
        <v>0</v>
      </c>
      <c r="CB443" s="9">
        <v>0</v>
      </c>
      <c r="CC443" s="9">
        <v>0</v>
      </c>
      <c r="CD443" s="24">
        <f>Table1[[#This Row],[Tax Exempt Bond Savings Through FY12]]+Table1[[#This Row],[Tax Exempt Bond Savings FY13 and After]]</f>
        <v>0</v>
      </c>
      <c r="CE443" s="9">
        <v>74.869100000000003</v>
      </c>
      <c r="CF443" s="9">
        <v>459.60759999999999</v>
      </c>
      <c r="CG443" s="9">
        <v>936.2527</v>
      </c>
      <c r="CH443" s="24">
        <f>Table1[[#This Row],[Indirect and Induced Through FY12]]+Table1[[#This Row],[Indirect and Induced FY13 and After]]</f>
        <v>1395.8603000000001</v>
      </c>
      <c r="CI443" s="9">
        <v>183.7544</v>
      </c>
      <c r="CJ443" s="9">
        <v>1114.2367999999999</v>
      </c>
      <c r="CK443" s="9">
        <v>2297.8849</v>
      </c>
      <c r="CL443" s="24">
        <f>Table1[[#This Row],[TOTAL Income Consumption Use Taxes Through FY12]]+Table1[[#This Row],[TOTAL Income Consumption Use Taxes FY13 and After]]</f>
        <v>3412.1216999999997</v>
      </c>
      <c r="CM443" s="9">
        <v>11.42</v>
      </c>
      <c r="CN443" s="9">
        <v>77.485500000000002</v>
      </c>
      <c r="CO443" s="9">
        <v>142.8099</v>
      </c>
      <c r="CP443" s="24">
        <f>Table1[[#This Row],[Assistance Provided Through FY12]]+Table1[[#This Row],[Assistance Provided FY13 and After]]</f>
        <v>220.2954</v>
      </c>
      <c r="CQ443" s="9">
        <v>0</v>
      </c>
      <c r="CR443" s="9">
        <v>0</v>
      </c>
      <c r="CS443" s="9">
        <v>0</v>
      </c>
      <c r="CT443" s="24">
        <f>Table1[[#This Row],[Recapture Cancellation Reduction Amount Through FY12]]+Table1[[#This Row],[Recapture Cancellation Reduction Amount FY13 and After]]</f>
        <v>0</v>
      </c>
      <c r="CU443" s="9">
        <v>0</v>
      </c>
      <c r="CV443" s="9">
        <v>0</v>
      </c>
      <c r="CW443" s="9">
        <v>0</v>
      </c>
      <c r="CX443" s="24">
        <f>Table1[[#This Row],[Penalty Paid Through FY12]]+Table1[[#This Row],[Penalty Paid FY13 and After]]</f>
        <v>0</v>
      </c>
      <c r="CY443" s="9">
        <v>11.42</v>
      </c>
      <c r="CZ443" s="9">
        <v>77.485500000000002</v>
      </c>
      <c r="DA443" s="9">
        <v>142.8099</v>
      </c>
      <c r="DB443" s="24">
        <f>Table1[[#This Row],[TOTAL Assistance Net of Recapture Penalties Through FY12]]+Table1[[#This Row],[TOTAL Assistance Net of Recapture Penalties FY13 and After]]</f>
        <v>220.2954</v>
      </c>
      <c r="DC443" s="9">
        <v>129.3963</v>
      </c>
      <c r="DD443" s="9">
        <v>783.82489999999996</v>
      </c>
      <c r="DE443" s="9">
        <v>1618.1264000000001</v>
      </c>
      <c r="DF443" s="24">
        <f>Table1[[#This Row],[Company Direct Tax Revenue Before Assistance Through FY12]]+Table1[[#This Row],[Company Direct Tax Revenue Before Assistance FY13 and After]]</f>
        <v>2401.9513000000002</v>
      </c>
      <c r="DG443" s="9">
        <v>137.51859999999999</v>
      </c>
      <c r="DH443" s="9">
        <v>799.96669999999995</v>
      </c>
      <c r="DI443" s="9">
        <v>1719.6980000000001</v>
      </c>
      <c r="DJ443" s="24">
        <f>Table1[[#This Row],[Indirect and Induced Tax Revenues Through FY12]]+Table1[[#This Row],[Indirect and Induced Tax Revenues FY13 and After]]</f>
        <v>2519.6647000000003</v>
      </c>
      <c r="DK443" s="9">
        <v>266.91489999999999</v>
      </c>
      <c r="DL443" s="9">
        <v>1583.7916</v>
      </c>
      <c r="DM443" s="9">
        <v>3337.8244</v>
      </c>
      <c r="DN443" s="24">
        <f>Table1[[#This Row],[TOTAL Tax Revenues Before Assistance Through FY12]]+Table1[[#This Row],[TOTAL Tax Revenues Before Assistance FY13 and After]]</f>
        <v>4921.616</v>
      </c>
      <c r="DO443" s="9">
        <v>255.4949</v>
      </c>
      <c r="DP443" s="9">
        <v>1506.3061</v>
      </c>
      <c r="DQ443" s="9">
        <v>3195.0145000000002</v>
      </c>
      <c r="DR443" s="24">
        <f>Table1[[#This Row],[TOTAL Tax Revenues Net of Assistance Recapture and Penalty Through FY12]]+Table1[[#This Row],[TOTAL Tax Revenues Net of Assistance Recapture and Penalty FY13 and After]]</f>
        <v>4701.3206</v>
      </c>
      <c r="DS443" s="9">
        <v>0</v>
      </c>
      <c r="DT443" s="9">
        <v>0</v>
      </c>
      <c r="DU443" s="9">
        <v>30</v>
      </c>
      <c r="DV443" s="9">
        <v>0</v>
      </c>
    </row>
    <row r="444" spans="1:126" x14ac:dyDescent="0.25">
      <c r="A444" s="10">
        <v>93291</v>
      </c>
      <c r="B444" s="10" t="s">
        <v>1723</v>
      </c>
      <c r="C444" s="10" t="s">
        <v>1724</v>
      </c>
      <c r="D444" s="10" t="s">
        <v>47</v>
      </c>
      <c r="E444" s="10">
        <v>1</v>
      </c>
      <c r="F444" s="10" t="s">
        <v>1725</v>
      </c>
      <c r="G444" s="10" t="s">
        <v>1726</v>
      </c>
      <c r="H444" s="13">
        <v>6093</v>
      </c>
      <c r="I444" s="13">
        <v>37877</v>
      </c>
      <c r="J444" s="10" t="s">
        <v>849</v>
      </c>
      <c r="K444" s="10" t="s">
        <v>50</v>
      </c>
      <c r="L444" s="8">
        <v>39444</v>
      </c>
      <c r="M444" s="8">
        <v>44926</v>
      </c>
      <c r="N444" s="9">
        <v>8900</v>
      </c>
      <c r="O444" s="10" t="s">
        <v>74</v>
      </c>
      <c r="P444" s="7">
        <v>52</v>
      </c>
      <c r="Q444" s="7">
        <v>0</v>
      </c>
      <c r="R444" s="7">
        <v>49</v>
      </c>
      <c r="S444" s="7">
        <v>0</v>
      </c>
      <c r="T444" s="7">
        <v>0</v>
      </c>
      <c r="U444" s="7">
        <v>101</v>
      </c>
      <c r="V444" s="7">
        <v>75</v>
      </c>
      <c r="W444" s="7">
        <v>0</v>
      </c>
      <c r="X444" s="7">
        <v>0</v>
      </c>
      <c r="Y444" s="7">
        <v>49</v>
      </c>
      <c r="Z444" s="7">
        <v>8</v>
      </c>
      <c r="AA444" s="7">
        <v>0</v>
      </c>
      <c r="AB444" s="16">
        <v>0</v>
      </c>
      <c r="AC444" s="16">
        <v>0</v>
      </c>
      <c r="AD444" s="16">
        <v>0</v>
      </c>
      <c r="AE444" s="16">
        <v>0</v>
      </c>
      <c r="AF444" s="15">
        <v>98.019801980198025</v>
      </c>
      <c r="AG444" s="10" t="s">
        <v>28</v>
      </c>
      <c r="AH444" s="10" t="s">
        <v>1966</v>
      </c>
      <c r="AI444" s="9">
        <v>0</v>
      </c>
      <c r="AJ444" s="9">
        <v>0</v>
      </c>
      <c r="AK444" s="9">
        <v>0</v>
      </c>
      <c r="AL444" s="24">
        <f>Table1[[#This Row],[Company Direct Land Through FY12]]+Table1[[#This Row],[Company Direct Land FY13 and After]]</f>
        <v>0</v>
      </c>
      <c r="AM444" s="9">
        <v>0</v>
      </c>
      <c r="AN444" s="9">
        <v>0</v>
      </c>
      <c r="AO444" s="9">
        <v>0</v>
      </c>
      <c r="AP444" s="24">
        <f>Table1[[#This Row],[Company Direct Building Through FY12]]+Table1[[#This Row],[Company Direct Building FY13 and After]]</f>
        <v>0</v>
      </c>
      <c r="AQ444" s="9">
        <v>0</v>
      </c>
      <c r="AR444" s="9">
        <v>156.15049999999999</v>
      </c>
      <c r="AS444" s="9">
        <v>0</v>
      </c>
      <c r="AT444" s="24">
        <f>Table1[[#This Row],[Mortgage Recording Tax Through FY12]]+Table1[[#This Row],[Mortgage Recording Tax FY13 and After]]</f>
        <v>156.15049999999999</v>
      </c>
      <c r="AU444" s="9">
        <v>0</v>
      </c>
      <c r="AV444" s="9">
        <v>0</v>
      </c>
      <c r="AW444" s="9">
        <v>0</v>
      </c>
      <c r="AX444" s="24">
        <f>Table1[[#This Row],[Pilot Savings  Through FY12]]+Table1[[#This Row],[Pilot Savings FY13 and After]]</f>
        <v>0</v>
      </c>
      <c r="AY444" s="9">
        <v>0</v>
      </c>
      <c r="AZ444" s="9">
        <v>156.15049999999999</v>
      </c>
      <c r="BA444" s="9">
        <v>0</v>
      </c>
      <c r="BB444" s="24">
        <f>Table1[[#This Row],[Mortgage Recording Tax Exemption Through FY12]]+Table1[[#This Row],[Mortgage Recording Tax Exemption FY13 and After]]</f>
        <v>156.15049999999999</v>
      </c>
      <c r="BC444" s="9">
        <v>66.947699999999998</v>
      </c>
      <c r="BD444" s="9">
        <v>238.91470000000001</v>
      </c>
      <c r="BE444" s="9">
        <v>495.4203</v>
      </c>
      <c r="BF444" s="24">
        <f>Table1[[#This Row],[Indirect and Induced Land Through FY12]]+Table1[[#This Row],[Indirect and Induced Land FY13 and After]]</f>
        <v>734.33500000000004</v>
      </c>
      <c r="BG444" s="9">
        <v>124.33150000000001</v>
      </c>
      <c r="BH444" s="9">
        <v>443.69909999999999</v>
      </c>
      <c r="BI444" s="9">
        <v>920.06539999999995</v>
      </c>
      <c r="BJ444" s="24">
        <f>Table1[[#This Row],[Indirect and Induced Building Through FY12]]+Table1[[#This Row],[Indirect and Induced Building FY13 and After]]</f>
        <v>1363.7645</v>
      </c>
      <c r="BK444" s="9">
        <v>191.2792</v>
      </c>
      <c r="BL444" s="9">
        <v>682.61379999999997</v>
      </c>
      <c r="BM444" s="9">
        <v>1415.4857</v>
      </c>
      <c r="BN444" s="24">
        <f>Table1[[#This Row],[TOTAL Real Property Related Taxes Through FY12]]+Table1[[#This Row],[TOTAL Real Property Related Taxes FY13 and After]]</f>
        <v>2098.0994999999998</v>
      </c>
      <c r="BO444" s="9">
        <v>147.48859999999999</v>
      </c>
      <c r="BP444" s="9">
        <v>575.74710000000005</v>
      </c>
      <c r="BQ444" s="9">
        <v>1091.4304999999999</v>
      </c>
      <c r="BR444" s="24">
        <f>Table1[[#This Row],[Company Direct Through FY12]]+Table1[[#This Row],[Company Direct FY13 and After]]</f>
        <v>1667.1776</v>
      </c>
      <c r="BS444" s="9">
        <v>0</v>
      </c>
      <c r="BT444" s="9">
        <v>0</v>
      </c>
      <c r="BU444" s="9">
        <v>0</v>
      </c>
      <c r="BV444" s="24">
        <f>Table1[[#This Row],[Sales Tax Exemption Through FY12]]+Table1[[#This Row],[Sales Tax Exemption FY13 and After]]</f>
        <v>0</v>
      </c>
      <c r="BW444" s="9">
        <v>0</v>
      </c>
      <c r="BX444" s="9">
        <v>0</v>
      </c>
      <c r="BY444" s="9">
        <v>0</v>
      </c>
      <c r="BZ444" s="24">
        <f>Table1[[#This Row],[Energy Tax Savings Through FY12]]+Table1[[#This Row],[Energy Tax Savings FY13 and After]]</f>
        <v>0</v>
      </c>
      <c r="CA444" s="9">
        <v>6.3194999999999997</v>
      </c>
      <c r="CB444" s="9">
        <v>25.290700000000001</v>
      </c>
      <c r="CC444" s="9">
        <v>30.490100000000002</v>
      </c>
      <c r="CD444" s="24">
        <f>Table1[[#This Row],[Tax Exempt Bond Savings Through FY12]]+Table1[[#This Row],[Tax Exempt Bond Savings FY13 and After]]</f>
        <v>55.780799999999999</v>
      </c>
      <c r="CE444" s="9">
        <v>206.3135</v>
      </c>
      <c r="CF444" s="9">
        <v>819.19079999999997</v>
      </c>
      <c r="CG444" s="9">
        <v>1526.7405000000001</v>
      </c>
      <c r="CH444" s="24">
        <f>Table1[[#This Row],[Indirect and Induced Through FY12]]+Table1[[#This Row],[Indirect and Induced FY13 and After]]</f>
        <v>2345.9313000000002</v>
      </c>
      <c r="CI444" s="9">
        <v>347.48259999999999</v>
      </c>
      <c r="CJ444" s="9">
        <v>1369.6472000000001</v>
      </c>
      <c r="CK444" s="9">
        <v>2587.6808999999998</v>
      </c>
      <c r="CL444" s="24">
        <f>Table1[[#This Row],[TOTAL Income Consumption Use Taxes Through FY12]]+Table1[[#This Row],[TOTAL Income Consumption Use Taxes FY13 and After]]</f>
        <v>3957.3280999999997</v>
      </c>
      <c r="CM444" s="9">
        <v>6.3194999999999997</v>
      </c>
      <c r="CN444" s="9">
        <v>181.44120000000001</v>
      </c>
      <c r="CO444" s="9">
        <v>30.490100000000002</v>
      </c>
      <c r="CP444" s="24">
        <f>Table1[[#This Row],[Assistance Provided Through FY12]]+Table1[[#This Row],[Assistance Provided FY13 and After]]</f>
        <v>211.93130000000002</v>
      </c>
      <c r="CQ444" s="9">
        <v>0</v>
      </c>
      <c r="CR444" s="9">
        <v>0</v>
      </c>
      <c r="CS444" s="9">
        <v>0</v>
      </c>
      <c r="CT444" s="24">
        <f>Table1[[#This Row],[Recapture Cancellation Reduction Amount Through FY12]]+Table1[[#This Row],[Recapture Cancellation Reduction Amount FY13 and After]]</f>
        <v>0</v>
      </c>
      <c r="CU444" s="9">
        <v>0</v>
      </c>
      <c r="CV444" s="9">
        <v>0</v>
      </c>
      <c r="CW444" s="9">
        <v>0</v>
      </c>
      <c r="CX444" s="24">
        <f>Table1[[#This Row],[Penalty Paid Through FY12]]+Table1[[#This Row],[Penalty Paid FY13 and After]]</f>
        <v>0</v>
      </c>
      <c r="CY444" s="9">
        <v>6.3194999999999997</v>
      </c>
      <c r="CZ444" s="9">
        <v>181.44120000000001</v>
      </c>
      <c r="DA444" s="9">
        <v>30.490100000000002</v>
      </c>
      <c r="DB444" s="24">
        <f>Table1[[#This Row],[TOTAL Assistance Net of Recapture Penalties Through FY12]]+Table1[[#This Row],[TOTAL Assistance Net of Recapture Penalties FY13 and After]]</f>
        <v>211.93130000000002</v>
      </c>
      <c r="DC444" s="9">
        <v>147.48859999999999</v>
      </c>
      <c r="DD444" s="9">
        <v>731.89760000000001</v>
      </c>
      <c r="DE444" s="9">
        <v>1091.4304999999999</v>
      </c>
      <c r="DF444" s="24">
        <f>Table1[[#This Row],[Company Direct Tax Revenue Before Assistance Through FY12]]+Table1[[#This Row],[Company Direct Tax Revenue Before Assistance FY13 and After]]</f>
        <v>1823.3280999999999</v>
      </c>
      <c r="DG444" s="9">
        <v>397.59269999999998</v>
      </c>
      <c r="DH444" s="9">
        <v>1501.8045999999999</v>
      </c>
      <c r="DI444" s="9">
        <v>2942.2262000000001</v>
      </c>
      <c r="DJ444" s="24">
        <f>Table1[[#This Row],[Indirect and Induced Tax Revenues Through FY12]]+Table1[[#This Row],[Indirect and Induced Tax Revenues FY13 and After]]</f>
        <v>4444.0308000000005</v>
      </c>
      <c r="DK444" s="9">
        <v>545.08130000000006</v>
      </c>
      <c r="DL444" s="9">
        <v>2233.7022000000002</v>
      </c>
      <c r="DM444" s="9">
        <v>4033.6567</v>
      </c>
      <c r="DN444" s="24">
        <f>Table1[[#This Row],[TOTAL Tax Revenues Before Assistance Through FY12]]+Table1[[#This Row],[TOTAL Tax Revenues Before Assistance FY13 and After]]</f>
        <v>6267.3589000000002</v>
      </c>
      <c r="DO444" s="9">
        <v>538.76179999999999</v>
      </c>
      <c r="DP444" s="9">
        <v>2052.261</v>
      </c>
      <c r="DQ444" s="9">
        <v>4003.1666</v>
      </c>
      <c r="DR444" s="24">
        <f>Table1[[#This Row],[TOTAL Tax Revenues Net of Assistance Recapture and Penalty Through FY12]]+Table1[[#This Row],[TOTAL Tax Revenues Net of Assistance Recapture and Penalty FY13 and After]]</f>
        <v>6055.4276</v>
      </c>
      <c r="DS444" s="9">
        <v>0</v>
      </c>
      <c r="DT444" s="9">
        <v>0</v>
      </c>
      <c r="DU444" s="9">
        <v>0</v>
      </c>
      <c r="DV444" s="9">
        <v>0</v>
      </c>
    </row>
    <row r="445" spans="1:126" x14ac:dyDescent="0.25">
      <c r="A445" s="10">
        <v>93293</v>
      </c>
      <c r="B445" s="10" t="s">
        <v>1727</v>
      </c>
      <c r="C445" s="10" t="s">
        <v>1728</v>
      </c>
      <c r="D445" s="10" t="s">
        <v>10</v>
      </c>
      <c r="E445" s="10">
        <v>15</v>
      </c>
      <c r="F445" s="10" t="s">
        <v>1729</v>
      </c>
      <c r="G445" s="10" t="s">
        <v>1051</v>
      </c>
      <c r="H445" s="13">
        <v>10300</v>
      </c>
      <c r="I445" s="13">
        <v>5950</v>
      </c>
      <c r="J445" s="10" t="s">
        <v>114</v>
      </c>
      <c r="K445" s="10" t="s">
        <v>50</v>
      </c>
      <c r="L445" s="8">
        <v>39393</v>
      </c>
      <c r="M445" s="8">
        <v>46569</v>
      </c>
      <c r="N445" s="9">
        <v>1115</v>
      </c>
      <c r="O445" s="10" t="s">
        <v>108</v>
      </c>
      <c r="P445" s="7">
        <v>15</v>
      </c>
      <c r="Q445" s="7">
        <v>0</v>
      </c>
      <c r="R445" s="7">
        <v>20</v>
      </c>
      <c r="S445" s="7">
        <v>0</v>
      </c>
      <c r="T445" s="7">
        <v>0</v>
      </c>
      <c r="U445" s="7">
        <v>35</v>
      </c>
      <c r="V445" s="7">
        <v>27</v>
      </c>
      <c r="W445" s="7">
        <v>0</v>
      </c>
      <c r="X445" s="7">
        <v>0</v>
      </c>
      <c r="Y445" s="7">
        <v>0</v>
      </c>
      <c r="Z445" s="7">
        <v>2</v>
      </c>
      <c r="AA445" s="7">
        <v>0</v>
      </c>
      <c r="AB445" s="16">
        <v>0</v>
      </c>
      <c r="AC445" s="16">
        <v>0</v>
      </c>
      <c r="AD445" s="16">
        <v>0</v>
      </c>
      <c r="AE445" s="16">
        <v>0</v>
      </c>
      <c r="AF445" s="15">
        <v>100</v>
      </c>
      <c r="AG445" s="10" t="s">
        <v>28</v>
      </c>
      <c r="AH445" s="10" t="s">
        <v>28</v>
      </c>
      <c r="AI445" s="9">
        <v>0</v>
      </c>
      <c r="AJ445" s="9">
        <v>0</v>
      </c>
      <c r="AK445" s="9">
        <v>0</v>
      </c>
      <c r="AL445" s="24">
        <f>Table1[[#This Row],[Company Direct Land Through FY12]]+Table1[[#This Row],[Company Direct Land FY13 and After]]</f>
        <v>0</v>
      </c>
      <c r="AM445" s="9">
        <v>0</v>
      </c>
      <c r="AN445" s="9">
        <v>0</v>
      </c>
      <c r="AO445" s="9">
        <v>0</v>
      </c>
      <c r="AP445" s="24">
        <f>Table1[[#This Row],[Company Direct Building Through FY12]]+Table1[[#This Row],[Company Direct Building FY13 and After]]</f>
        <v>0</v>
      </c>
      <c r="AQ445" s="9">
        <v>0</v>
      </c>
      <c r="AR445" s="9">
        <v>19.175000000000001</v>
      </c>
      <c r="AS445" s="9">
        <v>0</v>
      </c>
      <c r="AT445" s="24">
        <f>Table1[[#This Row],[Mortgage Recording Tax Through FY12]]+Table1[[#This Row],[Mortgage Recording Tax FY13 and After]]</f>
        <v>19.175000000000001</v>
      </c>
      <c r="AU445" s="9">
        <v>0</v>
      </c>
      <c r="AV445" s="9">
        <v>0</v>
      </c>
      <c r="AW445" s="9">
        <v>0</v>
      </c>
      <c r="AX445" s="24">
        <f>Table1[[#This Row],[Pilot Savings  Through FY12]]+Table1[[#This Row],[Pilot Savings FY13 and After]]</f>
        <v>0</v>
      </c>
      <c r="AY445" s="9">
        <v>0</v>
      </c>
      <c r="AZ445" s="9">
        <v>0</v>
      </c>
      <c r="BA445" s="9">
        <v>0</v>
      </c>
      <c r="BB445" s="24">
        <f>Table1[[#This Row],[Mortgage Recording Tax Exemption Through FY12]]+Table1[[#This Row],[Mortgage Recording Tax Exemption FY13 and After]]</f>
        <v>0</v>
      </c>
      <c r="BC445" s="9">
        <v>12.4299</v>
      </c>
      <c r="BD445" s="9">
        <v>47.205399999999997</v>
      </c>
      <c r="BE445" s="9">
        <v>125.7868</v>
      </c>
      <c r="BF445" s="24">
        <f>Table1[[#This Row],[Indirect and Induced Land Through FY12]]+Table1[[#This Row],[Indirect and Induced Land FY13 and After]]</f>
        <v>172.9922</v>
      </c>
      <c r="BG445" s="9">
        <v>23.084199999999999</v>
      </c>
      <c r="BH445" s="9">
        <v>87.667199999999994</v>
      </c>
      <c r="BI445" s="9">
        <v>233.60560000000001</v>
      </c>
      <c r="BJ445" s="24">
        <f>Table1[[#This Row],[Indirect and Induced Building Through FY12]]+Table1[[#This Row],[Indirect and Induced Building FY13 and After]]</f>
        <v>321.27280000000002</v>
      </c>
      <c r="BK445" s="9">
        <v>35.514099999999999</v>
      </c>
      <c r="BL445" s="9">
        <v>154.04759999999999</v>
      </c>
      <c r="BM445" s="9">
        <v>359.39240000000001</v>
      </c>
      <c r="BN445" s="24">
        <f>Table1[[#This Row],[TOTAL Real Property Related Taxes Through FY12]]+Table1[[#This Row],[TOTAL Real Property Related Taxes FY13 and After]]</f>
        <v>513.44000000000005</v>
      </c>
      <c r="BO445" s="9">
        <v>32.100299999999997</v>
      </c>
      <c r="BP445" s="9">
        <v>133.916</v>
      </c>
      <c r="BQ445" s="9">
        <v>324.84699999999998</v>
      </c>
      <c r="BR445" s="24">
        <f>Table1[[#This Row],[Company Direct Through FY12]]+Table1[[#This Row],[Company Direct FY13 and After]]</f>
        <v>458.76299999999998</v>
      </c>
      <c r="BS445" s="9">
        <v>0</v>
      </c>
      <c r="BT445" s="9">
        <v>0</v>
      </c>
      <c r="BU445" s="9">
        <v>0</v>
      </c>
      <c r="BV445" s="24">
        <f>Table1[[#This Row],[Sales Tax Exemption Through FY12]]+Table1[[#This Row],[Sales Tax Exemption FY13 and After]]</f>
        <v>0</v>
      </c>
      <c r="BW445" s="9">
        <v>0</v>
      </c>
      <c r="BX445" s="9">
        <v>0</v>
      </c>
      <c r="BY445" s="9">
        <v>0</v>
      </c>
      <c r="BZ445" s="24">
        <f>Table1[[#This Row],[Energy Tax Savings Through FY12]]+Table1[[#This Row],[Energy Tax Savings FY13 and After]]</f>
        <v>0</v>
      </c>
      <c r="CA445" s="9">
        <v>0.76690000000000003</v>
      </c>
      <c r="CB445" s="9">
        <v>3.5032000000000001</v>
      </c>
      <c r="CC445" s="9">
        <v>3.7002000000000002</v>
      </c>
      <c r="CD445" s="24">
        <f>Table1[[#This Row],[Tax Exempt Bond Savings Through FY12]]+Table1[[#This Row],[Tax Exempt Bond Savings FY13 and After]]</f>
        <v>7.2034000000000002</v>
      </c>
      <c r="CE445" s="9">
        <v>41.665599999999998</v>
      </c>
      <c r="CF445" s="9">
        <v>176.23679999999999</v>
      </c>
      <c r="CG445" s="9">
        <v>421.64519999999999</v>
      </c>
      <c r="CH445" s="24">
        <f>Table1[[#This Row],[Indirect and Induced Through FY12]]+Table1[[#This Row],[Indirect and Induced FY13 and After]]</f>
        <v>597.88199999999995</v>
      </c>
      <c r="CI445" s="9">
        <v>72.998999999999995</v>
      </c>
      <c r="CJ445" s="9">
        <v>306.64960000000002</v>
      </c>
      <c r="CK445" s="9">
        <v>742.79200000000003</v>
      </c>
      <c r="CL445" s="24">
        <f>Table1[[#This Row],[TOTAL Income Consumption Use Taxes Through FY12]]+Table1[[#This Row],[TOTAL Income Consumption Use Taxes FY13 and After]]</f>
        <v>1049.4416000000001</v>
      </c>
      <c r="CM445" s="9">
        <v>0.76690000000000003</v>
      </c>
      <c r="CN445" s="9">
        <v>3.5032000000000001</v>
      </c>
      <c r="CO445" s="9">
        <v>3.7002000000000002</v>
      </c>
      <c r="CP445" s="24">
        <f>Table1[[#This Row],[Assistance Provided Through FY12]]+Table1[[#This Row],[Assistance Provided FY13 and After]]</f>
        <v>7.2034000000000002</v>
      </c>
      <c r="CQ445" s="9">
        <v>0</v>
      </c>
      <c r="CR445" s="9">
        <v>0</v>
      </c>
      <c r="CS445" s="9">
        <v>0</v>
      </c>
      <c r="CT445" s="24">
        <f>Table1[[#This Row],[Recapture Cancellation Reduction Amount Through FY12]]+Table1[[#This Row],[Recapture Cancellation Reduction Amount FY13 and After]]</f>
        <v>0</v>
      </c>
      <c r="CU445" s="9">
        <v>0</v>
      </c>
      <c r="CV445" s="9">
        <v>0</v>
      </c>
      <c r="CW445" s="9">
        <v>0</v>
      </c>
      <c r="CX445" s="24">
        <f>Table1[[#This Row],[Penalty Paid Through FY12]]+Table1[[#This Row],[Penalty Paid FY13 and After]]</f>
        <v>0</v>
      </c>
      <c r="CY445" s="9">
        <v>0.76690000000000003</v>
      </c>
      <c r="CZ445" s="9">
        <v>3.5032000000000001</v>
      </c>
      <c r="DA445" s="9">
        <v>3.7002000000000002</v>
      </c>
      <c r="DB445" s="24">
        <f>Table1[[#This Row],[TOTAL Assistance Net of Recapture Penalties Through FY12]]+Table1[[#This Row],[TOTAL Assistance Net of Recapture Penalties FY13 and After]]</f>
        <v>7.2034000000000002</v>
      </c>
      <c r="DC445" s="9">
        <v>32.100299999999997</v>
      </c>
      <c r="DD445" s="9">
        <v>153.09100000000001</v>
      </c>
      <c r="DE445" s="9">
        <v>324.84699999999998</v>
      </c>
      <c r="DF445" s="24">
        <f>Table1[[#This Row],[Company Direct Tax Revenue Before Assistance Through FY12]]+Table1[[#This Row],[Company Direct Tax Revenue Before Assistance FY13 and After]]</f>
        <v>477.93799999999999</v>
      </c>
      <c r="DG445" s="9">
        <v>77.179699999999997</v>
      </c>
      <c r="DH445" s="9">
        <v>311.10939999999999</v>
      </c>
      <c r="DI445" s="9">
        <v>781.0376</v>
      </c>
      <c r="DJ445" s="24">
        <f>Table1[[#This Row],[Indirect and Induced Tax Revenues Through FY12]]+Table1[[#This Row],[Indirect and Induced Tax Revenues FY13 and After]]</f>
        <v>1092.1469999999999</v>
      </c>
      <c r="DK445" s="9">
        <v>109.28</v>
      </c>
      <c r="DL445" s="9">
        <v>464.2004</v>
      </c>
      <c r="DM445" s="9">
        <v>1105.8846000000001</v>
      </c>
      <c r="DN445" s="24">
        <f>Table1[[#This Row],[TOTAL Tax Revenues Before Assistance Through FY12]]+Table1[[#This Row],[TOTAL Tax Revenues Before Assistance FY13 and After]]</f>
        <v>1570.085</v>
      </c>
      <c r="DO445" s="9">
        <v>108.51309999999999</v>
      </c>
      <c r="DP445" s="9">
        <v>460.69720000000001</v>
      </c>
      <c r="DQ445" s="9">
        <v>1102.1844000000001</v>
      </c>
      <c r="DR445" s="24">
        <f>Table1[[#This Row],[TOTAL Tax Revenues Net of Assistance Recapture and Penalty Through FY12]]+Table1[[#This Row],[TOTAL Tax Revenues Net of Assistance Recapture and Penalty FY13 and After]]</f>
        <v>1562.8816000000002</v>
      </c>
      <c r="DS445" s="9">
        <v>0</v>
      </c>
      <c r="DT445" s="9">
        <v>0</v>
      </c>
      <c r="DU445" s="9">
        <v>0</v>
      </c>
      <c r="DV445" s="9">
        <v>0</v>
      </c>
    </row>
    <row r="446" spans="1:126" x14ac:dyDescent="0.25">
      <c r="A446" s="10">
        <v>93295</v>
      </c>
      <c r="B446" s="10" t="s">
        <v>1730</v>
      </c>
      <c r="C446" s="10" t="s">
        <v>1731</v>
      </c>
      <c r="D446" s="10" t="s">
        <v>17</v>
      </c>
      <c r="E446" s="10">
        <v>46</v>
      </c>
      <c r="F446" s="10" t="s">
        <v>1732</v>
      </c>
      <c r="G446" s="10" t="s">
        <v>16</v>
      </c>
      <c r="H446" s="13">
        <v>1800</v>
      </c>
      <c r="I446" s="13">
        <v>1755</v>
      </c>
      <c r="J446" s="10" t="s">
        <v>511</v>
      </c>
      <c r="K446" s="10" t="s">
        <v>50</v>
      </c>
      <c r="L446" s="8">
        <v>39393</v>
      </c>
      <c r="M446" s="8">
        <v>46569</v>
      </c>
      <c r="N446" s="9">
        <v>1355</v>
      </c>
      <c r="O446" s="10" t="s">
        <v>74</v>
      </c>
      <c r="P446" s="7">
        <v>31</v>
      </c>
      <c r="Q446" s="7">
        <v>0</v>
      </c>
      <c r="R446" s="7">
        <v>5</v>
      </c>
      <c r="S446" s="7">
        <v>0</v>
      </c>
      <c r="T446" s="7">
        <v>0</v>
      </c>
      <c r="U446" s="7">
        <v>36</v>
      </c>
      <c r="V446" s="7">
        <v>20</v>
      </c>
      <c r="W446" s="7">
        <v>0</v>
      </c>
      <c r="X446" s="7">
        <v>0</v>
      </c>
      <c r="Y446" s="7">
        <v>0</v>
      </c>
      <c r="Z446" s="7">
        <v>0</v>
      </c>
      <c r="AA446" s="7">
        <v>0</v>
      </c>
      <c r="AB446" s="16">
        <v>0</v>
      </c>
      <c r="AC446" s="16">
        <v>0</v>
      </c>
      <c r="AD446" s="16">
        <v>0</v>
      </c>
      <c r="AE446" s="16">
        <v>0</v>
      </c>
      <c r="AF446" s="15">
        <v>97.222222222222214</v>
      </c>
      <c r="AG446" s="10" t="s">
        <v>28</v>
      </c>
      <c r="AH446" s="10" t="s">
        <v>28</v>
      </c>
      <c r="AI446" s="9">
        <v>0</v>
      </c>
      <c r="AJ446" s="9">
        <v>0</v>
      </c>
      <c r="AK446" s="9">
        <v>0</v>
      </c>
      <c r="AL446" s="24">
        <f>Table1[[#This Row],[Company Direct Land Through FY12]]+Table1[[#This Row],[Company Direct Land FY13 and After]]</f>
        <v>0</v>
      </c>
      <c r="AM446" s="9">
        <v>0</v>
      </c>
      <c r="AN446" s="9">
        <v>0</v>
      </c>
      <c r="AO446" s="9">
        <v>0</v>
      </c>
      <c r="AP446" s="24">
        <f>Table1[[#This Row],[Company Direct Building Through FY12]]+Table1[[#This Row],[Company Direct Building FY13 and After]]</f>
        <v>0</v>
      </c>
      <c r="AQ446" s="9">
        <v>0</v>
      </c>
      <c r="AR446" s="9">
        <v>24.2057</v>
      </c>
      <c r="AS446" s="9">
        <v>0</v>
      </c>
      <c r="AT446" s="24">
        <f>Table1[[#This Row],[Mortgage Recording Tax Through FY12]]+Table1[[#This Row],[Mortgage Recording Tax FY13 and After]]</f>
        <v>24.2057</v>
      </c>
      <c r="AU446" s="9">
        <v>0</v>
      </c>
      <c r="AV446" s="9">
        <v>0</v>
      </c>
      <c r="AW446" s="9">
        <v>0</v>
      </c>
      <c r="AX446" s="24">
        <f>Table1[[#This Row],[Pilot Savings  Through FY12]]+Table1[[#This Row],[Pilot Savings FY13 and After]]</f>
        <v>0</v>
      </c>
      <c r="AY446" s="9">
        <v>0</v>
      </c>
      <c r="AZ446" s="9">
        <v>24.2057</v>
      </c>
      <c r="BA446" s="9">
        <v>0</v>
      </c>
      <c r="BB446" s="24">
        <f>Table1[[#This Row],[Mortgage Recording Tax Exemption Through FY12]]+Table1[[#This Row],[Mortgage Recording Tax Exemption FY13 and After]]</f>
        <v>24.2057</v>
      </c>
      <c r="BC446" s="9">
        <v>9.4938000000000002</v>
      </c>
      <c r="BD446" s="9">
        <v>30.614799999999999</v>
      </c>
      <c r="BE446" s="9">
        <v>96.075999999999993</v>
      </c>
      <c r="BF446" s="24">
        <f>Table1[[#This Row],[Indirect and Induced Land Through FY12]]+Table1[[#This Row],[Indirect and Induced Land FY13 and After]]</f>
        <v>126.6908</v>
      </c>
      <c r="BG446" s="9">
        <v>17.6313</v>
      </c>
      <c r="BH446" s="9">
        <v>56.856099999999998</v>
      </c>
      <c r="BI446" s="9">
        <v>178.42400000000001</v>
      </c>
      <c r="BJ446" s="24">
        <f>Table1[[#This Row],[Indirect and Induced Building Through FY12]]+Table1[[#This Row],[Indirect and Induced Building FY13 and After]]</f>
        <v>235.2801</v>
      </c>
      <c r="BK446" s="9">
        <v>27.1251</v>
      </c>
      <c r="BL446" s="9">
        <v>87.4709</v>
      </c>
      <c r="BM446" s="9">
        <v>274.5</v>
      </c>
      <c r="BN446" s="24">
        <f>Table1[[#This Row],[TOTAL Real Property Related Taxes Through FY12]]+Table1[[#This Row],[TOTAL Real Property Related Taxes FY13 and After]]</f>
        <v>361.97090000000003</v>
      </c>
      <c r="BO446" s="9">
        <v>30.531099999999999</v>
      </c>
      <c r="BP446" s="9">
        <v>110.64279999999999</v>
      </c>
      <c r="BQ446" s="9">
        <v>308.96679999999998</v>
      </c>
      <c r="BR446" s="24">
        <f>Table1[[#This Row],[Company Direct Through FY12]]+Table1[[#This Row],[Company Direct FY13 and After]]</f>
        <v>419.6096</v>
      </c>
      <c r="BS446" s="9">
        <v>0</v>
      </c>
      <c r="BT446" s="9">
        <v>0</v>
      </c>
      <c r="BU446" s="9">
        <v>0</v>
      </c>
      <c r="BV446" s="24">
        <f>Table1[[#This Row],[Sales Tax Exemption Through FY12]]+Table1[[#This Row],[Sales Tax Exemption FY13 and After]]</f>
        <v>0</v>
      </c>
      <c r="BW446" s="9">
        <v>0</v>
      </c>
      <c r="BX446" s="9">
        <v>0</v>
      </c>
      <c r="BY446" s="9">
        <v>0</v>
      </c>
      <c r="BZ446" s="24">
        <f>Table1[[#This Row],[Energy Tax Savings Through FY12]]+Table1[[#This Row],[Energy Tax Savings FY13 and After]]</f>
        <v>0</v>
      </c>
      <c r="CA446" s="9">
        <v>0.68940000000000001</v>
      </c>
      <c r="CB446" s="9">
        <v>3.6661000000000001</v>
      </c>
      <c r="CC446" s="9">
        <v>3.3262999999999998</v>
      </c>
      <c r="CD446" s="24">
        <f>Table1[[#This Row],[Tax Exempt Bond Savings Through FY12]]+Table1[[#This Row],[Tax Exempt Bond Savings FY13 and After]]</f>
        <v>6.9923999999999999</v>
      </c>
      <c r="CE446" s="9">
        <v>35.219000000000001</v>
      </c>
      <c r="CF446" s="9">
        <v>128.6189</v>
      </c>
      <c r="CG446" s="9">
        <v>356.40800000000002</v>
      </c>
      <c r="CH446" s="24">
        <f>Table1[[#This Row],[Indirect and Induced Through FY12]]+Table1[[#This Row],[Indirect and Induced FY13 and After]]</f>
        <v>485.02690000000001</v>
      </c>
      <c r="CI446" s="9">
        <v>65.060699999999997</v>
      </c>
      <c r="CJ446" s="9">
        <v>235.59559999999999</v>
      </c>
      <c r="CK446" s="9">
        <v>662.04849999999999</v>
      </c>
      <c r="CL446" s="24">
        <f>Table1[[#This Row],[TOTAL Income Consumption Use Taxes Through FY12]]+Table1[[#This Row],[TOTAL Income Consumption Use Taxes FY13 and After]]</f>
        <v>897.64409999999998</v>
      </c>
      <c r="CM446" s="9">
        <v>0.68940000000000001</v>
      </c>
      <c r="CN446" s="9">
        <v>27.8718</v>
      </c>
      <c r="CO446" s="9">
        <v>3.3262999999999998</v>
      </c>
      <c r="CP446" s="24">
        <f>Table1[[#This Row],[Assistance Provided Through FY12]]+Table1[[#This Row],[Assistance Provided FY13 and After]]</f>
        <v>31.1981</v>
      </c>
      <c r="CQ446" s="9">
        <v>0</v>
      </c>
      <c r="CR446" s="9">
        <v>0</v>
      </c>
      <c r="CS446" s="9">
        <v>0</v>
      </c>
      <c r="CT446" s="24">
        <f>Table1[[#This Row],[Recapture Cancellation Reduction Amount Through FY12]]+Table1[[#This Row],[Recapture Cancellation Reduction Amount FY13 and After]]</f>
        <v>0</v>
      </c>
      <c r="CU446" s="9">
        <v>0</v>
      </c>
      <c r="CV446" s="9">
        <v>0</v>
      </c>
      <c r="CW446" s="9">
        <v>0</v>
      </c>
      <c r="CX446" s="24">
        <f>Table1[[#This Row],[Penalty Paid Through FY12]]+Table1[[#This Row],[Penalty Paid FY13 and After]]</f>
        <v>0</v>
      </c>
      <c r="CY446" s="9">
        <v>0.68940000000000001</v>
      </c>
      <c r="CZ446" s="9">
        <v>27.8718</v>
      </c>
      <c r="DA446" s="9">
        <v>3.3262999999999998</v>
      </c>
      <c r="DB446" s="24">
        <f>Table1[[#This Row],[TOTAL Assistance Net of Recapture Penalties Through FY12]]+Table1[[#This Row],[TOTAL Assistance Net of Recapture Penalties FY13 and After]]</f>
        <v>31.1981</v>
      </c>
      <c r="DC446" s="9">
        <v>30.531099999999999</v>
      </c>
      <c r="DD446" s="9">
        <v>134.8485</v>
      </c>
      <c r="DE446" s="9">
        <v>308.96679999999998</v>
      </c>
      <c r="DF446" s="24">
        <f>Table1[[#This Row],[Company Direct Tax Revenue Before Assistance Through FY12]]+Table1[[#This Row],[Company Direct Tax Revenue Before Assistance FY13 and After]]</f>
        <v>443.81529999999998</v>
      </c>
      <c r="DG446" s="9">
        <v>62.344099999999997</v>
      </c>
      <c r="DH446" s="9">
        <v>216.0898</v>
      </c>
      <c r="DI446" s="9">
        <v>630.90800000000002</v>
      </c>
      <c r="DJ446" s="24">
        <f>Table1[[#This Row],[Indirect and Induced Tax Revenues Through FY12]]+Table1[[#This Row],[Indirect and Induced Tax Revenues FY13 and After]]</f>
        <v>846.99779999999998</v>
      </c>
      <c r="DK446" s="9">
        <v>92.875200000000007</v>
      </c>
      <c r="DL446" s="9">
        <v>350.93830000000003</v>
      </c>
      <c r="DM446" s="9">
        <v>939.87480000000005</v>
      </c>
      <c r="DN446" s="24">
        <f>Table1[[#This Row],[TOTAL Tax Revenues Before Assistance Through FY12]]+Table1[[#This Row],[TOTAL Tax Revenues Before Assistance FY13 and After]]</f>
        <v>1290.8131000000001</v>
      </c>
      <c r="DO446" s="9">
        <v>92.1858</v>
      </c>
      <c r="DP446" s="9">
        <v>323.06650000000002</v>
      </c>
      <c r="DQ446" s="9">
        <v>936.54849999999999</v>
      </c>
      <c r="DR446" s="24">
        <f>Table1[[#This Row],[TOTAL Tax Revenues Net of Assistance Recapture and Penalty Through FY12]]+Table1[[#This Row],[TOTAL Tax Revenues Net of Assistance Recapture and Penalty FY13 and After]]</f>
        <v>1259.615</v>
      </c>
      <c r="DS446" s="9">
        <v>0</v>
      </c>
      <c r="DT446" s="9">
        <v>0</v>
      </c>
      <c r="DU446" s="9">
        <v>0</v>
      </c>
      <c r="DV446" s="9">
        <v>0</v>
      </c>
    </row>
    <row r="447" spans="1:126" x14ac:dyDescent="0.25">
      <c r="A447" s="10">
        <v>93296</v>
      </c>
      <c r="B447" s="10" t="s">
        <v>1733</v>
      </c>
      <c r="C447" s="10" t="s">
        <v>1734</v>
      </c>
      <c r="D447" s="10" t="s">
        <v>47</v>
      </c>
      <c r="E447" s="10">
        <v>3</v>
      </c>
      <c r="F447" s="10" t="s">
        <v>1735</v>
      </c>
      <c r="G447" s="10" t="s">
        <v>154</v>
      </c>
      <c r="H447" s="13">
        <v>11053</v>
      </c>
      <c r="I447" s="13">
        <v>64260</v>
      </c>
      <c r="J447" s="10" t="s">
        <v>745</v>
      </c>
      <c r="K447" s="10" t="s">
        <v>1510</v>
      </c>
      <c r="L447" s="8">
        <v>39436</v>
      </c>
      <c r="M447" s="8">
        <v>50161</v>
      </c>
      <c r="N447" s="9">
        <v>37620</v>
      </c>
      <c r="O447" s="10" t="s">
        <v>108</v>
      </c>
      <c r="P447" s="7">
        <v>36</v>
      </c>
      <c r="Q447" s="7">
        <v>1</v>
      </c>
      <c r="R447" s="7">
        <v>98</v>
      </c>
      <c r="S447" s="7">
        <v>3</v>
      </c>
      <c r="T447" s="7">
        <v>34</v>
      </c>
      <c r="U447" s="7">
        <v>172</v>
      </c>
      <c r="V447" s="7">
        <v>119</v>
      </c>
      <c r="W447" s="7">
        <v>0</v>
      </c>
      <c r="X447" s="7">
        <v>0</v>
      </c>
      <c r="Y447" s="7">
        <v>0</v>
      </c>
      <c r="Z447" s="7">
        <v>0</v>
      </c>
      <c r="AA447" s="7">
        <v>0</v>
      </c>
      <c r="AB447" s="16">
        <v>0</v>
      </c>
      <c r="AC447" s="16">
        <v>0</v>
      </c>
      <c r="AD447" s="16">
        <v>0</v>
      </c>
      <c r="AE447" s="16">
        <v>0</v>
      </c>
      <c r="AF447" s="15">
        <v>89.85507246376811</v>
      </c>
      <c r="AG447" s="10" t="s">
        <v>28</v>
      </c>
      <c r="AH447" s="10" t="s">
        <v>28</v>
      </c>
      <c r="AI447" s="9">
        <v>0</v>
      </c>
      <c r="AJ447" s="9">
        <v>0</v>
      </c>
      <c r="AK447" s="9">
        <v>0</v>
      </c>
      <c r="AL447" s="24">
        <f>Table1[[#This Row],[Company Direct Land Through FY12]]+Table1[[#This Row],[Company Direct Land FY13 and After]]</f>
        <v>0</v>
      </c>
      <c r="AM447" s="9">
        <v>0</v>
      </c>
      <c r="AN447" s="9">
        <v>0</v>
      </c>
      <c r="AO447" s="9">
        <v>0</v>
      </c>
      <c r="AP447" s="24">
        <f>Table1[[#This Row],[Company Direct Building Through FY12]]+Table1[[#This Row],[Company Direct Building FY13 and After]]</f>
        <v>0</v>
      </c>
      <c r="AQ447" s="9">
        <v>0</v>
      </c>
      <c r="AR447" s="9">
        <v>0</v>
      </c>
      <c r="AS447" s="9">
        <v>0</v>
      </c>
      <c r="AT447" s="24">
        <f>Table1[[#This Row],[Mortgage Recording Tax Through FY12]]+Table1[[#This Row],[Mortgage Recording Tax FY13 and After]]</f>
        <v>0</v>
      </c>
      <c r="AU447" s="9">
        <v>0</v>
      </c>
      <c r="AV447" s="9">
        <v>0</v>
      </c>
      <c r="AW447" s="9">
        <v>0</v>
      </c>
      <c r="AX447" s="24">
        <f>Table1[[#This Row],[Pilot Savings  Through FY12]]+Table1[[#This Row],[Pilot Savings FY13 and After]]</f>
        <v>0</v>
      </c>
      <c r="AY447" s="9">
        <v>0</v>
      </c>
      <c r="AZ447" s="9">
        <v>0</v>
      </c>
      <c r="BA447" s="9">
        <v>0</v>
      </c>
      <c r="BB447" s="24">
        <f>Table1[[#This Row],[Mortgage Recording Tax Exemption Through FY12]]+Table1[[#This Row],[Mortgage Recording Tax Exemption FY13 and After]]</f>
        <v>0</v>
      </c>
      <c r="BC447" s="9">
        <v>56.491300000000003</v>
      </c>
      <c r="BD447" s="9">
        <v>382.96120000000002</v>
      </c>
      <c r="BE447" s="9">
        <v>802.21590000000003</v>
      </c>
      <c r="BF447" s="24">
        <f>Table1[[#This Row],[Indirect and Induced Land Through FY12]]+Table1[[#This Row],[Indirect and Induced Land FY13 and After]]</f>
        <v>1185.1771000000001</v>
      </c>
      <c r="BG447" s="9">
        <v>104.91240000000001</v>
      </c>
      <c r="BH447" s="9">
        <v>711.21379999999999</v>
      </c>
      <c r="BI447" s="9">
        <v>1489.828</v>
      </c>
      <c r="BJ447" s="24">
        <f>Table1[[#This Row],[Indirect and Induced Building Through FY12]]+Table1[[#This Row],[Indirect and Induced Building FY13 and After]]</f>
        <v>2201.0418</v>
      </c>
      <c r="BK447" s="9">
        <v>161.40369999999999</v>
      </c>
      <c r="BL447" s="9">
        <v>1094.175</v>
      </c>
      <c r="BM447" s="9">
        <v>2292.0439000000001</v>
      </c>
      <c r="BN447" s="24">
        <f>Table1[[#This Row],[TOTAL Real Property Related Taxes Through FY12]]+Table1[[#This Row],[TOTAL Real Property Related Taxes FY13 and After]]</f>
        <v>3386.2188999999998</v>
      </c>
      <c r="BO447" s="9">
        <v>150.90819999999999</v>
      </c>
      <c r="BP447" s="9">
        <v>1079.1188</v>
      </c>
      <c r="BQ447" s="9">
        <v>2143.0025999999998</v>
      </c>
      <c r="BR447" s="24">
        <f>Table1[[#This Row],[Company Direct Through FY12]]+Table1[[#This Row],[Company Direct FY13 and After]]</f>
        <v>3222.1214</v>
      </c>
      <c r="BS447" s="9">
        <v>0</v>
      </c>
      <c r="BT447" s="9">
        <v>0</v>
      </c>
      <c r="BU447" s="9">
        <v>0</v>
      </c>
      <c r="BV447" s="24">
        <f>Table1[[#This Row],[Sales Tax Exemption Through FY12]]+Table1[[#This Row],[Sales Tax Exemption FY13 and After]]</f>
        <v>0</v>
      </c>
      <c r="BW447" s="9">
        <v>0</v>
      </c>
      <c r="BX447" s="9">
        <v>0</v>
      </c>
      <c r="BY447" s="9">
        <v>0</v>
      </c>
      <c r="BZ447" s="24">
        <f>Table1[[#This Row],[Energy Tax Savings Through FY12]]+Table1[[#This Row],[Energy Tax Savings FY13 and After]]</f>
        <v>0</v>
      </c>
      <c r="CA447" s="9">
        <v>1.21E-2</v>
      </c>
      <c r="CB447" s="9">
        <v>9.8799999999999999E-2</v>
      </c>
      <c r="CC447" s="9">
        <v>5.8200000000000002E-2</v>
      </c>
      <c r="CD447" s="24">
        <f>Table1[[#This Row],[Tax Exempt Bond Savings Through FY12]]+Table1[[#This Row],[Tax Exempt Bond Savings FY13 and After]]</f>
        <v>0.157</v>
      </c>
      <c r="CE447" s="9">
        <v>174.08969999999999</v>
      </c>
      <c r="CF447" s="9">
        <v>1272.6991</v>
      </c>
      <c r="CG447" s="9">
        <v>2472.1943999999999</v>
      </c>
      <c r="CH447" s="24">
        <f>Table1[[#This Row],[Indirect and Induced Through FY12]]+Table1[[#This Row],[Indirect and Induced FY13 and After]]</f>
        <v>3744.8935000000001</v>
      </c>
      <c r="CI447" s="9">
        <v>324.98579999999998</v>
      </c>
      <c r="CJ447" s="9">
        <v>2351.7190999999998</v>
      </c>
      <c r="CK447" s="9">
        <v>4615.1387999999997</v>
      </c>
      <c r="CL447" s="24">
        <f>Table1[[#This Row],[TOTAL Income Consumption Use Taxes Through FY12]]+Table1[[#This Row],[TOTAL Income Consumption Use Taxes FY13 and After]]</f>
        <v>6966.8578999999991</v>
      </c>
      <c r="CM447" s="9">
        <v>1.21E-2</v>
      </c>
      <c r="CN447" s="9">
        <v>9.8799999999999999E-2</v>
      </c>
      <c r="CO447" s="9">
        <v>5.8200000000000002E-2</v>
      </c>
      <c r="CP447" s="24">
        <f>Table1[[#This Row],[Assistance Provided Through FY12]]+Table1[[#This Row],[Assistance Provided FY13 and After]]</f>
        <v>0.157</v>
      </c>
      <c r="CQ447" s="9">
        <v>0</v>
      </c>
      <c r="CR447" s="9">
        <v>0</v>
      </c>
      <c r="CS447" s="9">
        <v>0</v>
      </c>
      <c r="CT447" s="24">
        <f>Table1[[#This Row],[Recapture Cancellation Reduction Amount Through FY12]]+Table1[[#This Row],[Recapture Cancellation Reduction Amount FY13 and After]]</f>
        <v>0</v>
      </c>
      <c r="CU447" s="9">
        <v>0</v>
      </c>
      <c r="CV447" s="9">
        <v>0</v>
      </c>
      <c r="CW447" s="9">
        <v>0</v>
      </c>
      <c r="CX447" s="24">
        <f>Table1[[#This Row],[Penalty Paid Through FY12]]+Table1[[#This Row],[Penalty Paid FY13 and After]]</f>
        <v>0</v>
      </c>
      <c r="CY447" s="9">
        <v>1.21E-2</v>
      </c>
      <c r="CZ447" s="9">
        <v>9.8799999999999999E-2</v>
      </c>
      <c r="DA447" s="9">
        <v>5.8200000000000002E-2</v>
      </c>
      <c r="DB447" s="24">
        <f>Table1[[#This Row],[TOTAL Assistance Net of Recapture Penalties Through FY12]]+Table1[[#This Row],[TOTAL Assistance Net of Recapture Penalties FY13 and After]]</f>
        <v>0.157</v>
      </c>
      <c r="DC447" s="9">
        <v>150.90819999999999</v>
      </c>
      <c r="DD447" s="9">
        <v>1079.1188</v>
      </c>
      <c r="DE447" s="9">
        <v>2143.0025999999998</v>
      </c>
      <c r="DF447" s="24">
        <f>Table1[[#This Row],[Company Direct Tax Revenue Before Assistance Through FY12]]+Table1[[#This Row],[Company Direct Tax Revenue Before Assistance FY13 and After]]</f>
        <v>3222.1214</v>
      </c>
      <c r="DG447" s="9">
        <v>335.49340000000001</v>
      </c>
      <c r="DH447" s="9">
        <v>2366.8741</v>
      </c>
      <c r="DI447" s="9">
        <v>4764.2383</v>
      </c>
      <c r="DJ447" s="24">
        <f>Table1[[#This Row],[Indirect and Induced Tax Revenues Through FY12]]+Table1[[#This Row],[Indirect and Induced Tax Revenues FY13 and After]]</f>
        <v>7131.1124</v>
      </c>
      <c r="DK447" s="9">
        <v>486.40159999999997</v>
      </c>
      <c r="DL447" s="9">
        <v>3445.9929000000002</v>
      </c>
      <c r="DM447" s="9">
        <v>6907.2408999999998</v>
      </c>
      <c r="DN447" s="24">
        <f>Table1[[#This Row],[TOTAL Tax Revenues Before Assistance Through FY12]]+Table1[[#This Row],[TOTAL Tax Revenues Before Assistance FY13 and After]]</f>
        <v>10353.2338</v>
      </c>
      <c r="DO447" s="9">
        <v>486.3895</v>
      </c>
      <c r="DP447" s="9">
        <v>3445.8941</v>
      </c>
      <c r="DQ447" s="9">
        <v>6907.1827000000003</v>
      </c>
      <c r="DR447" s="24">
        <f>Table1[[#This Row],[TOTAL Tax Revenues Net of Assistance Recapture and Penalty Through FY12]]+Table1[[#This Row],[TOTAL Tax Revenues Net of Assistance Recapture and Penalty FY13 and After]]</f>
        <v>10353.076800000001</v>
      </c>
      <c r="DS447" s="9">
        <v>0</v>
      </c>
      <c r="DT447" s="9">
        <v>0</v>
      </c>
      <c r="DU447" s="9">
        <v>0</v>
      </c>
      <c r="DV447" s="9">
        <v>0</v>
      </c>
    </row>
    <row r="448" spans="1:126" x14ac:dyDescent="0.25">
      <c r="A448" s="10">
        <v>93297</v>
      </c>
      <c r="B448" s="10" t="s">
        <v>1736</v>
      </c>
      <c r="C448" s="10" t="s">
        <v>1738</v>
      </c>
      <c r="D448" s="10" t="s">
        <v>24</v>
      </c>
      <c r="E448" s="10">
        <v>26</v>
      </c>
      <c r="F448" s="10" t="s">
        <v>1739</v>
      </c>
      <c r="G448" s="10" t="s">
        <v>111</v>
      </c>
      <c r="H448" s="13">
        <v>0</v>
      </c>
      <c r="I448" s="13">
        <v>24000</v>
      </c>
      <c r="J448" s="10" t="s">
        <v>1737</v>
      </c>
      <c r="K448" s="10" t="s">
        <v>81</v>
      </c>
      <c r="L448" s="8">
        <v>39413</v>
      </c>
      <c r="M448" s="8">
        <v>48760</v>
      </c>
      <c r="N448" s="9">
        <v>3660</v>
      </c>
      <c r="O448" s="10" t="s">
        <v>11</v>
      </c>
      <c r="P448" s="7">
        <v>0</v>
      </c>
      <c r="Q448" s="7">
        <v>0</v>
      </c>
      <c r="R448" s="7">
        <v>0</v>
      </c>
      <c r="S448" s="7">
        <v>0</v>
      </c>
      <c r="T448" s="7">
        <v>0</v>
      </c>
      <c r="U448" s="7">
        <v>0</v>
      </c>
      <c r="V448" s="7">
        <v>47</v>
      </c>
      <c r="W448" s="7">
        <v>0</v>
      </c>
      <c r="X448" s="7">
        <v>0</v>
      </c>
      <c r="Y448" s="7">
        <v>0</v>
      </c>
      <c r="Z448" s="7">
        <v>14</v>
      </c>
      <c r="AA448" s="7">
        <v>0</v>
      </c>
      <c r="AB448" s="16">
        <v>0</v>
      </c>
      <c r="AC448" s="16">
        <v>0</v>
      </c>
      <c r="AD448" s="16">
        <v>0</v>
      </c>
      <c r="AE448" s="16">
        <v>0</v>
      </c>
      <c r="AF448" s="15">
        <v>0</v>
      </c>
      <c r="AG448" s="10" t="s">
        <v>58</v>
      </c>
      <c r="AH448" s="10" t="s">
        <v>58</v>
      </c>
      <c r="AI448" s="9">
        <v>25.904800000000002</v>
      </c>
      <c r="AJ448" s="9">
        <v>103.0078</v>
      </c>
      <c r="AK448" s="9">
        <v>323.94319999999999</v>
      </c>
      <c r="AL448" s="24">
        <f>Table1[[#This Row],[Company Direct Land Through FY12]]+Table1[[#This Row],[Company Direct Land FY13 and After]]</f>
        <v>426.95100000000002</v>
      </c>
      <c r="AM448" s="9">
        <v>48.108899999999998</v>
      </c>
      <c r="AN448" s="9">
        <v>204.0754</v>
      </c>
      <c r="AO448" s="9">
        <v>601.6105</v>
      </c>
      <c r="AP448" s="24">
        <f>Table1[[#This Row],[Company Direct Building Through FY12]]+Table1[[#This Row],[Company Direct Building FY13 and After]]</f>
        <v>805.68589999999995</v>
      </c>
      <c r="AQ448" s="9">
        <v>0</v>
      </c>
      <c r="AR448" s="9">
        <v>58.844000000000001</v>
      </c>
      <c r="AS448" s="9">
        <v>0</v>
      </c>
      <c r="AT448" s="24">
        <f>Table1[[#This Row],[Mortgage Recording Tax Through FY12]]+Table1[[#This Row],[Mortgage Recording Tax FY13 and After]]</f>
        <v>58.844000000000001</v>
      </c>
      <c r="AU448" s="9">
        <v>0</v>
      </c>
      <c r="AV448" s="9">
        <v>69.221299999999999</v>
      </c>
      <c r="AW448" s="9">
        <v>0</v>
      </c>
      <c r="AX448" s="24">
        <f>Table1[[#This Row],[Pilot Savings  Through FY12]]+Table1[[#This Row],[Pilot Savings FY13 and After]]</f>
        <v>69.221299999999999</v>
      </c>
      <c r="AY448" s="9">
        <v>0</v>
      </c>
      <c r="AZ448" s="9">
        <v>58.844000000000001</v>
      </c>
      <c r="BA448" s="9">
        <v>0</v>
      </c>
      <c r="BB448" s="24">
        <f>Table1[[#This Row],[Mortgage Recording Tax Exemption Through FY12]]+Table1[[#This Row],[Mortgage Recording Tax Exemption FY13 and After]]</f>
        <v>58.844000000000001</v>
      </c>
      <c r="BC448" s="9">
        <v>46.550600000000003</v>
      </c>
      <c r="BD448" s="9">
        <v>343.8272</v>
      </c>
      <c r="BE448" s="9">
        <v>582.1241</v>
      </c>
      <c r="BF448" s="24">
        <f>Table1[[#This Row],[Indirect and Induced Land Through FY12]]+Table1[[#This Row],[Indirect and Induced Land FY13 and After]]</f>
        <v>925.95129999999995</v>
      </c>
      <c r="BG448" s="9">
        <v>86.451099999999997</v>
      </c>
      <c r="BH448" s="9">
        <v>638.53629999999998</v>
      </c>
      <c r="BI448" s="9">
        <v>1081.0884000000001</v>
      </c>
      <c r="BJ448" s="24">
        <f>Table1[[#This Row],[Indirect and Induced Building Through FY12]]+Table1[[#This Row],[Indirect and Induced Building FY13 and After]]</f>
        <v>1719.6247000000001</v>
      </c>
      <c r="BK448" s="9">
        <v>207.0154</v>
      </c>
      <c r="BL448" s="9">
        <v>1220.2254</v>
      </c>
      <c r="BM448" s="9">
        <v>2588.7662</v>
      </c>
      <c r="BN448" s="24">
        <f>Table1[[#This Row],[TOTAL Real Property Related Taxes Through FY12]]+Table1[[#This Row],[TOTAL Real Property Related Taxes FY13 and After]]</f>
        <v>3808.9916000000003</v>
      </c>
      <c r="BO448" s="9">
        <v>309.10860000000002</v>
      </c>
      <c r="BP448" s="9">
        <v>2566.7022999999999</v>
      </c>
      <c r="BQ448" s="9">
        <v>3865.4629</v>
      </c>
      <c r="BR448" s="24">
        <f>Table1[[#This Row],[Company Direct Through FY12]]+Table1[[#This Row],[Company Direct FY13 and After]]</f>
        <v>6432.1651999999995</v>
      </c>
      <c r="BS448" s="9">
        <v>0</v>
      </c>
      <c r="BT448" s="9">
        <v>1.7250000000000001</v>
      </c>
      <c r="BU448" s="9">
        <v>0</v>
      </c>
      <c r="BV448" s="24">
        <f>Table1[[#This Row],[Sales Tax Exemption Through FY12]]+Table1[[#This Row],[Sales Tax Exemption FY13 and After]]</f>
        <v>1.7250000000000001</v>
      </c>
      <c r="BW448" s="9">
        <v>0</v>
      </c>
      <c r="BX448" s="9">
        <v>0</v>
      </c>
      <c r="BY448" s="9">
        <v>0</v>
      </c>
      <c r="BZ448" s="24">
        <f>Table1[[#This Row],[Energy Tax Savings Through FY12]]+Table1[[#This Row],[Energy Tax Savings FY13 and After]]</f>
        <v>0</v>
      </c>
      <c r="CA448" s="9">
        <v>0</v>
      </c>
      <c r="CB448" s="9">
        <v>0</v>
      </c>
      <c r="CC448" s="9">
        <v>0</v>
      </c>
      <c r="CD448" s="24">
        <f>Table1[[#This Row],[Tax Exempt Bond Savings Through FY12]]+Table1[[#This Row],[Tax Exempt Bond Savings FY13 and After]]</f>
        <v>0</v>
      </c>
      <c r="CE448" s="9">
        <v>158.94319999999999</v>
      </c>
      <c r="CF448" s="9">
        <v>1339.1841999999999</v>
      </c>
      <c r="CG448" s="9">
        <v>1987.6147000000001</v>
      </c>
      <c r="CH448" s="24">
        <f>Table1[[#This Row],[Indirect and Induced Through FY12]]+Table1[[#This Row],[Indirect and Induced FY13 and After]]</f>
        <v>3326.7988999999998</v>
      </c>
      <c r="CI448" s="9">
        <v>468.05180000000001</v>
      </c>
      <c r="CJ448" s="9">
        <v>3904.1615000000002</v>
      </c>
      <c r="CK448" s="9">
        <v>5853.0775999999996</v>
      </c>
      <c r="CL448" s="24">
        <f>Table1[[#This Row],[TOTAL Income Consumption Use Taxes Through FY12]]+Table1[[#This Row],[TOTAL Income Consumption Use Taxes FY13 and After]]</f>
        <v>9757.2390999999989</v>
      </c>
      <c r="CM448" s="9">
        <v>0</v>
      </c>
      <c r="CN448" s="9">
        <v>129.7903</v>
      </c>
      <c r="CO448" s="9">
        <v>0</v>
      </c>
      <c r="CP448" s="24">
        <f>Table1[[#This Row],[Assistance Provided Through FY12]]+Table1[[#This Row],[Assistance Provided FY13 and After]]</f>
        <v>129.7903</v>
      </c>
      <c r="CQ448" s="9">
        <v>0</v>
      </c>
      <c r="CR448" s="9">
        <v>0</v>
      </c>
      <c r="CS448" s="9">
        <v>0</v>
      </c>
      <c r="CT448" s="24">
        <f>Table1[[#This Row],[Recapture Cancellation Reduction Amount Through FY12]]+Table1[[#This Row],[Recapture Cancellation Reduction Amount FY13 and After]]</f>
        <v>0</v>
      </c>
      <c r="CU448" s="9">
        <v>0</v>
      </c>
      <c r="CV448" s="9">
        <v>0</v>
      </c>
      <c r="CW448" s="9">
        <v>0</v>
      </c>
      <c r="CX448" s="24">
        <f>Table1[[#This Row],[Penalty Paid Through FY12]]+Table1[[#This Row],[Penalty Paid FY13 and After]]</f>
        <v>0</v>
      </c>
      <c r="CY448" s="9">
        <v>0</v>
      </c>
      <c r="CZ448" s="9">
        <v>129.7903</v>
      </c>
      <c r="DA448" s="9">
        <v>0</v>
      </c>
      <c r="DB448" s="24">
        <f>Table1[[#This Row],[TOTAL Assistance Net of Recapture Penalties Through FY12]]+Table1[[#This Row],[TOTAL Assistance Net of Recapture Penalties FY13 and After]]</f>
        <v>129.7903</v>
      </c>
      <c r="DC448" s="9">
        <v>383.1223</v>
      </c>
      <c r="DD448" s="9">
        <v>2932.6295</v>
      </c>
      <c r="DE448" s="9">
        <v>4791.0165999999999</v>
      </c>
      <c r="DF448" s="24">
        <f>Table1[[#This Row],[Company Direct Tax Revenue Before Assistance Through FY12]]+Table1[[#This Row],[Company Direct Tax Revenue Before Assistance FY13 and After]]</f>
        <v>7723.6460999999999</v>
      </c>
      <c r="DG448" s="9">
        <v>291.94490000000002</v>
      </c>
      <c r="DH448" s="9">
        <v>2321.5477000000001</v>
      </c>
      <c r="DI448" s="9">
        <v>3650.8272000000002</v>
      </c>
      <c r="DJ448" s="24">
        <f>Table1[[#This Row],[Indirect and Induced Tax Revenues Through FY12]]+Table1[[#This Row],[Indirect and Induced Tax Revenues FY13 and After]]</f>
        <v>5972.3749000000007</v>
      </c>
      <c r="DK448" s="9">
        <v>675.06719999999996</v>
      </c>
      <c r="DL448" s="9">
        <v>5254.1772000000001</v>
      </c>
      <c r="DM448" s="9">
        <v>8441.8438000000006</v>
      </c>
      <c r="DN448" s="24">
        <f>Table1[[#This Row],[TOTAL Tax Revenues Before Assistance Through FY12]]+Table1[[#This Row],[TOTAL Tax Revenues Before Assistance FY13 and After]]</f>
        <v>13696.021000000001</v>
      </c>
      <c r="DO448" s="9">
        <v>675.06719999999996</v>
      </c>
      <c r="DP448" s="9">
        <v>5124.3869000000004</v>
      </c>
      <c r="DQ448" s="9">
        <v>8441.8438000000006</v>
      </c>
      <c r="DR448" s="24">
        <f>Table1[[#This Row],[TOTAL Tax Revenues Net of Assistance Recapture and Penalty Through FY12]]+Table1[[#This Row],[TOTAL Tax Revenues Net of Assistance Recapture and Penalty FY13 and After]]</f>
        <v>13566.2307</v>
      </c>
      <c r="DS448" s="9">
        <v>0</v>
      </c>
      <c r="DT448" s="9">
        <v>0</v>
      </c>
      <c r="DU448" s="9">
        <v>0</v>
      </c>
      <c r="DV448" s="9">
        <v>0</v>
      </c>
    </row>
    <row r="449" spans="1:126" x14ac:dyDescent="0.25">
      <c r="A449" s="10">
        <v>93298</v>
      </c>
      <c r="B449" s="10" t="s">
        <v>1740</v>
      </c>
      <c r="C449" s="10" t="s">
        <v>1741</v>
      </c>
      <c r="D449" s="10" t="s">
        <v>10</v>
      </c>
      <c r="E449" s="10">
        <v>15</v>
      </c>
      <c r="F449" s="10" t="s">
        <v>1742</v>
      </c>
      <c r="G449" s="10" t="s">
        <v>1743</v>
      </c>
      <c r="H449" s="13">
        <v>6773</v>
      </c>
      <c r="I449" s="13">
        <v>11252</v>
      </c>
      <c r="J449" s="10" t="s">
        <v>1378</v>
      </c>
      <c r="K449" s="10" t="s">
        <v>50</v>
      </c>
      <c r="L449" s="8">
        <v>39393</v>
      </c>
      <c r="M449" s="8">
        <v>46569</v>
      </c>
      <c r="N449" s="9">
        <v>3555</v>
      </c>
      <c r="O449" s="10" t="s">
        <v>74</v>
      </c>
      <c r="P449" s="7">
        <v>2</v>
      </c>
      <c r="Q449" s="7">
        <v>0</v>
      </c>
      <c r="R449" s="7">
        <v>36</v>
      </c>
      <c r="S449" s="7">
        <v>0</v>
      </c>
      <c r="T449" s="7">
        <v>0</v>
      </c>
      <c r="U449" s="7">
        <v>38</v>
      </c>
      <c r="V449" s="7">
        <v>37</v>
      </c>
      <c r="W449" s="7">
        <v>0</v>
      </c>
      <c r="X449" s="7">
        <v>0</v>
      </c>
      <c r="Y449" s="7">
        <v>40</v>
      </c>
      <c r="Z449" s="7">
        <v>0</v>
      </c>
      <c r="AA449" s="7">
        <v>0</v>
      </c>
      <c r="AB449" s="16">
        <v>0</v>
      </c>
      <c r="AC449" s="16">
        <v>0</v>
      </c>
      <c r="AD449" s="16">
        <v>0</v>
      </c>
      <c r="AE449" s="16">
        <v>0</v>
      </c>
      <c r="AF449" s="15">
        <v>100</v>
      </c>
      <c r="AG449" s="10" t="s">
        <v>28</v>
      </c>
      <c r="AH449" s="10" t="s">
        <v>1966</v>
      </c>
      <c r="AI449" s="9">
        <v>0</v>
      </c>
      <c r="AJ449" s="9">
        <v>0</v>
      </c>
      <c r="AK449" s="9">
        <v>0</v>
      </c>
      <c r="AL449" s="24">
        <f>Table1[[#This Row],[Company Direct Land Through FY12]]+Table1[[#This Row],[Company Direct Land FY13 and After]]</f>
        <v>0</v>
      </c>
      <c r="AM449" s="9">
        <v>0</v>
      </c>
      <c r="AN449" s="9">
        <v>0</v>
      </c>
      <c r="AO449" s="9">
        <v>0</v>
      </c>
      <c r="AP449" s="24">
        <f>Table1[[#This Row],[Company Direct Building Through FY12]]+Table1[[#This Row],[Company Direct Building FY13 and After]]</f>
        <v>0</v>
      </c>
      <c r="AQ449" s="9">
        <v>0</v>
      </c>
      <c r="AR449" s="9">
        <v>66.007499999999993</v>
      </c>
      <c r="AS449" s="9">
        <v>0</v>
      </c>
      <c r="AT449" s="24">
        <f>Table1[[#This Row],[Mortgage Recording Tax Through FY12]]+Table1[[#This Row],[Mortgage Recording Tax FY13 and After]]</f>
        <v>66.007499999999993</v>
      </c>
      <c r="AU449" s="9">
        <v>0</v>
      </c>
      <c r="AV449" s="9">
        <v>0</v>
      </c>
      <c r="AW449" s="9">
        <v>0</v>
      </c>
      <c r="AX449" s="24">
        <f>Table1[[#This Row],[Pilot Savings  Through FY12]]+Table1[[#This Row],[Pilot Savings FY13 and After]]</f>
        <v>0</v>
      </c>
      <c r="AY449" s="9">
        <v>0</v>
      </c>
      <c r="AZ449" s="9">
        <v>66.007499999999993</v>
      </c>
      <c r="BA449" s="9">
        <v>0</v>
      </c>
      <c r="BB449" s="24">
        <f>Table1[[#This Row],[Mortgage Recording Tax Exemption Through FY12]]+Table1[[#This Row],[Mortgage Recording Tax Exemption FY13 and After]]</f>
        <v>66.007499999999993</v>
      </c>
      <c r="BC449" s="9">
        <v>17.564299999999999</v>
      </c>
      <c r="BD449" s="9">
        <v>69.081699999999998</v>
      </c>
      <c r="BE449" s="9">
        <v>177.74600000000001</v>
      </c>
      <c r="BF449" s="24">
        <f>Table1[[#This Row],[Indirect and Induced Land Through FY12]]+Table1[[#This Row],[Indirect and Induced Land FY13 and After]]</f>
        <v>246.82769999999999</v>
      </c>
      <c r="BG449" s="9">
        <v>32.619500000000002</v>
      </c>
      <c r="BH449" s="9">
        <v>128.29470000000001</v>
      </c>
      <c r="BI449" s="9">
        <v>330.10090000000002</v>
      </c>
      <c r="BJ449" s="24">
        <f>Table1[[#This Row],[Indirect and Induced Building Through FY12]]+Table1[[#This Row],[Indirect and Induced Building FY13 and After]]</f>
        <v>458.39560000000006</v>
      </c>
      <c r="BK449" s="9">
        <v>50.183799999999998</v>
      </c>
      <c r="BL449" s="9">
        <v>197.37639999999999</v>
      </c>
      <c r="BM449" s="9">
        <v>507.84690000000001</v>
      </c>
      <c r="BN449" s="24">
        <f>Table1[[#This Row],[TOTAL Real Property Related Taxes Through FY12]]+Table1[[#This Row],[TOTAL Real Property Related Taxes FY13 and After]]</f>
        <v>705.22329999999999</v>
      </c>
      <c r="BO449" s="9">
        <v>51.036900000000003</v>
      </c>
      <c r="BP449" s="9">
        <v>221.01759999999999</v>
      </c>
      <c r="BQ449" s="9">
        <v>516.48050000000001</v>
      </c>
      <c r="BR449" s="24">
        <f>Table1[[#This Row],[Company Direct Through FY12]]+Table1[[#This Row],[Company Direct FY13 and After]]</f>
        <v>737.49810000000002</v>
      </c>
      <c r="BS449" s="9">
        <v>0</v>
      </c>
      <c r="BT449" s="9">
        <v>0</v>
      </c>
      <c r="BU449" s="9">
        <v>0</v>
      </c>
      <c r="BV449" s="24">
        <f>Table1[[#This Row],[Sales Tax Exemption Through FY12]]+Table1[[#This Row],[Sales Tax Exemption FY13 and After]]</f>
        <v>0</v>
      </c>
      <c r="BW449" s="9">
        <v>0</v>
      </c>
      <c r="BX449" s="9">
        <v>0</v>
      </c>
      <c r="BY449" s="9">
        <v>0</v>
      </c>
      <c r="BZ449" s="24">
        <f>Table1[[#This Row],[Energy Tax Savings Through FY12]]+Table1[[#This Row],[Energy Tax Savings FY13 and After]]</f>
        <v>0</v>
      </c>
      <c r="CA449" s="9">
        <v>2.0992000000000002</v>
      </c>
      <c r="CB449" s="9">
        <v>10.441700000000001</v>
      </c>
      <c r="CC449" s="9">
        <v>10.1282</v>
      </c>
      <c r="CD449" s="24">
        <f>Table1[[#This Row],[Tax Exempt Bond Savings Through FY12]]+Table1[[#This Row],[Tax Exempt Bond Savings FY13 and After]]</f>
        <v>20.569900000000001</v>
      </c>
      <c r="CE449" s="9">
        <v>58.876300000000001</v>
      </c>
      <c r="CF449" s="9">
        <v>257.89929999999998</v>
      </c>
      <c r="CG449" s="9">
        <v>595.81309999999996</v>
      </c>
      <c r="CH449" s="24">
        <f>Table1[[#This Row],[Indirect and Induced Through FY12]]+Table1[[#This Row],[Indirect and Induced FY13 and After]]</f>
        <v>853.71239999999989</v>
      </c>
      <c r="CI449" s="9">
        <v>107.81399999999999</v>
      </c>
      <c r="CJ449" s="9">
        <v>468.47519999999997</v>
      </c>
      <c r="CK449" s="9">
        <v>1102.1654000000001</v>
      </c>
      <c r="CL449" s="24">
        <f>Table1[[#This Row],[TOTAL Income Consumption Use Taxes Through FY12]]+Table1[[#This Row],[TOTAL Income Consumption Use Taxes FY13 and After]]</f>
        <v>1570.6406000000002</v>
      </c>
      <c r="CM449" s="9">
        <v>2.0992000000000002</v>
      </c>
      <c r="CN449" s="9">
        <v>76.449200000000005</v>
      </c>
      <c r="CO449" s="9">
        <v>10.1282</v>
      </c>
      <c r="CP449" s="24">
        <f>Table1[[#This Row],[Assistance Provided Through FY12]]+Table1[[#This Row],[Assistance Provided FY13 and After]]</f>
        <v>86.577400000000011</v>
      </c>
      <c r="CQ449" s="9">
        <v>0</v>
      </c>
      <c r="CR449" s="9">
        <v>0</v>
      </c>
      <c r="CS449" s="9">
        <v>0</v>
      </c>
      <c r="CT449" s="24">
        <f>Table1[[#This Row],[Recapture Cancellation Reduction Amount Through FY12]]+Table1[[#This Row],[Recapture Cancellation Reduction Amount FY13 and After]]</f>
        <v>0</v>
      </c>
      <c r="CU449" s="9">
        <v>0</v>
      </c>
      <c r="CV449" s="9">
        <v>0</v>
      </c>
      <c r="CW449" s="9">
        <v>0</v>
      </c>
      <c r="CX449" s="24">
        <f>Table1[[#This Row],[Penalty Paid Through FY12]]+Table1[[#This Row],[Penalty Paid FY13 and After]]</f>
        <v>0</v>
      </c>
      <c r="CY449" s="9">
        <v>2.0992000000000002</v>
      </c>
      <c r="CZ449" s="9">
        <v>76.449200000000005</v>
      </c>
      <c r="DA449" s="9">
        <v>10.1282</v>
      </c>
      <c r="DB449" s="24">
        <f>Table1[[#This Row],[TOTAL Assistance Net of Recapture Penalties Through FY12]]+Table1[[#This Row],[TOTAL Assistance Net of Recapture Penalties FY13 and After]]</f>
        <v>86.577400000000011</v>
      </c>
      <c r="DC449" s="9">
        <v>51.036900000000003</v>
      </c>
      <c r="DD449" s="9">
        <v>287.02510000000001</v>
      </c>
      <c r="DE449" s="9">
        <v>516.48050000000001</v>
      </c>
      <c r="DF449" s="24">
        <f>Table1[[#This Row],[Company Direct Tax Revenue Before Assistance Through FY12]]+Table1[[#This Row],[Company Direct Tax Revenue Before Assistance FY13 and After]]</f>
        <v>803.50559999999996</v>
      </c>
      <c r="DG449" s="9">
        <v>109.06010000000001</v>
      </c>
      <c r="DH449" s="9">
        <v>455.27569999999997</v>
      </c>
      <c r="DI449" s="9">
        <v>1103.6600000000001</v>
      </c>
      <c r="DJ449" s="24">
        <f>Table1[[#This Row],[Indirect and Induced Tax Revenues Through FY12]]+Table1[[#This Row],[Indirect and Induced Tax Revenues FY13 and After]]</f>
        <v>1558.9357</v>
      </c>
      <c r="DK449" s="9">
        <v>160.09700000000001</v>
      </c>
      <c r="DL449" s="9">
        <v>742.30079999999998</v>
      </c>
      <c r="DM449" s="9">
        <v>1620.1405</v>
      </c>
      <c r="DN449" s="24">
        <f>Table1[[#This Row],[TOTAL Tax Revenues Before Assistance Through FY12]]+Table1[[#This Row],[TOTAL Tax Revenues Before Assistance FY13 and After]]</f>
        <v>2362.4413</v>
      </c>
      <c r="DO449" s="9">
        <v>157.99780000000001</v>
      </c>
      <c r="DP449" s="9">
        <v>665.85159999999996</v>
      </c>
      <c r="DQ449" s="9">
        <v>1610.0123000000001</v>
      </c>
      <c r="DR449" s="24">
        <f>Table1[[#This Row],[TOTAL Tax Revenues Net of Assistance Recapture and Penalty Through FY12]]+Table1[[#This Row],[TOTAL Tax Revenues Net of Assistance Recapture and Penalty FY13 and After]]</f>
        <v>2275.8639000000003</v>
      </c>
      <c r="DS449" s="9">
        <v>0</v>
      </c>
      <c r="DT449" s="9">
        <v>0</v>
      </c>
      <c r="DU449" s="9">
        <v>0</v>
      </c>
      <c r="DV449" s="9">
        <v>0</v>
      </c>
    </row>
    <row r="450" spans="1:126" x14ac:dyDescent="0.25">
      <c r="A450" s="10">
        <v>93299</v>
      </c>
      <c r="B450" s="10" t="s">
        <v>1744</v>
      </c>
      <c r="C450" s="10" t="s">
        <v>1745</v>
      </c>
      <c r="D450" s="10" t="s">
        <v>47</v>
      </c>
      <c r="E450" s="10">
        <v>3</v>
      </c>
      <c r="F450" s="10" t="s">
        <v>1746</v>
      </c>
      <c r="G450" s="10" t="s">
        <v>672</v>
      </c>
      <c r="H450" s="13">
        <v>181550</v>
      </c>
      <c r="I450" s="13">
        <v>35500</v>
      </c>
      <c r="J450" s="10" t="s">
        <v>114</v>
      </c>
      <c r="K450" s="10" t="s">
        <v>50</v>
      </c>
      <c r="L450" s="8">
        <v>39393</v>
      </c>
      <c r="M450" s="8">
        <v>46569</v>
      </c>
      <c r="N450" s="9">
        <v>1885</v>
      </c>
      <c r="O450" s="10" t="s">
        <v>108</v>
      </c>
      <c r="P450" s="7">
        <v>0</v>
      </c>
      <c r="Q450" s="7">
        <v>0</v>
      </c>
      <c r="R450" s="7">
        <v>89</v>
      </c>
      <c r="S450" s="7">
        <v>0</v>
      </c>
      <c r="T450" s="7">
        <v>0</v>
      </c>
      <c r="U450" s="7">
        <v>89</v>
      </c>
      <c r="V450" s="7">
        <v>89</v>
      </c>
      <c r="W450" s="7">
        <v>0</v>
      </c>
      <c r="X450" s="7">
        <v>0</v>
      </c>
      <c r="Y450" s="7">
        <v>92</v>
      </c>
      <c r="Z450" s="7">
        <v>0</v>
      </c>
      <c r="AA450" s="7">
        <v>0</v>
      </c>
      <c r="AB450" s="16">
        <v>0</v>
      </c>
      <c r="AC450" s="16">
        <v>0</v>
      </c>
      <c r="AD450" s="16">
        <v>0</v>
      </c>
      <c r="AE450" s="16">
        <v>0</v>
      </c>
      <c r="AF450" s="15">
        <v>100</v>
      </c>
      <c r="AG450" s="10" t="s">
        <v>28</v>
      </c>
      <c r="AH450" s="10" t="s">
        <v>1966</v>
      </c>
      <c r="AI450" s="9">
        <v>0</v>
      </c>
      <c r="AJ450" s="9">
        <v>0</v>
      </c>
      <c r="AK450" s="9">
        <v>0</v>
      </c>
      <c r="AL450" s="24">
        <f>Table1[[#This Row],[Company Direct Land Through FY12]]+Table1[[#This Row],[Company Direct Land FY13 and After]]</f>
        <v>0</v>
      </c>
      <c r="AM450" s="9">
        <v>0</v>
      </c>
      <c r="AN450" s="9">
        <v>0</v>
      </c>
      <c r="AO450" s="9">
        <v>0</v>
      </c>
      <c r="AP450" s="24">
        <f>Table1[[#This Row],[Company Direct Building Through FY12]]+Table1[[#This Row],[Company Direct Building FY13 and After]]</f>
        <v>0</v>
      </c>
      <c r="AQ450" s="9">
        <v>0</v>
      </c>
      <c r="AR450" s="9">
        <v>1.3546</v>
      </c>
      <c r="AS450" s="9">
        <v>0</v>
      </c>
      <c r="AT450" s="24">
        <f>Table1[[#This Row],[Mortgage Recording Tax Through FY12]]+Table1[[#This Row],[Mortgage Recording Tax FY13 and After]]</f>
        <v>1.3546</v>
      </c>
      <c r="AU450" s="9">
        <v>0</v>
      </c>
      <c r="AV450" s="9">
        <v>0</v>
      </c>
      <c r="AW450" s="9">
        <v>0</v>
      </c>
      <c r="AX450" s="24">
        <f>Table1[[#This Row],[Pilot Savings  Through FY12]]+Table1[[#This Row],[Pilot Savings FY13 and After]]</f>
        <v>0</v>
      </c>
      <c r="AY450" s="9">
        <v>0</v>
      </c>
      <c r="AZ450" s="9">
        <v>0</v>
      </c>
      <c r="BA450" s="9">
        <v>0</v>
      </c>
      <c r="BB450" s="24">
        <f>Table1[[#This Row],[Mortgage Recording Tax Exemption Through FY12]]+Table1[[#This Row],[Mortgage Recording Tax Exemption FY13 and After]]</f>
        <v>0</v>
      </c>
      <c r="BC450" s="9">
        <v>40.974699999999999</v>
      </c>
      <c r="BD450" s="9">
        <v>163.4074</v>
      </c>
      <c r="BE450" s="9">
        <v>414.65410000000003</v>
      </c>
      <c r="BF450" s="24">
        <f>Table1[[#This Row],[Indirect and Induced Land Through FY12]]+Table1[[#This Row],[Indirect and Induced Land FY13 and After]]</f>
        <v>578.06150000000002</v>
      </c>
      <c r="BG450" s="9">
        <v>76.0959</v>
      </c>
      <c r="BH450" s="9">
        <v>303.47109999999998</v>
      </c>
      <c r="BI450" s="9">
        <v>770.07150000000001</v>
      </c>
      <c r="BJ450" s="24">
        <f>Table1[[#This Row],[Indirect and Induced Building Through FY12]]+Table1[[#This Row],[Indirect and Induced Building FY13 and After]]</f>
        <v>1073.5426</v>
      </c>
      <c r="BK450" s="9">
        <v>117.0706</v>
      </c>
      <c r="BL450" s="9">
        <v>468.23309999999998</v>
      </c>
      <c r="BM450" s="9">
        <v>1184.7256</v>
      </c>
      <c r="BN450" s="24">
        <f>Table1[[#This Row],[TOTAL Real Property Related Taxes Through FY12]]+Table1[[#This Row],[TOTAL Real Property Related Taxes FY13 and After]]</f>
        <v>1652.9586999999999</v>
      </c>
      <c r="BO450" s="9">
        <v>97.278800000000004</v>
      </c>
      <c r="BP450" s="9">
        <v>427.21890000000002</v>
      </c>
      <c r="BQ450" s="9">
        <v>984.43669999999997</v>
      </c>
      <c r="BR450" s="24">
        <f>Table1[[#This Row],[Company Direct Through FY12]]+Table1[[#This Row],[Company Direct FY13 and After]]</f>
        <v>1411.6556</v>
      </c>
      <c r="BS450" s="9">
        <v>0</v>
      </c>
      <c r="BT450" s="9">
        <v>0</v>
      </c>
      <c r="BU450" s="9">
        <v>0</v>
      </c>
      <c r="BV450" s="24">
        <f>Table1[[#This Row],[Sales Tax Exemption Through FY12]]+Table1[[#This Row],[Sales Tax Exemption FY13 and After]]</f>
        <v>0</v>
      </c>
      <c r="BW450" s="9">
        <v>0</v>
      </c>
      <c r="BX450" s="9">
        <v>0</v>
      </c>
      <c r="BY450" s="9">
        <v>0</v>
      </c>
      <c r="BZ450" s="24">
        <f>Table1[[#This Row],[Energy Tax Savings Through FY12]]+Table1[[#This Row],[Energy Tax Savings FY13 and After]]</f>
        <v>0</v>
      </c>
      <c r="CA450" s="9">
        <v>0.77459999999999996</v>
      </c>
      <c r="CB450" s="9">
        <v>4.8578999999999999</v>
      </c>
      <c r="CC450" s="9">
        <v>3.7372000000000001</v>
      </c>
      <c r="CD450" s="24">
        <f>Table1[[#This Row],[Tax Exempt Bond Savings Through FY12]]+Table1[[#This Row],[Tax Exempt Bond Savings FY13 and After]]</f>
        <v>8.5951000000000004</v>
      </c>
      <c r="CE450" s="9">
        <v>126.2722</v>
      </c>
      <c r="CF450" s="9">
        <v>561.98889999999994</v>
      </c>
      <c r="CG450" s="9">
        <v>1277.8425</v>
      </c>
      <c r="CH450" s="24">
        <f>Table1[[#This Row],[Indirect and Induced Through FY12]]+Table1[[#This Row],[Indirect and Induced FY13 and After]]</f>
        <v>1839.8314</v>
      </c>
      <c r="CI450" s="9">
        <v>222.7764</v>
      </c>
      <c r="CJ450" s="9">
        <v>984.34990000000005</v>
      </c>
      <c r="CK450" s="9">
        <v>2258.5419999999999</v>
      </c>
      <c r="CL450" s="24">
        <f>Table1[[#This Row],[TOTAL Income Consumption Use Taxes Through FY12]]+Table1[[#This Row],[TOTAL Income Consumption Use Taxes FY13 and After]]</f>
        <v>3242.8919000000001</v>
      </c>
      <c r="CM450" s="9">
        <v>0.77459999999999996</v>
      </c>
      <c r="CN450" s="9">
        <v>4.8578999999999999</v>
      </c>
      <c r="CO450" s="9">
        <v>3.7372000000000001</v>
      </c>
      <c r="CP450" s="24">
        <f>Table1[[#This Row],[Assistance Provided Through FY12]]+Table1[[#This Row],[Assistance Provided FY13 and After]]</f>
        <v>8.5951000000000004</v>
      </c>
      <c r="CQ450" s="9">
        <v>0</v>
      </c>
      <c r="CR450" s="9">
        <v>0</v>
      </c>
      <c r="CS450" s="9">
        <v>0</v>
      </c>
      <c r="CT450" s="24">
        <f>Table1[[#This Row],[Recapture Cancellation Reduction Amount Through FY12]]+Table1[[#This Row],[Recapture Cancellation Reduction Amount FY13 and After]]</f>
        <v>0</v>
      </c>
      <c r="CU450" s="9">
        <v>0</v>
      </c>
      <c r="CV450" s="9">
        <v>0</v>
      </c>
      <c r="CW450" s="9">
        <v>0</v>
      </c>
      <c r="CX450" s="24">
        <f>Table1[[#This Row],[Penalty Paid Through FY12]]+Table1[[#This Row],[Penalty Paid FY13 and After]]</f>
        <v>0</v>
      </c>
      <c r="CY450" s="9">
        <v>0.77459999999999996</v>
      </c>
      <c r="CZ450" s="9">
        <v>4.8578999999999999</v>
      </c>
      <c r="DA450" s="9">
        <v>3.7372000000000001</v>
      </c>
      <c r="DB450" s="24">
        <f>Table1[[#This Row],[TOTAL Assistance Net of Recapture Penalties Through FY12]]+Table1[[#This Row],[TOTAL Assistance Net of Recapture Penalties FY13 and After]]</f>
        <v>8.5951000000000004</v>
      </c>
      <c r="DC450" s="9">
        <v>97.278800000000004</v>
      </c>
      <c r="DD450" s="9">
        <v>428.57350000000002</v>
      </c>
      <c r="DE450" s="9">
        <v>984.43669999999997</v>
      </c>
      <c r="DF450" s="24">
        <f>Table1[[#This Row],[Company Direct Tax Revenue Before Assistance Through FY12]]+Table1[[#This Row],[Company Direct Tax Revenue Before Assistance FY13 and After]]</f>
        <v>1413.0101999999999</v>
      </c>
      <c r="DG450" s="9">
        <v>243.34280000000001</v>
      </c>
      <c r="DH450" s="9">
        <v>1028.8674000000001</v>
      </c>
      <c r="DI450" s="9">
        <v>2462.5681</v>
      </c>
      <c r="DJ450" s="24">
        <f>Table1[[#This Row],[Indirect and Induced Tax Revenues Through FY12]]+Table1[[#This Row],[Indirect and Induced Tax Revenues FY13 and After]]</f>
        <v>3491.4355</v>
      </c>
      <c r="DK450" s="9">
        <v>340.6216</v>
      </c>
      <c r="DL450" s="9">
        <v>1457.4409000000001</v>
      </c>
      <c r="DM450" s="9">
        <v>3447.0048000000002</v>
      </c>
      <c r="DN450" s="24">
        <f>Table1[[#This Row],[TOTAL Tax Revenues Before Assistance Through FY12]]+Table1[[#This Row],[TOTAL Tax Revenues Before Assistance FY13 and After]]</f>
        <v>4904.4457000000002</v>
      </c>
      <c r="DO450" s="9">
        <v>339.84699999999998</v>
      </c>
      <c r="DP450" s="9">
        <v>1452.5830000000001</v>
      </c>
      <c r="DQ450" s="9">
        <v>3443.2676000000001</v>
      </c>
      <c r="DR450" s="24">
        <f>Table1[[#This Row],[TOTAL Tax Revenues Net of Assistance Recapture and Penalty Through FY12]]+Table1[[#This Row],[TOTAL Tax Revenues Net of Assistance Recapture and Penalty FY13 and After]]</f>
        <v>4895.8505999999998</v>
      </c>
      <c r="DS450" s="9">
        <v>0</v>
      </c>
      <c r="DT450" s="9">
        <v>0</v>
      </c>
      <c r="DU450" s="9">
        <v>0</v>
      </c>
      <c r="DV450" s="9">
        <v>0</v>
      </c>
    </row>
    <row r="451" spans="1:126" x14ac:dyDescent="0.25">
      <c r="A451" s="10">
        <v>93300</v>
      </c>
      <c r="B451" s="10" t="s">
        <v>1747</v>
      </c>
      <c r="C451" s="10" t="s">
        <v>1748</v>
      </c>
      <c r="D451" s="10" t="s">
        <v>24</v>
      </c>
      <c r="E451" s="10">
        <v>31</v>
      </c>
      <c r="F451" s="10" t="s">
        <v>1749</v>
      </c>
      <c r="G451" s="10" t="s">
        <v>1625</v>
      </c>
      <c r="H451" s="13">
        <v>34200</v>
      </c>
      <c r="I451" s="13">
        <v>37464</v>
      </c>
      <c r="J451" s="10" t="s">
        <v>205</v>
      </c>
      <c r="K451" s="10" t="s">
        <v>50</v>
      </c>
      <c r="L451" s="8">
        <v>39471</v>
      </c>
      <c r="M451" s="8">
        <v>50587</v>
      </c>
      <c r="N451" s="9">
        <v>32000</v>
      </c>
      <c r="O451" s="10" t="s">
        <v>74</v>
      </c>
      <c r="P451" s="7">
        <v>128</v>
      </c>
      <c r="Q451" s="7">
        <v>0</v>
      </c>
      <c r="R451" s="7">
        <v>76</v>
      </c>
      <c r="S451" s="7">
        <v>0</v>
      </c>
      <c r="T451" s="7">
        <v>0</v>
      </c>
      <c r="U451" s="7">
        <v>204</v>
      </c>
      <c r="V451" s="7">
        <v>140</v>
      </c>
      <c r="W451" s="7">
        <v>0</v>
      </c>
      <c r="X451" s="7">
        <v>0</v>
      </c>
      <c r="Y451" s="7">
        <v>163</v>
      </c>
      <c r="Z451" s="7">
        <v>13</v>
      </c>
      <c r="AA451" s="7">
        <v>0</v>
      </c>
      <c r="AB451" s="16">
        <v>0</v>
      </c>
      <c r="AC451" s="16">
        <v>0</v>
      </c>
      <c r="AD451" s="16">
        <v>0</v>
      </c>
      <c r="AE451" s="16">
        <v>0</v>
      </c>
      <c r="AF451" s="15">
        <v>74.509803921568633</v>
      </c>
      <c r="AG451" s="10" t="s">
        <v>28</v>
      </c>
      <c r="AH451" s="10" t="s">
        <v>1966</v>
      </c>
      <c r="AI451" s="9">
        <v>0</v>
      </c>
      <c r="AJ451" s="9">
        <v>0</v>
      </c>
      <c r="AK451" s="9">
        <v>0</v>
      </c>
      <c r="AL451" s="24">
        <f>Table1[[#This Row],[Company Direct Land Through FY12]]+Table1[[#This Row],[Company Direct Land FY13 and After]]</f>
        <v>0</v>
      </c>
      <c r="AM451" s="9">
        <v>0</v>
      </c>
      <c r="AN451" s="9">
        <v>0</v>
      </c>
      <c r="AO451" s="9">
        <v>0</v>
      </c>
      <c r="AP451" s="24">
        <f>Table1[[#This Row],[Company Direct Building Through FY12]]+Table1[[#This Row],[Company Direct Building FY13 and After]]</f>
        <v>0</v>
      </c>
      <c r="AQ451" s="9">
        <v>0</v>
      </c>
      <c r="AR451" s="9">
        <v>571.64800000000002</v>
      </c>
      <c r="AS451" s="9">
        <v>0</v>
      </c>
      <c r="AT451" s="24">
        <f>Table1[[#This Row],[Mortgage Recording Tax Through FY12]]+Table1[[#This Row],[Mortgage Recording Tax FY13 and After]]</f>
        <v>571.64800000000002</v>
      </c>
      <c r="AU451" s="9">
        <v>0</v>
      </c>
      <c r="AV451" s="9">
        <v>0</v>
      </c>
      <c r="AW451" s="9">
        <v>0</v>
      </c>
      <c r="AX451" s="24">
        <f>Table1[[#This Row],[Pilot Savings  Through FY12]]+Table1[[#This Row],[Pilot Savings FY13 and After]]</f>
        <v>0</v>
      </c>
      <c r="AY451" s="9">
        <v>0</v>
      </c>
      <c r="AZ451" s="9">
        <v>571.64800000000002</v>
      </c>
      <c r="BA451" s="9">
        <v>0</v>
      </c>
      <c r="BB451" s="24">
        <f>Table1[[#This Row],[Mortgage Recording Tax Exemption Through FY12]]+Table1[[#This Row],[Mortgage Recording Tax Exemption FY13 and After]]</f>
        <v>571.64800000000002</v>
      </c>
      <c r="BC451" s="9">
        <v>102.96210000000001</v>
      </c>
      <c r="BD451" s="9">
        <v>406.8073</v>
      </c>
      <c r="BE451" s="9">
        <v>1542.7876000000001</v>
      </c>
      <c r="BF451" s="24">
        <f>Table1[[#This Row],[Indirect and Induced Land Through FY12]]+Table1[[#This Row],[Indirect and Induced Land FY13 and After]]</f>
        <v>1949.5949000000001</v>
      </c>
      <c r="BG451" s="9">
        <v>191.21530000000001</v>
      </c>
      <c r="BH451" s="9">
        <v>755.49929999999995</v>
      </c>
      <c r="BI451" s="9">
        <v>2865.1774999999998</v>
      </c>
      <c r="BJ451" s="24">
        <f>Table1[[#This Row],[Indirect and Induced Building Through FY12]]+Table1[[#This Row],[Indirect and Induced Building FY13 and After]]</f>
        <v>3620.6767999999997</v>
      </c>
      <c r="BK451" s="9">
        <v>294.17739999999998</v>
      </c>
      <c r="BL451" s="9">
        <v>1162.3065999999999</v>
      </c>
      <c r="BM451" s="9">
        <v>4407.9651000000003</v>
      </c>
      <c r="BN451" s="24">
        <f>Table1[[#This Row],[TOTAL Real Property Related Taxes Through FY12]]+Table1[[#This Row],[TOTAL Real Property Related Taxes FY13 and After]]</f>
        <v>5570.2717000000002</v>
      </c>
      <c r="BO451" s="9">
        <v>295.54430000000002</v>
      </c>
      <c r="BP451" s="9">
        <v>1293.1605</v>
      </c>
      <c r="BQ451" s="9">
        <v>4428.4494000000004</v>
      </c>
      <c r="BR451" s="24">
        <f>Table1[[#This Row],[Company Direct Through FY12]]+Table1[[#This Row],[Company Direct FY13 and After]]</f>
        <v>5721.6099000000004</v>
      </c>
      <c r="BS451" s="9">
        <v>0</v>
      </c>
      <c r="BT451" s="9">
        <v>0</v>
      </c>
      <c r="BU451" s="9">
        <v>0</v>
      </c>
      <c r="BV451" s="24">
        <f>Table1[[#This Row],[Sales Tax Exemption Through FY12]]+Table1[[#This Row],[Sales Tax Exemption FY13 and After]]</f>
        <v>0</v>
      </c>
      <c r="BW451" s="9">
        <v>0</v>
      </c>
      <c r="BX451" s="9">
        <v>0</v>
      </c>
      <c r="BY451" s="9">
        <v>0</v>
      </c>
      <c r="BZ451" s="24">
        <f>Table1[[#This Row],[Energy Tax Savings Through FY12]]+Table1[[#This Row],[Energy Tax Savings FY13 and After]]</f>
        <v>0</v>
      </c>
      <c r="CA451" s="9">
        <v>3.7499999999999999E-2</v>
      </c>
      <c r="CB451" s="9">
        <v>0.14680000000000001</v>
      </c>
      <c r="CC451" s="9">
        <v>0.18090000000000001</v>
      </c>
      <c r="CD451" s="24">
        <f>Table1[[#This Row],[Tax Exempt Bond Savings Through FY12]]+Table1[[#This Row],[Tax Exempt Bond Savings FY13 and After]]</f>
        <v>0.32769999999999999</v>
      </c>
      <c r="CE451" s="9">
        <v>351.55560000000003</v>
      </c>
      <c r="CF451" s="9">
        <v>1555.0331000000001</v>
      </c>
      <c r="CG451" s="9">
        <v>5267.7236999999996</v>
      </c>
      <c r="CH451" s="24">
        <f>Table1[[#This Row],[Indirect and Induced Through FY12]]+Table1[[#This Row],[Indirect and Induced FY13 and After]]</f>
        <v>6822.7567999999992</v>
      </c>
      <c r="CI451" s="9">
        <v>647.06240000000003</v>
      </c>
      <c r="CJ451" s="9">
        <v>2848.0468000000001</v>
      </c>
      <c r="CK451" s="9">
        <v>9695.9922000000006</v>
      </c>
      <c r="CL451" s="24">
        <f>Table1[[#This Row],[TOTAL Income Consumption Use Taxes Through FY12]]+Table1[[#This Row],[TOTAL Income Consumption Use Taxes FY13 and After]]</f>
        <v>12544.039000000001</v>
      </c>
      <c r="CM451" s="9">
        <v>3.7499999999999999E-2</v>
      </c>
      <c r="CN451" s="9">
        <v>571.79480000000001</v>
      </c>
      <c r="CO451" s="9">
        <v>0.18090000000000001</v>
      </c>
      <c r="CP451" s="24">
        <f>Table1[[#This Row],[Assistance Provided Through FY12]]+Table1[[#This Row],[Assistance Provided FY13 and After]]</f>
        <v>571.97569999999996</v>
      </c>
      <c r="CQ451" s="9">
        <v>0</v>
      </c>
      <c r="CR451" s="9">
        <v>0</v>
      </c>
      <c r="CS451" s="9">
        <v>0</v>
      </c>
      <c r="CT451" s="24">
        <f>Table1[[#This Row],[Recapture Cancellation Reduction Amount Through FY12]]+Table1[[#This Row],[Recapture Cancellation Reduction Amount FY13 and After]]</f>
        <v>0</v>
      </c>
      <c r="CU451" s="9">
        <v>0</v>
      </c>
      <c r="CV451" s="9">
        <v>0</v>
      </c>
      <c r="CW451" s="9">
        <v>0</v>
      </c>
      <c r="CX451" s="24">
        <f>Table1[[#This Row],[Penalty Paid Through FY12]]+Table1[[#This Row],[Penalty Paid FY13 and After]]</f>
        <v>0</v>
      </c>
      <c r="CY451" s="9">
        <v>3.7499999999999999E-2</v>
      </c>
      <c r="CZ451" s="9">
        <v>571.79480000000001</v>
      </c>
      <c r="DA451" s="9">
        <v>0.18090000000000001</v>
      </c>
      <c r="DB451" s="24">
        <f>Table1[[#This Row],[TOTAL Assistance Net of Recapture Penalties Through FY12]]+Table1[[#This Row],[TOTAL Assistance Net of Recapture Penalties FY13 and After]]</f>
        <v>571.97569999999996</v>
      </c>
      <c r="DC451" s="9">
        <v>295.54430000000002</v>
      </c>
      <c r="DD451" s="9">
        <v>1864.8085000000001</v>
      </c>
      <c r="DE451" s="9">
        <v>4428.4494000000004</v>
      </c>
      <c r="DF451" s="24">
        <f>Table1[[#This Row],[Company Direct Tax Revenue Before Assistance Through FY12]]+Table1[[#This Row],[Company Direct Tax Revenue Before Assistance FY13 and After]]</f>
        <v>6293.2579000000005</v>
      </c>
      <c r="DG451" s="9">
        <v>645.73299999999995</v>
      </c>
      <c r="DH451" s="9">
        <v>2717.3397</v>
      </c>
      <c r="DI451" s="9">
        <v>9675.6887999999999</v>
      </c>
      <c r="DJ451" s="24">
        <f>Table1[[#This Row],[Indirect and Induced Tax Revenues Through FY12]]+Table1[[#This Row],[Indirect and Induced Tax Revenues FY13 and After]]</f>
        <v>12393.0285</v>
      </c>
      <c r="DK451" s="9">
        <v>941.27729999999997</v>
      </c>
      <c r="DL451" s="9">
        <v>4582.1481999999996</v>
      </c>
      <c r="DM451" s="9">
        <v>14104.138199999999</v>
      </c>
      <c r="DN451" s="24">
        <f>Table1[[#This Row],[TOTAL Tax Revenues Before Assistance Through FY12]]+Table1[[#This Row],[TOTAL Tax Revenues Before Assistance FY13 and After]]</f>
        <v>18686.286399999997</v>
      </c>
      <c r="DO451" s="9">
        <v>941.23979999999995</v>
      </c>
      <c r="DP451" s="9">
        <v>4010.3534</v>
      </c>
      <c r="DQ451" s="9">
        <v>14103.9573</v>
      </c>
      <c r="DR451" s="24">
        <f>Table1[[#This Row],[TOTAL Tax Revenues Net of Assistance Recapture and Penalty Through FY12]]+Table1[[#This Row],[TOTAL Tax Revenues Net of Assistance Recapture and Penalty FY13 and After]]</f>
        <v>18114.310700000002</v>
      </c>
      <c r="DS451" s="9">
        <v>0</v>
      </c>
      <c r="DT451" s="9">
        <v>0</v>
      </c>
      <c r="DU451" s="9">
        <v>0</v>
      </c>
      <c r="DV451" s="9">
        <v>0</v>
      </c>
    </row>
    <row r="452" spans="1:126" x14ac:dyDescent="0.25">
      <c r="A452" s="10">
        <v>93301</v>
      </c>
      <c r="B452" s="10" t="s">
        <v>1750</v>
      </c>
      <c r="C452" s="10" t="s">
        <v>1751</v>
      </c>
      <c r="D452" s="10" t="s">
        <v>17</v>
      </c>
      <c r="E452" s="10">
        <v>43</v>
      </c>
      <c r="F452" s="10" t="s">
        <v>1752</v>
      </c>
      <c r="G452" s="10" t="s">
        <v>23</v>
      </c>
      <c r="H452" s="13">
        <v>57594</v>
      </c>
      <c r="I452" s="13">
        <v>261646</v>
      </c>
      <c r="J452" s="10" t="s">
        <v>309</v>
      </c>
      <c r="K452" s="10" t="s">
        <v>50</v>
      </c>
      <c r="L452" s="8">
        <v>39472</v>
      </c>
      <c r="M452" s="8">
        <v>44866</v>
      </c>
      <c r="N452" s="9">
        <v>10750</v>
      </c>
      <c r="O452" s="10" t="s">
        <v>74</v>
      </c>
      <c r="P452" s="7">
        <v>211</v>
      </c>
      <c r="Q452" s="7">
        <v>0</v>
      </c>
      <c r="R452" s="7">
        <v>629</v>
      </c>
      <c r="S452" s="7">
        <v>0</v>
      </c>
      <c r="T452" s="7">
        <v>0</v>
      </c>
      <c r="U452" s="7">
        <v>840</v>
      </c>
      <c r="V452" s="7">
        <v>734</v>
      </c>
      <c r="W452" s="7">
        <v>0</v>
      </c>
      <c r="X452" s="7">
        <v>0</v>
      </c>
      <c r="Y452" s="7">
        <v>737</v>
      </c>
      <c r="Z452" s="7">
        <v>30</v>
      </c>
      <c r="AA452" s="7">
        <v>24.337349397590362</v>
      </c>
      <c r="AB452" s="16">
        <v>62.409638554216876</v>
      </c>
      <c r="AC452" s="16">
        <v>10.481927710843374</v>
      </c>
      <c r="AD452" s="16">
        <v>2.7710843373493974</v>
      </c>
      <c r="AE452" s="16">
        <v>0</v>
      </c>
      <c r="AF452" s="15">
        <v>95.783132530120483</v>
      </c>
      <c r="AG452" s="10" t="s">
        <v>28</v>
      </c>
      <c r="AH452" s="10" t="s">
        <v>1966</v>
      </c>
      <c r="AI452" s="9">
        <v>0</v>
      </c>
      <c r="AJ452" s="9">
        <v>0</v>
      </c>
      <c r="AK452" s="9">
        <v>0</v>
      </c>
      <c r="AL452" s="24">
        <f>Table1[[#This Row],[Company Direct Land Through FY12]]+Table1[[#This Row],[Company Direct Land FY13 and After]]</f>
        <v>0</v>
      </c>
      <c r="AM452" s="9">
        <v>0</v>
      </c>
      <c r="AN452" s="9">
        <v>0</v>
      </c>
      <c r="AO452" s="9">
        <v>0</v>
      </c>
      <c r="AP452" s="24">
        <f>Table1[[#This Row],[Company Direct Building Through FY12]]+Table1[[#This Row],[Company Direct Building FY13 and After]]</f>
        <v>0</v>
      </c>
      <c r="AQ452" s="9">
        <v>0</v>
      </c>
      <c r="AR452" s="9">
        <v>192.03800000000001</v>
      </c>
      <c r="AS452" s="9">
        <v>0</v>
      </c>
      <c r="AT452" s="24">
        <f>Table1[[#This Row],[Mortgage Recording Tax Through FY12]]+Table1[[#This Row],[Mortgage Recording Tax FY13 and After]]</f>
        <v>192.03800000000001</v>
      </c>
      <c r="AU452" s="9">
        <v>0</v>
      </c>
      <c r="AV452" s="9">
        <v>0</v>
      </c>
      <c r="AW452" s="9">
        <v>0</v>
      </c>
      <c r="AX452" s="24">
        <f>Table1[[#This Row],[Pilot Savings  Through FY12]]+Table1[[#This Row],[Pilot Savings FY13 and After]]</f>
        <v>0</v>
      </c>
      <c r="AY452" s="9">
        <v>0</v>
      </c>
      <c r="AZ452" s="9">
        <v>192.03800000000001</v>
      </c>
      <c r="BA452" s="9">
        <v>0</v>
      </c>
      <c r="BB452" s="24">
        <f>Table1[[#This Row],[Mortgage Recording Tax Exemption Through FY12]]+Table1[[#This Row],[Mortgage Recording Tax Exemption FY13 and After]]</f>
        <v>192.03800000000001</v>
      </c>
      <c r="BC452" s="9">
        <v>337.92140000000001</v>
      </c>
      <c r="BD452" s="9">
        <v>1269.1985999999999</v>
      </c>
      <c r="BE452" s="9">
        <v>2500.6516999999999</v>
      </c>
      <c r="BF452" s="24">
        <f>Table1[[#This Row],[Indirect and Induced Land Through FY12]]+Table1[[#This Row],[Indirect and Induced Land FY13 and After]]</f>
        <v>3769.8503000000001</v>
      </c>
      <c r="BG452" s="9">
        <v>627.5684</v>
      </c>
      <c r="BH452" s="9">
        <v>2357.0830000000001</v>
      </c>
      <c r="BI452" s="9">
        <v>4644.0693000000001</v>
      </c>
      <c r="BJ452" s="24">
        <f>Table1[[#This Row],[Indirect and Induced Building Through FY12]]+Table1[[#This Row],[Indirect and Induced Building FY13 and After]]</f>
        <v>7001.1522999999997</v>
      </c>
      <c r="BK452" s="9">
        <v>965.48979999999995</v>
      </c>
      <c r="BL452" s="9">
        <v>3626.2815999999998</v>
      </c>
      <c r="BM452" s="9">
        <v>7144.7209999999995</v>
      </c>
      <c r="BN452" s="24">
        <f>Table1[[#This Row],[TOTAL Real Property Related Taxes Through FY12]]+Table1[[#This Row],[TOTAL Real Property Related Taxes FY13 and After]]</f>
        <v>10771.0026</v>
      </c>
      <c r="BO452" s="9">
        <v>965.7636</v>
      </c>
      <c r="BP452" s="9">
        <v>4043.6345999999999</v>
      </c>
      <c r="BQ452" s="9">
        <v>7146.7475999999997</v>
      </c>
      <c r="BR452" s="24">
        <f>Table1[[#This Row],[Company Direct Through FY12]]+Table1[[#This Row],[Company Direct FY13 and After]]</f>
        <v>11190.3822</v>
      </c>
      <c r="BS452" s="9">
        <v>0</v>
      </c>
      <c r="BT452" s="9">
        <v>0</v>
      </c>
      <c r="BU452" s="9">
        <v>0</v>
      </c>
      <c r="BV452" s="24">
        <f>Table1[[#This Row],[Sales Tax Exemption Through FY12]]+Table1[[#This Row],[Sales Tax Exemption FY13 and After]]</f>
        <v>0</v>
      </c>
      <c r="BW452" s="9">
        <v>0</v>
      </c>
      <c r="BX452" s="9">
        <v>0</v>
      </c>
      <c r="BY452" s="9">
        <v>0</v>
      </c>
      <c r="BZ452" s="24">
        <f>Table1[[#This Row],[Energy Tax Savings Through FY12]]+Table1[[#This Row],[Energy Tax Savings FY13 and After]]</f>
        <v>0</v>
      </c>
      <c r="CA452" s="9">
        <v>5.0000000000000001E-3</v>
      </c>
      <c r="CB452" s="9">
        <v>2.2499999999999999E-2</v>
      </c>
      <c r="CC452" s="9">
        <v>2.4199999999999999E-2</v>
      </c>
      <c r="CD452" s="24">
        <f>Table1[[#This Row],[Tax Exempt Bond Savings Through FY12]]+Table1[[#This Row],[Tax Exempt Bond Savings FY13 and After]]</f>
        <v>4.6699999999999998E-2</v>
      </c>
      <c r="CE452" s="9">
        <v>1253.586</v>
      </c>
      <c r="CF452" s="9">
        <v>5317.1220999999996</v>
      </c>
      <c r="CG452" s="9">
        <v>9276.6615999999995</v>
      </c>
      <c r="CH452" s="24">
        <f>Table1[[#This Row],[Indirect and Induced Through FY12]]+Table1[[#This Row],[Indirect and Induced FY13 and After]]</f>
        <v>14593.7837</v>
      </c>
      <c r="CI452" s="9">
        <v>2219.3445999999999</v>
      </c>
      <c r="CJ452" s="9">
        <v>9360.7342000000008</v>
      </c>
      <c r="CK452" s="9">
        <v>16423.384999999998</v>
      </c>
      <c r="CL452" s="24">
        <f>Table1[[#This Row],[TOTAL Income Consumption Use Taxes Through FY12]]+Table1[[#This Row],[TOTAL Income Consumption Use Taxes FY13 and After]]</f>
        <v>25784.119200000001</v>
      </c>
      <c r="CM452" s="9">
        <v>5.0000000000000001E-3</v>
      </c>
      <c r="CN452" s="9">
        <v>192.06049999999999</v>
      </c>
      <c r="CO452" s="9">
        <v>2.4199999999999999E-2</v>
      </c>
      <c r="CP452" s="24">
        <f>Table1[[#This Row],[Assistance Provided Through FY12]]+Table1[[#This Row],[Assistance Provided FY13 and After]]</f>
        <v>192.0847</v>
      </c>
      <c r="CQ452" s="9">
        <v>0</v>
      </c>
      <c r="CR452" s="9">
        <v>0</v>
      </c>
      <c r="CS452" s="9">
        <v>0</v>
      </c>
      <c r="CT452" s="24">
        <f>Table1[[#This Row],[Recapture Cancellation Reduction Amount Through FY12]]+Table1[[#This Row],[Recapture Cancellation Reduction Amount FY13 and After]]</f>
        <v>0</v>
      </c>
      <c r="CU452" s="9">
        <v>0</v>
      </c>
      <c r="CV452" s="9">
        <v>0</v>
      </c>
      <c r="CW452" s="9">
        <v>0</v>
      </c>
      <c r="CX452" s="24">
        <f>Table1[[#This Row],[Penalty Paid Through FY12]]+Table1[[#This Row],[Penalty Paid FY13 and After]]</f>
        <v>0</v>
      </c>
      <c r="CY452" s="9">
        <v>5.0000000000000001E-3</v>
      </c>
      <c r="CZ452" s="9">
        <v>192.06049999999999</v>
      </c>
      <c r="DA452" s="9">
        <v>2.4199999999999999E-2</v>
      </c>
      <c r="DB452" s="24">
        <f>Table1[[#This Row],[TOTAL Assistance Net of Recapture Penalties Through FY12]]+Table1[[#This Row],[TOTAL Assistance Net of Recapture Penalties FY13 and After]]</f>
        <v>192.0847</v>
      </c>
      <c r="DC452" s="9">
        <v>965.7636</v>
      </c>
      <c r="DD452" s="9">
        <v>4235.6725999999999</v>
      </c>
      <c r="DE452" s="9">
        <v>7146.7475999999997</v>
      </c>
      <c r="DF452" s="24">
        <f>Table1[[#This Row],[Company Direct Tax Revenue Before Assistance Through FY12]]+Table1[[#This Row],[Company Direct Tax Revenue Before Assistance FY13 and After]]</f>
        <v>11382.4202</v>
      </c>
      <c r="DG452" s="9">
        <v>2219.0758000000001</v>
      </c>
      <c r="DH452" s="9">
        <v>8943.4037000000008</v>
      </c>
      <c r="DI452" s="9">
        <v>16421.382600000001</v>
      </c>
      <c r="DJ452" s="24">
        <f>Table1[[#This Row],[Indirect and Induced Tax Revenues Through FY12]]+Table1[[#This Row],[Indirect and Induced Tax Revenues FY13 and After]]</f>
        <v>25364.7863</v>
      </c>
      <c r="DK452" s="9">
        <v>3184.8393999999998</v>
      </c>
      <c r="DL452" s="9">
        <v>13179.076300000001</v>
      </c>
      <c r="DM452" s="9">
        <v>23568.1302</v>
      </c>
      <c r="DN452" s="24">
        <f>Table1[[#This Row],[TOTAL Tax Revenues Before Assistance Through FY12]]+Table1[[#This Row],[TOTAL Tax Revenues Before Assistance FY13 and After]]</f>
        <v>36747.2065</v>
      </c>
      <c r="DO452" s="9">
        <v>3184.8344000000002</v>
      </c>
      <c r="DP452" s="9">
        <v>12987.015799999999</v>
      </c>
      <c r="DQ452" s="9">
        <v>23568.106</v>
      </c>
      <c r="DR452" s="24">
        <f>Table1[[#This Row],[TOTAL Tax Revenues Net of Assistance Recapture and Penalty Through FY12]]+Table1[[#This Row],[TOTAL Tax Revenues Net of Assistance Recapture and Penalty FY13 and After]]</f>
        <v>36555.121800000001</v>
      </c>
      <c r="DS452" s="9">
        <v>0</v>
      </c>
      <c r="DT452" s="9">
        <v>0</v>
      </c>
      <c r="DU452" s="9">
        <v>0</v>
      </c>
      <c r="DV452" s="9">
        <v>0</v>
      </c>
    </row>
    <row r="453" spans="1:126" x14ac:dyDescent="0.25">
      <c r="A453" s="10">
        <v>93302</v>
      </c>
      <c r="B453" s="10" t="s">
        <v>1757</v>
      </c>
      <c r="C453" s="10" t="s">
        <v>1758</v>
      </c>
      <c r="D453" s="10" t="s">
        <v>24</v>
      </c>
      <c r="E453" s="10">
        <v>24</v>
      </c>
      <c r="F453" s="10" t="s">
        <v>1759</v>
      </c>
      <c r="G453" s="10" t="s">
        <v>442</v>
      </c>
      <c r="H453" s="13">
        <v>49711</v>
      </c>
      <c r="I453" s="13">
        <v>113075</v>
      </c>
      <c r="J453" s="10" t="s">
        <v>745</v>
      </c>
      <c r="K453" s="10" t="s">
        <v>50</v>
      </c>
      <c r="L453" s="8">
        <v>39470</v>
      </c>
      <c r="M453" s="8">
        <v>50739</v>
      </c>
      <c r="N453" s="9">
        <v>18965</v>
      </c>
      <c r="O453" s="10" t="s">
        <v>108</v>
      </c>
      <c r="P453" s="7">
        <v>64</v>
      </c>
      <c r="Q453" s="7">
        <v>2</v>
      </c>
      <c r="R453" s="7">
        <v>185</v>
      </c>
      <c r="S453" s="7">
        <v>5</v>
      </c>
      <c r="T453" s="7">
        <v>0</v>
      </c>
      <c r="U453" s="7">
        <v>256</v>
      </c>
      <c r="V453" s="7">
        <v>223</v>
      </c>
      <c r="W453" s="7">
        <v>0</v>
      </c>
      <c r="X453" s="7">
        <v>0</v>
      </c>
      <c r="Y453" s="7">
        <v>285</v>
      </c>
      <c r="Z453" s="7">
        <v>0</v>
      </c>
      <c r="AA453" s="7">
        <v>18.359375</v>
      </c>
      <c r="AB453" s="16">
        <v>22.65625</v>
      </c>
      <c r="AC453" s="16">
        <v>44.140625</v>
      </c>
      <c r="AD453" s="16">
        <v>14.453125</v>
      </c>
      <c r="AE453" s="16">
        <v>0.390625</v>
      </c>
      <c r="AF453" s="15">
        <v>84.375</v>
      </c>
      <c r="AG453" s="10" t="s">
        <v>28</v>
      </c>
      <c r="AH453" s="10" t="s">
        <v>1966</v>
      </c>
      <c r="AI453" s="9">
        <v>0</v>
      </c>
      <c r="AJ453" s="9">
        <v>0</v>
      </c>
      <c r="AK453" s="9">
        <v>0</v>
      </c>
      <c r="AL453" s="24">
        <f>Table1[[#This Row],[Company Direct Land Through FY12]]+Table1[[#This Row],[Company Direct Land FY13 and After]]</f>
        <v>0</v>
      </c>
      <c r="AM453" s="9">
        <v>0</v>
      </c>
      <c r="AN453" s="9">
        <v>0</v>
      </c>
      <c r="AO453" s="9">
        <v>0</v>
      </c>
      <c r="AP453" s="24">
        <f>Table1[[#This Row],[Company Direct Building Through FY12]]+Table1[[#This Row],[Company Direct Building FY13 and After]]</f>
        <v>0</v>
      </c>
      <c r="AQ453" s="9">
        <v>0</v>
      </c>
      <c r="AR453" s="9">
        <v>298.43130000000002</v>
      </c>
      <c r="AS453" s="9">
        <v>0</v>
      </c>
      <c r="AT453" s="24">
        <f>Table1[[#This Row],[Mortgage Recording Tax Through FY12]]+Table1[[#This Row],[Mortgage Recording Tax FY13 and After]]</f>
        <v>298.43130000000002</v>
      </c>
      <c r="AU453" s="9">
        <v>0</v>
      </c>
      <c r="AV453" s="9">
        <v>0</v>
      </c>
      <c r="AW453" s="9">
        <v>0</v>
      </c>
      <c r="AX453" s="24">
        <f>Table1[[#This Row],[Pilot Savings  Through FY12]]+Table1[[#This Row],[Pilot Savings FY13 and After]]</f>
        <v>0</v>
      </c>
      <c r="AY453" s="9">
        <v>0</v>
      </c>
      <c r="AZ453" s="9">
        <v>0</v>
      </c>
      <c r="BA453" s="9">
        <v>0</v>
      </c>
      <c r="BB453" s="24">
        <f>Table1[[#This Row],[Mortgage Recording Tax Exemption Through FY12]]+Table1[[#This Row],[Mortgage Recording Tax Exemption FY13 and After]]</f>
        <v>0</v>
      </c>
      <c r="BC453" s="9">
        <v>105.86199999999999</v>
      </c>
      <c r="BD453" s="9">
        <v>647.59159999999997</v>
      </c>
      <c r="BE453" s="9">
        <v>1586.2422999999999</v>
      </c>
      <c r="BF453" s="24">
        <f>Table1[[#This Row],[Indirect and Induced Land Through FY12]]+Table1[[#This Row],[Indirect and Induced Land FY13 and After]]</f>
        <v>2233.8338999999996</v>
      </c>
      <c r="BG453" s="9">
        <v>196.60079999999999</v>
      </c>
      <c r="BH453" s="9">
        <v>1202.6702</v>
      </c>
      <c r="BI453" s="9">
        <v>2945.8742000000002</v>
      </c>
      <c r="BJ453" s="24">
        <f>Table1[[#This Row],[Indirect and Induced Building Through FY12]]+Table1[[#This Row],[Indirect and Induced Building FY13 and After]]</f>
        <v>4148.5444000000007</v>
      </c>
      <c r="BK453" s="9">
        <v>302.46280000000002</v>
      </c>
      <c r="BL453" s="9">
        <v>2148.6931</v>
      </c>
      <c r="BM453" s="9">
        <v>4532.1165000000001</v>
      </c>
      <c r="BN453" s="24">
        <f>Table1[[#This Row],[TOTAL Real Property Related Taxes Through FY12]]+Table1[[#This Row],[TOTAL Real Property Related Taxes FY13 and After]]</f>
        <v>6680.8096000000005</v>
      </c>
      <c r="BO453" s="9">
        <v>313.32549999999998</v>
      </c>
      <c r="BP453" s="9">
        <v>2127.1671000000001</v>
      </c>
      <c r="BQ453" s="9">
        <v>4694.8831</v>
      </c>
      <c r="BR453" s="24">
        <f>Table1[[#This Row],[Company Direct Through FY12]]+Table1[[#This Row],[Company Direct FY13 and After]]</f>
        <v>6822.0501999999997</v>
      </c>
      <c r="BS453" s="9">
        <v>0</v>
      </c>
      <c r="BT453" s="9">
        <v>0</v>
      </c>
      <c r="BU453" s="9">
        <v>0</v>
      </c>
      <c r="BV453" s="24">
        <f>Table1[[#This Row],[Sales Tax Exemption Through FY12]]+Table1[[#This Row],[Sales Tax Exemption FY13 and After]]</f>
        <v>0</v>
      </c>
      <c r="BW453" s="9">
        <v>0</v>
      </c>
      <c r="BX453" s="9">
        <v>0</v>
      </c>
      <c r="BY453" s="9">
        <v>0</v>
      </c>
      <c r="BZ453" s="24">
        <f>Table1[[#This Row],[Energy Tax Savings Through FY12]]+Table1[[#This Row],[Energy Tax Savings FY13 and After]]</f>
        <v>0</v>
      </c>
      <c r="CA453" s="9">
        <v>17.528099999999998</v>
      </c>
      <c r="CB453" s="9">
        <v>71.817800000000005</v>
      </c>
      <c r="CC453" s="9">
        <v>84.568700000000007</v>
      </c>
      <c r="CD453" s="24">
        <f>Table1[[#This Row],[Tax Exempt Bond Savings Through FY12]]+Table1[[#This Row],[Tax Exempt Bond Savings FY13 and After]]</f>
        <v>156.38650000000001</v>
      </c>
      <c r="CE453" s="9">
        <v>361.45699999999999</v>
      </c>
      <c r="CF453" s="9">
        <v>2487.3519999999999</v>
      </c>
      <c r="CG453" s="9">
        <v>5416.0880999999999</v>
      </c>
      <c r="CH453" s="24">
        <f>Table1[[#This Row],[Indirect and Induced Through FY12]]+Table1[[#This Row],[Indirect and Induced FY13 and After]]</f>
        <v>7903.4400999999998</v>
      </c>
      <c r="CI453" s="9">
        <v>657.25440000000003</v>
      </c>
      <c r="CJ453" s="9">
        <v>4542.7012999999997</v>
      </c>
      <c r="CK453" s="9">
        <v>10026.4025</v>
      </c>
      <c r="CL453" s="24">
        <f>Table1[[#This Row],[TOTAL Income Consumption Use Taxes Through FY12]]+Table1[[#This Row],[TOTAL Income Consumption Use Taxes FY13 and After]]</f>
        <v>14569.103800000001</v>
      </c>
      <c r="CM453" s="9">
        <v>17.528099999999998</v>
      </c>
      <c r="CN453" s="9">
        <v>71.817800000000005</v>
      </c>
      <c r="CO453" s="9">
        <v>84.568700000000007</v>
      </c>
      <c r="CP453" s="24">
        <f>Table1[[#This Row],[Assistance Provided Through FY12]]+Table1[[#This Row],[Assistance Provided FY13 and After]]</f>
        <v>156.38650000000001</v>
      </c>
      <c r="CQ453" s="9">
        <v>0</v>
      </c>
      <c r="CR453" s="9">
        <v>0</v>
      </c>
      <c r="CS453" s="9">
        <v>0</v>
      </c>
      <c r="CT453" s="24">
        <f>Table1[[#This Row],[Recapture Cancellation Reduction Amount Through FY12]]+Table1[[#This Row],[Recapture Cancellation Reduction Amount FY13 and After]]</f>
        <v>0</v>
      </c>
      <c r="CU453" s="9">
        <v>0</v>
      </c>
      <c r="CV453" s="9">
        <v>0</v>
      </c>
      <c r="CW453" s="9">
        <v>0</v>
      </c>
      <c r="CX453" s="24">
        <f>Table1[[#This Row],[Penalty Paid Through FY12]]+Table1[[#This Row],[Penalty Paid FY13 and After]]</f>
        <v>0</v>
      </c>
      <c r="CY453" s="9">
        <v>17.528099999999998</v>
      </c>
      <c r="CZ453" s="9">
        <v>71.817800000000005</v>
      </c>
      <c r="DA453" s="9">
        <v>84.568700000000007</v>
      </c>
      <c r="DB453" s="24">
        <f>Table1[[#This Row],[TOTAL Assistance Net of Recapture Penalties Through FY12]]+Table1[[#This Row],[TOTAL Assistance Net of Recapture Penalties FY13 and After]]</f>
        <v>156.38650000000001</v>
      </c>
      <c r="DC453" s="9">
        <v>313.32549999999998</v>
      </c>
      <c r="DD453" s="9">
        <v>2425.5983999999999</v>
      </c>
      <c r="DE453" s="9">
        <v>4694.8831</v>
      </c>
      <c r="DF453" s="24">
        <f>Table1[[#This Row],[Company Direct Tax Revenue Before Assistance Through FY12]]+Table1[[#This Row],[Company Direct Tax Revenue Before Assistance FY13 and After]]</f>
        <v>7120.4814999999999</v>
      </c>
      <c r="DG453" s="9">
        <v>663.91980000000001</v>
      </c>
      <c r="DH453" s="9">
        <v>4337.6138000000001</v>
      </c>
      <c r="DI453" s="9">
        <v>9948.2045999999991</v>
      </c>
      <c r="DJ453" s="24">
        <f>Table1[[#This Row],[Indirect and Induced Tax Revenues Through FY12]]+Table1[[#This Row],[Indirect and Induced Tax Revenues FY13 and After]]</f>
        <v>14285.8184</v>
      </c>
      <c r="DK453" s="9">
        <v>977.24530000000004</v>
      </c>
      <c r="DL453" s="9">
        <v>6763.2121999999999</v>
      </c>
      <c r="DM453" s="9">
        <v>14643.0877</v>
      </c>
      <c r="DN453" s="24">
        <f>Table1[[#This Row],[TOTAL Tax Revenues Before Assistance Through FY12]]+Table1[[#This Row],[TOTAL Tax Revenues Before Assistance FY13 and After]]</f>
        <v>21406.299899999998</v>
      </c>
      <c r="DO453" s="9">
        <v>959.71720000000005</v>
      </c>
      <c r="DP453" s="9">
        <v>6691.3944000000001</v>
      </c>
      <c r="DQ453" s="9">
        <v>14558.519</v>
      </c>
      <c r="DR453" s="24">
        <f>Table1[[#This Row],[TOTAL Tax Revenues Net of Assistance Recapture and Penalty Through FY12]]+Table1[[#This Row],[TOTAL Tax Revenues Net of Assistance Recapture and Penalty FY13 and After]]</f>
        <v>21249.913400000001</v>
      </c>
      <c r="DS453" s="9">
        <v>0</v>
      </c>
      <c r="DT453" s="9">
        <v>0</v>
      </c>
      <c r="DU453" s="9">
        <v>0</v>
      </c>
      <c r="DV453" s="9">
        <v>0</v>
      </c>
    </row>
    <row r="454" spans="1:126" x14ac:dyDescent="0.25">
      <c r="A454" s="10">
        <v>93304</v>
      </c>
      <c r="B454" s="10" t="s">
        <v>1760</v>
      </c>
      <c r="C454" s="10" t="s">
        <v>1762</v>
      </c>
      <c r="D454" s="10" t="s">
        <v>17</v>
      </c>
      <c r="E454" s="10">
        <v>33</v>
      </c>
      <c r="F454" s="10" t="s">
        <v>1763</v>
      </c>
      <c r="G454" s="10" t="s">
        <v>871</v>
      </c>
      <c r="H454" s="13">
        <v>232450</v>
      </c>
      <c r="I454" s="13">
        <v>149180</v>
      </c>
      <c r="J454" s="10" t="s">
        <v>1761</v>
      </c>
      <c r="K454" s="10" t="s">
        <v>27</v>
      </c>
      <c r="L454" s="8">
        <v>39447</v>
      </c>
      <c r="M454" s="8">
        <v>48760</v>
      </c>
      <c r="N454" s="9">
        <v>9950</v>
      </c>
      <c r="O454" s="10" t="s">
        <v>617</v>
      </c>
      <c r="P454" s="7">
        <v>0</v>
      </c>
      <c r="Q454" s="7">
        <v>0</v>
      </c>
      <c r="R454" s="7">
        <v>5</v>
      </c>
      <c r="S454" s="7">
        <v>0</v>
      </c>
      <c r="T454" s="7">
        <v>0</v>
      </c>
      <c r="U454" s="7">
        <v>5</v>
      </c>
      <c r="V454" s="7">
        <v>5</v>
      </c>
      <c r="W454" s="7">
        <v>14</v>
      </c>
      <c r="X454" s="7">
        <v>0</v>
      </c>
      <c r="Y454" s="7">
        <v>0</v>
      </c>
      <c r="Z454" s="7">
        <v>2</v>
      </c>
      <c r="AA454" s="7">
        <v>0</v>
      </c>
      <c r="AB454" s="16">
        <v>0</v>
      </c>
      <c r="AC454" s="16">
        <v>0</v>
      </c>
      <c r="AD454" s="16">
        <v>0</v>
      </c>
      <c r="AE454" s="16">
        <v>0</v>
      </c>
      <c r="AF454" s="15">
        <v>40</v>
      </c>
      <c r="AG454" s="10" t="s">
        <v>28</v>
      </c>
      <c r="AH454" s="10" t="s">
        <v>1966</v>
      </c>
      <c r="AI454" s="9">
        <v>49.886000000000003</v>
      </c>
      <c r="AJ454" s="9">
        <v>226.06059999999999</v>
      </c>
      <c r="AK454" s="9">
        <v>623.8338</v>
      </c>
      <c r="AL454" s="24">
        <f>Table1[[#This Row],[Company Direct Land Through FY12]]+Table1[[#This Row],[Company Direct Land FY13 and After]]</f>
        <v>849.89440000000002</v>
      </c>
      <c r="AM454" s="9">
        <v>27.876000000000001</v>
      </c>
      <c r="AN454" s="9">
        <v>164.1858</v>
      </c>
      <c r="AO454" s="9">
        <v>348.59559999999999</v>
      </c>
      <c r="AP454" s="24">
        <f>Table1[[#This Row],[Company Direct Building Through FY12]]+Table1[[#This Row],[Company Direct Building FY13 and After]]</f>
        <v>512.78139999999996</v>
      </c>
      <c r="AQ454" s="9">
        <v>0</v>
      </c>
      <c r="AR454" s="9">
        <v>177.74680000000001</v>
      </c>
      <c r="AS454" s="9">
        <v>0</v>
      </c>
      <c r="AT454" s="24">
        <f>Table1[[#This Row],[Mortgage Recording Tax Through FY12]]+Table1[[#This Row],[Mortgage Recording Tax FY13 and After]]</f>
        <v>177.74680000000001</v>
      </c>
      <c r="AU454" s="9">
        <v>32.201999999999998</v>
      </c>
      <c r="AV454" s="9">
        <v>64.666899999999998</v>
      </c>
      <c r="AW454" s="9">
        <v>402.69130000000001</v>
      </c>
      <c r="AX454" s="24">
        <f>Table1[[#This Row],[Pilot Savings  Through FY12]]+Table1[[#This Row],[Pilot Savings FY13 and After]]</f>
        <v>467.35820000000001</v>
      </c>
      <c r="AY454" s="9">
        <v>0</v>
      </c>
      <c r="AZ454" s="9">
        <v>177.74680000000001</v>
      </c>
      <c r="BA454" s="9">
        <v>0</v>
      </c>
      <c r="BB454" s="24">
        <f>Table1[[#This Row],[Mortgage Recording Tax Exemption Through FY12]]+Table1[[#This Row],[Mortgage Recording Tax Exemption FY13 and After]]</f>
        <v>177.74680000000001</v>
      </c>
      <c r="BC454" s="9">
        <v>34.945599999999999</v>
      </c>
      <c r="BD454" s="9">
        <v>197.1885</v>
      </c>
      <c r="BE454" s="9">
        <v>263.60669999999999</v>
      </c>
      <c r="BF454" s="24">
        <f>Table1[[#This Row],[Indirect and Induced Land Through FY12]]+Table1[[#This Row],[Indirect and Induced Land FY13 and After]]</f>
        <v>460.79520000000002</v>
      </c>
      <c r="BG454" s="9">
        <v>64.898899999999998</v>
      </c>
      <c r="BH454" s="9">
        <v>366.2072</v>
      </c>
      <c r="BI454" s="9">
        <v>489.5539</v>
      </c>
      <c r="BJ454" s="24">
        <f>Table1[[#This Row],[Indirect and Induced Building Through FY12]]+Table1[[#This Row],[Indirect and Induced Building FY13 and After]]</f>
        <v>855.76109999999994</v>
      </c>
      <c r="BK454" s="9">
        <v>145.40450000000001</v>
      </c>
      <c r="BL454" s="9">
        <v>888.97519999999997</v>
      </c>
      <c r="BM454" s="9">
        <v>1322.8987</v>
      </c>
      <c r="BN454" s="24">
        <f>Table1[[#This Row],[TOTAL Real Property Related Taxes Through FY12]]+Table1[[#This Row],[TOTAL Real Property Related Taxes FY13 and After]]</f>
        <v>2211.8739</v>
      </c>
      <c r="BO454" s="9">
        <v>283.59910000000002</v>
      </c>
      <c r="BP454" s="9">
        <v>1824.5092999999999</v>
      </c>
      <c r="BQ454" s="9">
        <v>2295.4733999999999</v>
      </c>
      <c r="BR454" s="24">
        <f>Table1[[#This Row],[Company Direct Through FY12]]+Table1[[#This Row],[Company Direct FY13 and After]]</f>
        <v>4119.9826999999996</v>
      </c>
      <c r="BS454" s="9">
        <v>0</v>
      </c>
      <c r="BT454" s="9">
        <v>0.76319999999999999</v>
      </c>
      <c r="BU454" s="9">
        <v>0</v>
      </c>
      <c r="BV454" s="24">
        <f>Table1[[#This Row],[Sales Tax Exemption Through FY12]]+Table1[[#This Row],[Sales Tax Exemption FY13 and After]]</f>
        <v>0.76319999999999999</v>
      </c>
      <c r="BW454" s="9">
        <v>11.8672</v>
      </c>
      <c r="BX454" s="9">
        <v>9.5152000000000001</v>
      </c>
      <c r="BY454" s="9">
        <v>17.9068</v>
      </c>
      <c r="BZ454" s="24">
        <f>Table1[[#This Row],[Energy Tax Savings Through FY12]]+Table1[[#This Row],[Energy Tax Savings FY13 and After]]</f>
        <v>27.422000000000001</v>
      </c>
      <c r="CA454" s="9">
        <v>9.2561</v>
      </c>
      <c r="CB454" s="9">
        <v>37.474800000000002</v>
      </c>
      <c r="CC454" s="9">
        <v>44.658499999999997</v>
      </c>
      <c r="CD454" s="24">
        <f>Table1[[#This Row],[Tax Exempt Bond Savings Through FY12]]+Table1[[#This Row],[Tax Exempt Bond Savings FY13 and After]]</f>
        <v>82.133299999999991</v>
      </c>
      <c r="CE454" s="9">
        <v>129.63749999999999</v>
      </c>
      <c r="CF454" s="9">
        <v>843.75120000000004</v>
      </c>
      <c r="CG454" s="9">
        <v>1621.1416999999999</v>
      </c>
      <c r="CH454" s="24">
        <f>Table1[[#This Row],[Indirect and Induced Through FY12]]+Table1[[#This Row],[Indirect and Induced FY13 and After]]</f>
        <v>2464.8928999999998</v>
      </c>
      <c r="CI454" s="9">
        <v>392.11329999999998</v>
      </c>
      <c r="CJ454" s="9">
        <v>2620.5073000000002</v>
      </c>
      <c r="CK454" s="9">
        <v>3854.0497999999998</v>
      </c>
      <c r="CL454" s="24">
        <f>Table1[[#This Row],[TOTAL Income Consumption Use Taxes Through FY12]]+Table1[[#This Row],[TOTAL Income Consumption Use Taxes FY13 and After]]</f>
        <v>6474.5571</v>
      </c>
      <c r="CM454" s="9">
        <v>53.325299999999999</v>
      </c>
      <c r="CN454" s="9">
        <v>290.1669</v>
      </c>
      <c r="CO454" s="9">
        <v>465.25659999999999</v>
      </c>
      <c r="CP454" s="24">
        <f>Table1[[#This Row],[Assistance Provided Through FY12]]+Table1[[#This Row],[Assistance Provided FY13 and After]]</f>
        <v>755.42349999999999</v>
      </c>
      <c r="CQ454" s="9">
        <v>0</v>
      </c>
      <c r="CR454" s="9">
        <v>0</v>
      </c>
      <c r="CS454" s="9">
        <v>0</v>
      </c>
      <c r="CT454" s="24">
        <f>Table1[[#This Row],[Recapture Cancellation Reduction Amount Through FY12]]+Table1[[#This Row],[Recapture Cancellation Reduction Amount FY13 and After]]</f>
        <v>0</v>
      </c>
      <c r="CU454" s="9">
        <v>0</v>
      </c>
      <c r="CV454" s="9">
        <v>0</v>
      </c>
      <c r="CW454" s="9">
        <v>0</v>
      </c>
      <c r="CX454" s="24">
        <f>Table1[[#This Row],[Penalty Paid Through FY12]]+Table1[[#This Row],[Penalty Paid FY13 and After]]</f>
        <v>0</v>
      </c>
      <c r="CY454" s="9">
        <v>53.325299999999999</v>
      </c>
      <c r="CZ454" s="9">
        <v>290.1669</v>
      </c>
      <c r="DA454" s="9">
        <v>465.25659999999999</v>
      </c>
      <c r="DB454" s="24">
        <f>Table1[[#This Row],[TOTAL Assistance Net of Recapture Penalties Through FY12]]+Table1[[#This Row],[TOTAL Assistance Net of Recapture Penalties FY13 and After]]</f>
        <v>755.42349999999999</v>
      </c>
      <c r="DC454" s="9">
        <v>361.36110000000002</v>
      </c>
      <c r="DD454" s="9">
        <v>2392.5025000000001</v>
      </c>
      <c r="DE454" s="9">
        <v>3267.9027999999998</v>
      </c>
      <c r="DF454" s="24">
        <f>Table1[[#This Row],[Company Direct Tax Revenue Before Assistance Through FY12]]+Table1[[#This Row],[Company Direct Tax Revenue Before Assistance FY13 and After]]</f>
        <v>5660.4053000000004</v>
      </c>
      <c r="DG454" s="9">
        <v>229.482</v>
      </c>
      <c r="DH454" s="9">
        <v>1407.1469</v>
      </c>
      <c r="DI454" s="9">
        <v>2374.3022999999998</v>
      </c>
      <c r="DJ454" s="24">
        <f>Table1[[#This Row],[Indirect and Induced Tax Revenues Through FY12]]+Table1[[#This Row],[Indirect and Induced Tax Revenues FY13 and After]]</f>
        <v>3781.4492</v>
      </c>
      <c r="DK454" s="9">
        <v>590.84310000000005</v>
      </c>
      <c r="DL454" s="9">
        <v>3799.6493999999998</v>
      </c>
      <c r="DM454" s="9">
        <v>5642.2051000000001</v>
      </c>
      <c r="DN454" s="24">
        <f>Table1[[#This Row],[TOTAL Tax Revenues Before Assistance Through FY12]]+Table1[[#This Row],[TOTAL Tax Revenues Before Assistance FY13 and After]]</f>
        <v>9441.8544999999995</v>
      </c>
      <c r="DO454" s="9">
        <v>537.51779999999997</v>
      </c>
      <c r="DP454" s="9">
        <v>3509.4825000000001</v>
      </c>
      <c r="DQ454" s="9">
        <v>5176.9485000000004</v>
      </c>
      <c r="DR454" s="24">
        <f>Table1[[#This Row],[TOTAL Tax Revenues Net of Assistance Recapture and Penalty Through FY12]]+Table1[[#This Row],[TOTAL Tax Revenues Net of Assistance Recapture and Penalty FY13 and After]]</f>
        <v>8686.4310000000005</v>
      </c>
      <c r="DS454" s="9">
        <v>0</v>
      </c>
      <c r="DT454" s="9">
        <v>170.92599999999999</v>
      </c>
      <c r="DU454" s="9">
        <v>0</v>
      </c>
      <c r="DV454" s="9">
        <v>0</v>
      </c>
    </row>
    <row r="455" spans="1:126" x14ac:dyDescent="0.25">
      <c r="A455" s="10">
        <v>93305</v>
      </c>
      <c r="B455" s="10" t="s">
        <v>1764</v>
      </c>
      <c r="C455" s="10" t="s">
        <v>1766</v>
      </c>
      <c r="D455" s="10" t="s">
        <v>47</v>
      </c>
      <c r="E455" s="10">
        <v>3</v>
      </c>
      <c r="F455" s="10" t="s">
        <v>1767</v>
      </c>
      <c r="G455" s="10" t="s">
        <v>134</v>
      </c>
      <c r="H455" s="13">
        <v>10890</v>
      </c>
      <c r="I455" s="13">
        <v>53500</v>
      </c>
      <c r="J455" s="10" t="s">
        <v>1765</v>
      </c>
      <c r="K455" s="10" t="s">
        <v>1510</v>
      </c>
      <c r="L455" s="8">
        <v>39471</v>
      </c>
      <c r="M455" s="8">
        <v>50465</v>
      </c>
      <c r="N455" s="9">
        <v>12730</v>
      </c>
      <c r="O455" s="10" t="s">
        <v>108</v>
      </c>
      <c r="P455" s="7">
        <v>13</v>
      </c>
      <c r="Q455" s="7">
        <v>16</v>
      </c>
      <c r="R455" s="7">
        <v>198</v>
      </c>
      <c r="S455" s="7">
        <v>10</v>
      </c>
      <c r="T455" s="7">
        <v>7</v>
      </c>
      <c r="U455" s="7">
        <v>244</v>
      </c>
      <c r="V455" s="7">
        <v>222</v>
      </c>
      <c r="W455" s="7">
        <v>0</v>
      </c>
      <c r="X455" s="7">
        <v>0</v>
      </c>
      <c r="Y455" s="7">
        <v>138</v>
      </c>
      <c r="Z455" s="7">
        <v>15</v>
      </c>
      <c r="AA455" s="7">
        <v>0</v>
      </c>
      <c r="AB455" s="16">
        <v>0</v>
      </c>
      <c r="AC455" s="16">
        <v>0</v>
      </c>
      <c r="AD455" s="16">
        <v>0</v>
      </c>
      <c r="AE455" s="16">
        <v>0</v>
      </c>
      <c r="AF455" s="15">
        <v>79.032258064516128</v>
      </c>
      <c r="AG455" s="10" t="s">
        <v>28</v>
      </c>
      <c r="AH455" s="10" t="s">
        <v>28</v>
      </c>
      <c r="AI455" s="9">
        <v>0</v>
      </c>
      <c r="AJ455" s="9">
        <v>0</v>
      </c>
      <c r="AK455" s="9">
        <v>0</v>
      </c>
      <c r="AL455" s="24">
        <f>Table1[[#This Row],[Company Direct Land Through FY12]]+Table1[[#This Row],[Company Direct Land FY13 and After]]</f>
        <v>0</v>
      </c>
      <c r="AM455" s="9">
        <v>0</v>
      </c>
      <c r="AN455" s="9">
        <v>0</v>
      </c>
      <c r="AO455" s="9">
        <v>0</v>
      </c>
      <c r="AP455" s="24">
        <f>Table1[[#This Row],[Company Direct Building Through FY12]]+Table1[[#This Row],[Company Direct Building FY13 and After]]</f>
        <v>0</v>
      </c>
      <c r="AQ455" s="9">
        <v>0</v>
      </c>
      <c r="AR455" s="9">
        <v>0</v>
      </c>
      <c r="AS455" s="9">
        <v>0</v>
      </c>
      <c r="AT455" s="24">
        <f>Table1[[#This Row],[Mortgage Recording Tax Through FY12]]+Table1[[#This Row],[Mortgage Recording Tax FY13 and After]]</f>
        <v>0</v>
      </c>
      <c r="AU455" s="9">
        <v>0</v>
      </c>
      <c r="AV455" s="9">
        <v>0</v>
      </c>
      <c r="AW455" s="9">
        <v>0</v>
      </c>
      <c r="AX455" s="24">
        <f>Table1[[#This Row],[Pilot Savings  Through FY12]]+Table1[[#This Row],[Pilot Savings FY13 and After]]</f>
        <v>0</v>
      </c>
      <c r="AY455" s="9">
        <v>0</v>
      </c>
      <c r="AZ455" s="9">
        <v>0</v>
      </c>
      <c r="BA455" s="9">
        <v>0</v>
      </c>
      <c r="BB455" s="24">
        <f>Table1[[#This Row],[Mortgage Recording Tax Exemption Through FY12]]+Table1[[#This Row],[Mortgage Recording Tax Exemption FY13 and After]]</f>
        <v>0</v>
      </c>
      <c r="BC455" s="9">
        <v>296.0702</v>
      </c>
      <c r="BD455" s="9">
        <v>1424.7697000000001</v>
      </c>
      <c r="BE455" s="9">
        <v>4321.8870999999999</v>
      </c>
      <c r="BF455" s="24">
        <f>Table1[[#This Row],[Indirect and Induced Land Through FY12]]+Table1[[#This Row],[Indirect and Induced Land FY13 and After]]</f>
        <v>5746.6567999999997</v>
      </c>
      <c r="BG455" s="9">
        <v>549.84460000000001</v>
      </c>
      <c r="BH455" s="9">
        <v>2646.0010000000002</v>
      </c>
      <c r="BI455" s="9">
        <v>8026.3626999999997</v>
      </c>
      <c r="BJ455" s="24">
        <f>Table1[[#This Row],[Indirect and Induced Building Through FY12]]+Table1[[#This Row],[Indirect and Induced Building FY13 and After]]</f>
        <v>10672.3637</v>
      </c>
      <c r="BK455" s="9">
        <v>845.91480000000001</v>
      </c>
      <c r="BL455" s="9">
        <v>4070.7707</v>
      </c>
      <c r="BM455" s="9">
        <v>12348.2498</v>
      </c>
      <c r="BN455" s="24">
        <f>Table1[[#This Row],[TOTAL Real Property Related Taxes Through FY12]]+Table1[[#This Row],[TOTAL Real Property Related Taxes FY13 and After]]</f>
        <v>16419.020499999999</v>
      </c>
      <c r="BO455" s="9">
        <v>727.15560000000005</v>
      </c>
      <c r="BP455" s="9">
        <v>3873.9904999999999</v>
      </c>
      <c r="BQ455" s="9">
        <v>10614.6595</v>
      </c>
      <c r="BR455" s="24">
        <f>Table1[[#This Row],[Company Direct Through FY12]]+Table1[[#This Row],[Company Direct FY13 and After]]</f>
        <v>14488.65</v>
      </c>
      <c r="BS455" s="9">
        <v>0</v>
      </c>
      <c r="BT455" s="9">
        <v>0</v>
      </c>
      <c r="BU455" s="9">
        <v>0</v>
      </c>
      <c r="BV455" s="24">
        <f>Table1[[#This Row],[Sales Tax Exemption Through FY12]]+Table1[[#This Row],[Sales Tax Exemption FY13 and After]]</f>
        <v>0</v>
      </c>
      <c r="BW455" s="9">
        <v>0</v>
      </c>
      <c r="BX455" s="9">
        <v>0</v>
      </c>
      <c r="BY455" s="9">
        <v>0</v>
      </c>
      <c r="BZ455" s="24">
        <f>Table1[[#This Row],[Energy Tax Savings Through FY12]]+Table1[[#This Row],[Energy Tax Savings FY13 and After]]</f>
        <v>0</v>
      </c>
      <c r="CA455" s="9">
        <v>0.01</v>
      </c>
      <c r="CB455" s="9">
        <v>3.9899999999999998E-2</v>
      </c>
      <c r="CC455" s="9">
        <v>4.8300000000000003E-2</v>
      </c>
      <c r="CD455" s="24">
        <f>Table1[[#This Row],[Tax Exempt Bond Savings Through FY12]]+Table1[[#This Row],[Tax Exempt Bond Savings FY13 and After]]</f>
        <v>8.8200000000000001E-2</v>
      </c>
      <c r="CE455" s="9">
        <v>912.40229999999997</v>
      </c>
      <c r="CF455" s="9">
        <v>4928.1975000000002</v>
      </c>
      <c r="CG455" s="9">
        <v>13318.8004</v>
      </c>
      <c r="CH455" s="24">
        <f>Table1[[#This Row],[Indirect and Induced Through FY12]]+Table1[[#This Row],[Indirect and Induced FY13 and After]]</f>
        <v>18246.997900000002</v>
      </c>
      <c r="CI455" s="9">
        <v>1639.5479</v>
      </c>
      <c r="CJ455" s="9">
        <v>8802.1481000000003</v>
      </c>
      <c r="CK455" s="9">
        <v>23933.411599999999</v>
      </c>
      <c r="CL455" s="24">
        <f>Table1[[#This Row],[TOTAL Income Consumption Use Taxes Through FY12]]+Table1[[#This Row],[TOTAL Income Consumption Use Taxes FY13 and After]]</f>
        <v>32735.559699999998</v>
      </c>
      <c r="CM455" s="9">
        <v>0.01</v>
      </c>
      <c r="CN455" s="9">
        <v>3.9899999999999998E-2</v>
      </c>
      <c r="CO455" s="9">
        <v>4.8300000000000003E-2</v>
      </c>
      <c r="CP455" s="24">
        <f>Table1[[#This Row],[Assistance Provided Through FY12]]+Table1[[#This Row],[Assistance Provided FY13 and After]]</f>
        <v>8.8200000000000001E-2</v>
      </c>
      <c r="CQ455" s="9">
        <v>0</v>
      </c>
      <c r="CR455" s="9">
        <v>0</v>
      </c>
      <c r="CS455" s="9">
        <v>0</v>
      </c>
      <c r="CT455" s="24">
        <f>Table1[[#This Row],[Recapture Cancellation Reduction Amount Through FY12]]+Table1[[#This Row],[Recapture Cancellation Reduction Amount FY13 and After]]</f>
        <v>0</v>
      </c>
      <c r="CU455" s="9">
        <v>0</v>
      </c>
      <c r="CV455" s="9">
        <v>0</v>
      </c>
      <c r="CW455" s="9">
        <v>0</v>
      </c>
      <c r="CX455" s="24">
        <f>Table1[[#This Row],[Penalty Paid Through FY12]]+Table1[[#This Row],[Penalty Paid FY13 and After]]</f>
        <v>0</v>
      </c>
      <c r="CY455" s="9">
        <v>0.01</v>
      </c>
      <c r="CZ455" s="9">
        <v>3.9899999999999998E-2</v>
      </c>
      <c r="DA455" s="9">
        <v>4.8300000000000003E-2</v>
      </c>
      <c r="DB455" s="24">
        <f>Table1[[#This Row],[TOTAL Assistance Net of Recapture Penalties Through FY12]]+Table1[[#This Row],[TOTAL Assistance Net of Recapture Penalties FY13 and After]]</f>
        <v>8.8200000000000001E-2</v>
      </c>
      <c r="DC455" s="9">
        <v>727.15560000000005</v>
      </c>
      <c r="DD455" s="9">
        <v>3873.9904999999999</v>
      </c>
      <c r="DE455" s="9">
        <v>10614.6595</v>
      </c>
      <c r="DF455" s="24">
        <f>Table1[[#This Row],[Company Direct Tax Revenue Before Assistance Through FY12]]+Table1[[#This Row],[Company Direct Tax Revenue Before Assistance FY13 and After]]</f>
        <v>14488.65</v>
      </c>
      <c r="DG455" s="9">
        <v>1758.3171</v>
      </c>
      <c r="DH455" s="9">
        <v>8998.9681999999993</v>
      </c>
      <c r="DI455" s="9">
        <v>25667.050200000001</v>
      </c>
      <c r="DJ455" s="24">
        <f>Table1[[#This Row],[Indirect and Induced Tax Revenues Through FY12]]+Table1[[#This Row],[Indirect and Induced Tax Revenues FY13 and After]]</f>
        <v>34666.018400000001</v>
      </c>
      <c r="DK455" s="9">
        <v>2485.4726999999998</v>
      </c>
      <c r="DL455" s="9">
        <v>12872.958699999999</v>
      </c>
      <c r="DM455" s="9">
        <v>36281.709699999999</v>
      </c>
      <c r="DN455" s="24">
        <f>Table1[[#This Row],[TOTAL Tax Revenues Before Assistance Through FY12]]+Table1[[#This Row],[TOTAL Tax Revenues Before Assistance FY13 and After]]</f>
        <v>49154.668399999995</v>
      </c>
      <c r="DO455" s="9">
        <v>2485.4627</v>
      </c>
      <c r="DP455" s="9">
        <v>12872.918799999999</v>
      </c>
      <c r="DQ455" s="9">
        <v>36281.661399999997</v>
      </c>
      <c r="DR455" s="24">
        <f>Table1[[#This Row],[TOTAL Tax Revenues Net of Assistance Recapture and Penalty Through FY12]]+Table1[[#This Row],[TOTAL Tax Revenues Net of Assistance Recapture and Penalty FY13 and After]]</f>
        <v>49154.580199999997</v>
      </c>
      <c r="DS455" s="9">
        <v>0</v>
      </c>
      <c r="DT455" s="9">
        <v>0</v>
      </c>
      <c r="DU455" s="9">
        <v>0</v>
      </c>
      <c r="DV455" s="9">
        <v>0</v>
      </c>
    </row>
    <row r="456" spans="1:126" x14ac:dyDescent="0.25">
      <c r="A456" s="10">
        <v>93306</v>
      </c>
      <c r="B456" s="10" t="s">
        <v>1768</v>
      </c>
      <c r="C456" s="10" t="s">
        <v>1770</v>
      </c>
      <c r="D456" s="10" t="s">
        <v>24</v>
      </c>
      <c r="E456" s="10">
        <v>22</v>
      </c>
      <c r="F456" s="10" t="s">
        <v>1771</v>
      </c>
      <c r="G456" s="10" t="s">
        <v>1334</v>
      </c>
      <c r="H456" s="13">
        <v>15000</v>
      </c>
      <c r="I456" s="13">
        <v>12000</v>
      </c>
      <c r="J456" s="10" t="s">
        <v>1769</v>
      </c>
      <c r="K456" s="10" t="s">
        <v>5</v>
      </c>
      <c r="L456" s="8">
        <v>39437</v>
      </c>
      <c r="M456" s="8">
        <v>48760</v>
      </c>
      <c r="N456" s="9">
        <v>5565</v>
      </c>
      <c r="O456" s="10" t="s">
        <v>272</v>
      </c>
      <c r="P456" s="7">
        <v>0</v>
      </c>
      <c r="Q456" s="7">
        <v>0</v>
      </c>
      <c r="R456" s="7">
        <v>15</v>
      </c>
      <c r="S456" s="7">
        <v>0</v>
      </c>
      <c r="T456" s="7">
        <v>0</v>
      </c>
      <c r="U456" s="7">
        <v>15</v>
      </c>
      <c r="V456" s="7">
        <v>15</v>
      </c>
      <c r="W456" s="7">
        <v>0</v>
      </c>
      <c r="X456" s="7">
        <v>0</v>
      </c>
      <c r="Y456" s="7">
        <v>0</v>
      </c>
      <c r="Z456" s="7">
        <v>12</v>
      </c>
      <c r="AA456" s="7">
        <v>0</v>
      </c>
      <c r="AB456" s="16">
        <v>0</v>
      </c>
      <c r="AC456" s="16">
        <v>0</v>
      </c>
      <c r="AD456" s="16">
        <v>0</v>
      </c>
      <c r="AE456" s="16">
        <v>0</v>
      </c>
      <c r="AF456" s="15">
        <v>93.333333333333329</v>
      </c>
      <c r="AG456" s="10" t="s">
        <v>28</v>
      </c>
      <c r="AH456" s="10" t="s">
        <v>1966</v>
      </c>
      <c r="AI456" s="9">
        <v>24.577000000000002</v>
      </c>
      <c r="AJ456" s="9">
        <v>92.325199999999995</v>
      </c>
      <c r="AK456" s="9">
        <v>307.34039999999999</v>
      </c>
      <c r="AL456" s="24">
        <f>Table1[[#This Row],[Company Direct Land Through FY12]]+Table1[[#This Row],[Company Direct Land FY13 and After]]</f>
        <v>399.66559999999998</v>
      </c>
      <c r="AM456" s="9">
        <v>65.418999999999997</v>
      </c>
      <c r="AN456" s="9">
        <v>187.09540000000001</v>
      </c>
      <c r="AO456" s="9">
        <v>818.07709999999997</v>
      </c>
      <c r="AP456" s="24">
        <f>Table1[[#This Row],[Company Direct Building Through FY12]]+Table1[[#This Row],[Company Direct Building FY13 and After]]</f>
        <v>1005.1725</v>
      </c>
      <c r="AQ456" s="9">
        <v>0</v>
      </c>
      <c r="AR456" s="9">
        <v>71.456000000000003</v>
      </c>
      <c r="AS456" s="9">
        <v>0</v>
      </c>
      <c r="AT456" s="24">
        <f>Table1[[#This Row],[Mortgage Recording Tax Through FY12]]+Table1[[#This Row],[Mortgage Recording Tax FY13 and After]]</f>
        <v>71.456000000000003</v>
      </c>
      <c r="AU456" s="9">
        <v>0</v>
      </c>
      <c r="AV456" s="9">
        <v>86.7911</v>
      </c>
      <c r="AW456" s="9">
        <v>0</v>
      </c>
      <c r="AX456" s="24">
        <f>Table1[[#This Row],[Pilot Savings  Through FY12]]+Table1[[#This Row],[Pilot Savings FY13 and After]]</f>
        <v>86.7911</v>
      </c>
      <c r="AY456" s="9">
        <v>0</v>
      </c>
      <c r="AZ456" s="9">
        <v>71.456000000000003</v>
      </c>
      <c r="BA456" s="9">
        <v>0</v>
      </c>
      <c r="BB456" s="24">
        <f>Table1[[#This Row],[Mortgage Recording Tax Exemption Through FY12]]+Table1[[#This Row],[Mortgage Recording Tax Exemption FY13 and After]]</f>
        <v>71.456000000000003</v>
      </c>
      <c r="BC456" s="9">
        <v>17.283300000000001</v>
      </c>
      <c r="BD456" s="9">
        <v>71.506</v>
      </c>
      <c r="BE456" s="9">
        <v>216.13220000000001</v>
      </c>
      <c r="BF456" s="24">
        <f>Table1[[#This Row],[Indirect and Induced Land Through FY12]]+Table1[[#This Row],[Indirect and Induced Land FY13 and After]]</f>
        <v>287.63819999999998</v>
      </c>
      <c r="BG456" s="9">
        <v>32.0976</v>
      </c>
      <c r="BH456" s="9">
        <v>132.7972</v>
      </c>
      <c r="BI456" s="9">
        <v>401.38580000000002</v>
      </c>
      <c r="BJ456" s="24">
        <f>Table1[[#This Row],[Indirect and Induced Building Through FY12]]+Table1[[#This Row],[Indirect and Induced Building FY13 and After]]</f>
        <v>534.18299999999999</v>
      </c>
      <c r="BK456" s="9">
        <v>139.37690000000001</v>
      </c>
      <c r="BL456" s="9">
        <v>396.93270000000001</v>
      </c>
      <c r="BM456" s="9">
        <v>1742.9355</v>
      </c>
      <c r="BN456" s="24">
        <f>Table1[[#This Row],[TOTAL Real Property Related Taxes Through FY12]]+Table1[[#This Row],[TOTAL Real Property Related Taxes FY13 and After]]</f>
        <v>2139.8681999999999</v>
      </c>
      <c r="BO456" s="9">
        <v>108.65600000000001</v>
      </c>
      <c r="BP456" s="9">
        <v>493.2054</v>
      </c>
      <c r="BQ456" s="9">
        <v>1358.7646999999999</v>
      </c>
      <c r="BR456" s="24">
        <f>Table1[[#This Row],[Company Direct Through FY12]]+Table1[[#This Row],[Company Direct FY13 and After]]</f>
        <v>1851.9701</v>
      </c>
      <c r="BS456" s="9">
        <v>0</v>
      </c>
      <c r="BT456" s="9">
        <v>0</v>
      </c>
      <c r="BU456" s="9">
        <v>0</v>
      </c>
      <c r="BV456" s="24">
        <f>Table1[[#This Row],[Sales Tax Exemption Through FY12]]+Table1[[#This Row],[Sales Tax Exemption FY13 and After]]</f>
        <v>0</v>
      </c>
      <c r="BW456" s="9">
        <v>0</v>
      </c>
      <c r="BX456" s="9">
        <v>0.90720000000000001</v>
      </c>
      <c r="BY456" s="9">
        <v>0</v>
      </c>
      <c r="BZ456" s="24">
        <f>Table1[[#This Row],[Energy Tax Savings Through FY12]]+Table1[[#This Row],[Energy Tax Savings FY13 and After]]</f>
        <v>0.90720000000000001</v>
      </c>
      <c r="CA456" s="9">
        <v>0</v>
      </c>
      <c r="CB456" s="9">
        <v>0</v>
      </c>
      <c r="CC456" s="9">
        <v>0</v>
      </c>
      <c r="CD456" s="24">
        <f>Table1[[#This Row],[Tax Exempt Bond Savings Through FY12]]+Table1[[#This Row],[Tax Exempt Bond Savings FY13 and After]]</f>
        <v>0</v>
      </c>
      <c r="CE456" s="9">
        <v>59.012500000000003</v>
      </c>
      <c r="CF456" s="9">
        <v>272.64049999999997</v>
      </c>
      <c r="CG456" s="9">
        <v>737.96140000000003</v>
      </c>
      <c r="CH456" s="24">
        <f>Table1[[#This Row],[Indirect and Induced Through FY12]]+Table1[[#This Row],[Indirect and Induced FY13 and After]]</f>
        <v>1010.6019</v>
      </c>
      <c r="CI456" s="9">
        <v>167.66849999999999</v>
      </c>
      <c r="CJ456" s="9">
        <v>764.93870000000004</v>
      </c>
      <c r="CK456" s="9">
        <v>2096.7260999999999</v>
      </c>
      <c r="CL456" s="24">
        <f>Table1[[#This Row],[TOTAL Income Consumption Use Taxes Through FY12]]+Table1[[#This Row],[TOTAL Income Consumption Use Taxes FY13 and After]]</f>
        <v>2861.6648</v>
      </c>
      <c r="CM456" s="9">
        <v>0</v>
      </c>
      <c r="CN456" s="9">
        <v>159.15430000000001</v>
      </c>
      <c r="CO456" s="9">
        <v>0</v>
      </c>
      <c r="CP456" s="24">
        <f>Table1[[#This Row],[Assistance Provided Through FY12]]+Table1[[#This Row],[Assistance Provided FY13 and After]]</f>
        <v>159.15430000000001</v>
      </c>
      <c r="CQ456" s="9">
        <v>0</v>
      </c>
      <c r="CR456" s="9">
        <v>0</v>
      </c>
      <c r="CS456" s="9">
        <v>0</v>
      </c>
      <c r="CT456" s="24">
        <f>Table1[[#This Row],[Recapture Cancellation Reduction Amount Through FY12]]+Table1[[#This Row],[Recapture Cancellation Reduction Amount FY13 and After]]</f>
        <v>0</v>
      </c>
      <c r="CU456" s="9">
        <v>0</v>
      </c>
      <c r="CV456" s="9">
        <v>0</v>
      </c>
      <c r="CW456" s="9">
        <v>0</v>
      </c>
      <c r="CX456" s="24">
        <f>Table1[[#This Row],[Penalty Paid Through FY12]]+Table1[[#This Row],[Penalty Paid FY13 and After]]</f>
        <v>0</v>
      </c>
      <c r="CY456" s="9">
        <v>0</v>
      </c>
      <c r="CZ456" s="9">
        <v>159.15430000000001</v>
      </c>
      <c r="DA456" s="9">
        <v>0</v>
      </c>
      <c r="DB456" s="24">
        <f>Table1[[#This Row],[TOTAL Assistance Net of Recapture Penalties Through FY12]]+Table1[[#This Row],[TOTAL Assistance Net of Recapture Penalties FY13 and After]]</f>
        <v>159.15430000000001</v>
      </c>
      <c r="DC456" s="9">
        <v>198.65199999999999</v>
      </c>
      <c r="DD456" s="9">
        <v>844.08199999999999</v>
      </c>
      <c r="DE456" s="9">
        <v>2484.1822000000002</v>
      </c>
      <c r="DF456" s="24">
        <f>Table1[[#This Row],[Company Direct Tax Revenue Before Assistance Through FY12]]+Table1[[#This Row],[Company Direct Tax Revenue Before Assistance FY13 and After]]</f>
        <v>3328.2642000000001</v>
      </c>
      <c r="DG456" s="9">
        <v>108.3934</v>
      </c>
      <c r="DH456" s="9">
        <v>476.94369999999998</v>
      </c>
      <c r="DI456" s="9">
        <v>1355.4793999999999</v>
      </c>
      <c r="DJ456" s="24">
        <f>Table1[[#This Row],[Indirect and Induced Tax Revenues Through FY12]]+Table1[[#This Row],[Indirect and Induced Tax Revenues FY13 and After]]</f>
        <v>1832.4231</v>
      </c>
      <c r="DK456" s="9">
        <v>307.04539999999997</v>
      </c>
      <c r="DL456" s="9">
        <v>1321.0256999999999</v>
      </c>
      <c r="DM456" s="9">
        <v>3839.6615999999999</v>
      </c>
      <c r="DN456" s="24">
        <f>Table1[[#This Row],[TOTAL Tax Revenues Before Assistance Through FY12]]+Table1[[#This Row],[TOTAL Tax Revenues Before Assistance FY13 and After]]</f>
        <v>5160.6872999999996</v>
      </c>
      <c r="DO456" s="9">
        <v>307.04539999999997</v>
      </c>
      <c r="DP456" s="9">
        <v>1161.8714</v>
      </c>
      <c r="DQ456" s="9">
        <v>3839.6615999999999</v>
      </c>
      <c r="DR456" s="24">
        <f>Table1[[#This Row],[TOTAL Tax Revenues Net of Assistance Recapture and Penalty Through FY12]]+Table1[[#This Row],[TOTAL Tax Revenues Net of Assistance Recapture and Penalty FY13 and After]]</f>
        <v>5001.5329999999994</v>
      </c>
      <c r="DS456" s="9">
        <v>0</v>
      </c>
      <c r="DT456" s="9">
        <v>0</v>
      </c>
      <c r="DU456" s="9">
        <v>0</v>
      </c>
      <c r="DV456" s="9">
        <v>0</v>
      </c>
    </row>
    <row r="457" spans="1:126" x14ac:dyDescent="0.25">
      <c r="A457" s="10">
        <v>93307</v>
      </c>
      <c r="B457" s="10" t="s">
        <v>1772</v>
      </c>
      <c r="C457" s="10" t="s">
        <v>1773</v>
      </c>
      <c r="D457" s="10" t="s">
        <v>17</v>
      </c>
      <c r="E457" s="10">
        <v>42</v>
      </c>
      <c r="F457" s="10" t="s">
        <v>1774</v>
      </c>
      <c r="G457" s="10" t="s">
        <v>54</v>
      </c>
      <c r="H457" s="13">
        <v>12000</v>
      </c>
      <c r="I457" s="13">
        <v>18870</v>
      </c>
      <c r="J457" s="10" t="s">
        <v>1056</v>
      </c>
      <c r="K457" s="10" t="s">
        <v>50</v>
      </c>
      <c r="L457" s="8">
        <v>39471</v>
      </c>
      <c r="M457" s="8">
        <v>50557</v>
      </c>
      <c r="N457" s="9">
        <v>6000</v>
      </c>
      <c r="O457" s="10" t="s">
        <v>74</v>
      </c>
      <c r="P457" s="7">
        <v>4</v>
      </c>
      <c r="Q457" s="7">
        <v>0</v>
      </c>
      <c r="R457" s="7">
        <v>29</v>
      </c>
      <c r="S457" s="7">
        <v>0</v>
      </c>
      <c r="T457" s="7">
        <v>42</v>
      </c>
      <c r="U457" s="7">
        <v>75</v>
      </c>
      <c r="V457" s="7">
        <v>31</v>
      </c>
      <c r="W457" s="7">
        <v>0</v>
      </c>
      <c r="X457" s="7">
        <v>0</v>
      </c>
      <c r="Y457" s="7">
        <v>0</v>
      </c>
      <c r="Z457" s="7">
        <v>6</v>
      </c>
      <c r="AA457" s="7">
        <v>0</v>
      </c>
      <c r="AB457" s="16">
        <v>0</v>
      </c>
      <c r="AC457" s="16">
        <v>0</v>
      </c>
      <c r="AD457" s="16">
        <v>0</v>
      </c>
      <c r="AE457" s="16">
        <v>0</v>
      </c>
      <c r="AF457" s="15">
        <v>87.878787878787875</v>
      </c>
      <c r="AG457" s="10" t="s">
        <v>28</v>
      </c>
      <c r="AH457" s="10" t="s">
        <v>1966</v>
      </c>
      <c r="AI457" s="9">
        <v>0</v>
      </c>
      <c r="AJ457" s="9">
        <v>0</v>
      </c>
      <c r="AK457" s="9">
        <v>0</v>
      </c>
      <c r="AL457" s="24">
        <f>Table1[[#This Row],[Company Direct Land Through FY12]]+Table1[[#This Row],[Company Direct Land FY13 and After]]</f>
        <v>0</v>
      </c>
      <c r="AM457" s="9">
        <v>0</v>
      </c>
      <c r="AN457" s="9">
        <v>0</v>
      </c>
      <c r="AO457" s="9">
        <v>0</v>
      </c>
      <c r="AP457" s="24">
        <f>Table1[[#This Row],[Company Direct Building Through FY12]]+Table1[[#This Row],[Company Direct Building FY13 and After]]</f>
        <v>0</v>
      </c>
      <c r="AQ457" s="9">
        <v>0</v>
      </c>
      <c r="AR457" s="9">
        <v>105.27</v>
      </c>
      <c r="AS457" s="9">
        <v>0</v>
      </c>
      <c r="AT457" s="24">
        <f>Table1[[#This Row],[Mortgage Recording Tax Through FY12]]+Table1[[#This Row],[Mortgage Recording Tax FY13 and After]]</f>
        <v>105.27</v>
      </c>
      <c r="AU457" s="9">
        <v>0</v>
      </c>
      <c r="AV457" s="9">
        <v>0</v>
      </c>
      <c r="AW457" s="9">
        <v>0</v>
      </c>
      <c r="AX457" s="24">
        <f>Table1[[#This Row],[Pilot Savings  Through FY12]]+Table1[[#This Row],[Pilot Savings FY13 and After]]</f>
        <v>0</v>
      </c>
      <c r="AY457" s="9">
        <v>0</v>
      </c>
      <c r="AZ457" s="9">
        <v>105.27</v>
      </c>
      <c r="BA457" s="9">
        <v>0</v>
      </c>
      <c r="BB457" s="24">
        <f>Table1[[#This Row],[Mortgage Recording Tax Exemption Through FY12]]+Table1[[#This Row],[Mortgage Recording Tax Exemption FY13 and After]]</f>
        <v>105.27</v>
      </c>
      <c r="BC457" s="9">
        <v>27.830500000000001</v>
      </c>
      <c r="BD457" s="9">
        <v>154.5916</v>
      </c>
      <c r="BE457" s="9">
        <v>406.25720000000001</v>
      </c>
      <c r="BF457" s="24">
        <f>Table1[[#This Row],[Indirect and Induced Land Through FY12]]+Table1[[#This Row],[Indirect and Induced Land FY13 and After]]</f>
        <v>560.84879999999998</v>
      </c>
      <c r="BG457" s="9">
        <v>51.685099999999998</v>
      </c>
      <c r="BH457" s="9">
        <v>287.09859999999998</v>
      </c>
      <c r="BI457" s="9">
        <v>754.47249999999997</v>
      </c>
      <c r="BJ457" s="24">
        <f>Table1[[#This Row],[Indirect and Induced Building Through FY12]]+Table1[[#This Row],[Indirect and Induced Building FY13 and After]]</f>
        <v>1041.5710999999999</v>
      </c>
      <c r="BK457" s="9">
        <v>79.515600000000006</v>
      </c>
      <c r="BL457" s="9">
        <v>441.6902</v>
      </c>
      <c r="BM457" s="9">
        <v>1160.7297000000001</v>
      </c>
      <c r="BN457" s="24">
        <f>Table1[[#This Row],[TOTAL Real Property Related Taxes Through FY12]]+Table1[[#This Row],[TOTAL Real Property Related Taxes FY13 and After]]</f>
        <v>1602.4199000000001</v>
      </c>
      <c r="BO457" s="9">
        <v>92.381299999999996</v>
      </c>
      <c r="BP457" s="9">
        <v>563.80740000000003</v>
      </c>
      <c r="BQ457" s="9">
        <v>1348.5352</v>
      </c>
      <c r="BR457" s="24">
        <f>Table1[[#This Row],[Company Direct Through FY12]]+Table1[[#This Row],[Company Direct FY13 and After]]</f>
        <v>1912.3425999999999</v>
      </c>
      <c r="BS457" s="9">
        <v>0</v>
      </c>
      <c r="BT457" s="9">
        <v>0</v>
      </c>
      <c r="BU457" s="9">
        <v>0</v>
      </c>
      <c r="BV457" s="24">
        <f>Table1[[#This Row],[Sales Tax Exemption Through FY12]]+Table1[[#This Row],[Sales Tax Exemption FY13 and After]]</f>
        <v>0</v>
      </c>
      <c r="BW457" s="9">
        <v>0</v>
      </c>
      <c r="BX457" s="9">
        <v>0</v>
      </c>
      <c r="BY457" s="9">
        <v>0</v>
      </c>
      <c r="BZ457" s="24">
        <f>Table1[[#This Row],[Energy Tax Savings Through FY12]]+Table1[[#This Row],[Energy Tax Savings FY13 and After]]</f>
        <v>0</v>
      </c>
      <c r="CA457" s="9">
        <v>2.3E-3</v>
      </c>
      <c r="CB457" s="9">
        <v>9.2999999999999992E-3</v>
      </c>
      <c r="CC457" s="9">
        <v>1.11E-2</v>
      </c>
      <c r="CD457" s="24">
        <f>Table1[[#This Row],[Tax Exempt Bond Savings Through FY12]]+Table1[[#This Row],[Tax Exempt Bond Savings FY13 and After]]</f>
        <v>2.0400000000000001E-2</v>
      </c>
      <c r="CE457" s="9">
        <v>103.2426</v>
      </c>
      <c r="CF457" s="9">
        <v>642.31650000000002</v>
      </c>
      <c r="CG457" s="9">
        <v>1507.0852</v>
      </c>
      <c r="CH457" s="24">
        <f>Table1[[#This Row],[Indirect and Induced Through FY12]]+Table1[[#This Row],[Indirect and Induced FY13 and After]]</f>
        <v>2149.4016999999999</v>
      </c>
      <c r="CI457" s="9">
        <v>195.6216</v>
      </c>
      <c r="CJ457" s="9">
        <v>1206.1146000000001</v>
      </c>
      <c r="CK457" s="9">
        <v>2855.6093000000001</v>
      </c>
      <c r="CL457" s="24">
        <f>Table1[[#This Row],[TOTAL Income Consumption Use Taxes Through FY12]]+Table1[[#This Row],[TOTAL Income Consumption Use Taxes FY13 and After]]</f>
        <v>4061.7239</v>
      </c>
      <c r="CM457" s="9">
        <v>2.3E-3</v>
      </c>
      <c r="CN457" s="9">
        <v>105.27930000000001</v>
      </c>
      <c r="CO457" s="9">
        <v>1.11E-2</v>
      </c>
      <c r="CP457" s="24">
        <f>Table1[[#This Row],[Assistance Provided Through FY12]]+Table1[[#This Row],[Assistance Provided FY13 and After]]</f>
        <v>105.29040000000001</v>
      </c>
      <c r="CQ457" s="9">
        <v>0</v>
      </c>
      <c r="CR457" s="9">
        <v>0</v>
      </c>
      <c r="CS457" s="9">
        <v>0</v>
      </c>
      <c r="CT457" s="24">
        <f>Table1[[#This Row],[Recapture Cancellation Reduction Amount Through FY12]]+Table1[[#This Row],[Recapture Cancellation Reduction Amount FY13 and After]]</f>
        <v>0</v>
      </c>
      <c r="CU457" s="9">
        <v>0</v>
      </c>
      <c r="CV457" s="9">
        <v>0</v>
      </c>
      <c r="CW457" s="9">
        <v>0</v>
      </c>
      <c r="CX457" s="24">
        <f>Table1[[#This Row],[Penalty Paid Through FY12]]+Table1[[#This Row],[Penalty Paid FY13 and After]]</f>
        <v>0</v>
      </c>
      <c r="CY457" s="9">
        <v>2.3E-3</v>
      </c>
      <c r="CZ457" s="9">
        <v>105.27930000000001</v>
      </c>
      <c r="DA457" s="9">
        <v>1.11E-2</v>
      </c>
      <c r="DB457" s="24">
        <f>Table1[[#This Row],[TOTAL Assistance Net of Recapture Penalties Through FY12]]+Table1[[#This Row],[TOTAL Assistance Net of Recapture Penalties FY13 and After]]</f>
        <v>105.29040000000001</v>
      </c>
      <c r="DC457" s="9">
        <v>92.381299999999996</v>
      </c>
      <c r="DD457" s="9">
        <v>669.07740000000001</v>
      </c>
      <c r="DE457" s="9">
        <v>1348.5352</v>
      </c>
      <c r="DF457" s="24">
        <f>Table1[[#This Row],[Company Direct Tax Revenue Before Assistance Through FY12]]+Table1[[#This Row],[Company Direct Tax Revenue Before Assistance FY13 and After]]</f>
        <v>2017.6125999999999</v>
      </c>
      <c r="DG457" s="9">
        <v>182.75819999999999</v>
      </c>
      <c r="DH457" s="9">
        <v>1084.0066999999999</v>
      </c>
      <c r="DI457" s="9">
        <v>2667.8148999999999</v>
      </c>
      <c r="DJ457" s="24">
        <f>Table1[[#This Row],[Indirect and Induced Tax Revenues Through FY12]]+Table1[[#This Row],[Indirect and Induced Tax Revenues FY13 and After]]</f>
        <v>3751.8215999999998</v>
      </c>
      <c r="DK457" s="9">
        <v>275.1395</v>
      </c>
      <c r="DL457" s="9">
        <v>1753.0841</v>
      </c>
      <c r="DM457" s="9">
        <v>4016.3501000000001</v>
      </c>
      <c r="DN457" s="24">
        <f>Table1[[#This Row],[TOTAL Tax Revenues Before Assistance Through FY12]]+Table1[[#This Row],[TOTAL Tax Revenues Before Assistance FY13 and After]]</f>
        <v>5769.4341999999997</v>
      </c>
      <c r="DO457" s="9">
        <v>275.13720000000001</v>
      </c>
      <c r="DP457" s="9">
        <v>1647.8047999999999</v>
      </c>
      <c r="DQ457" s="9">
        <v>4016.3389999999999</v>
      </c>
      <c r="DR457" s="24">
        <f>Table1[[#This Row],[TOTAL Tax Revenues Net of Assistance Recapture and Penalty Through FY12]]+Table1[[#This Row],[TOTAL Tax Revenues Net of Assistance Recapture and Penalty FY13 and After]]</f>
        <v>5664.1437999999998</v>
      </c>
      <c r="DS457" s="9">
        <v>0</v>
      </c>
      <c r="DT457" s="9">
        <v>0</v>
      </c>
      <c r="DU457" s="9">
        <v>0</v>
      </c>
      <c r="DV457" s="9">
        <v>0</v>
      </c>
    </row>
    <row r="458" spans="1:126" x14ac:dyDescent="0.25">
      <c r="A458" s="10">
        <v>93308</v>
      </c>
      <c r="B458" s="10" t="s">
        <v>1776</v>
      </c>
      <c r="C458" s="10" t="s">
        <v>1777</v>
      </c>
      <c r="D458" s="10" t="s">
        <v>302</v>
      </c>
      <c r="E458" s="10">
        <v>50</v>
      </c>
      <c r="F458" s="10" t="s">
        <v>1778</v>
      </c>
      <c r="G458" s="10" t="s">
        <v>23</v>
      </c>
      <c r="H458" s="13">
        <v>13200</v>
      </c>
      <c r="I458" s="13">
        <v>14604</v>
      </c>
      <c r="J458" s="10" t="s">
        <v>114</v>
      </c>
      <c r="K458" s="10" t="s">
        <v>50</v>
      </c>
      <c r="L458" s="8">
        <v>39475</v>
      </c>
      <c r="M458" s="8">
        <v>50587</v>
      </c>
      <c r="N458" s="9">
        <v>5185</v>
      </c>
      <c r="O458" s="10" t="s">
        <v>108</v>
      </c>
      <c r="P458" s="7">
        <v>4</v>
      </c>
      <c r="Q458" s="7">
        <v>0</v>
      </c>
      <c r="R458" s="7">
        <v>34</v>
      </c>
      <c r="S458" s="7">
        <v>0</v>
      </c>
      <c r="T458" s="7">
        <v>2</v>
      </c>
      <c r="U458" s="7">
        <v>40</v>
      </c>
      <c r="V458" s="7">
        <v>36</v>
      </c>
      <c r="W458" s="7">
        <v>0</v>
      </c>
      <c r="X458" s="7">
        <v>0</v>
      </c>
      <c r="Y458" s="7">
        <v>0</v>
      </c>
      <c r="Z458" s="7">
        <v>5</v>
      </c>
      <c r="AA458" s="7">
        <v>0</v>
      </c>
      <c r="AB458" s="16">
        <v>0</v>
      </c>
      <c r="AC458" s="16">
        <v>0</v>
      </c>
      <c r="AD458" s="16">
        <v>0</v>
      </c>
      <c r="AE458" s="16">
        <v>0</v>
      </c>
      <c r="AF458" s="15">
        <v>100</v>
      </c>
      <c r="AG458" s="10" t="s">
        <v>28</v>
      </c>
      <c r="AH458" s="10" t="s">
        <v>1966</v>
      </c>
      <c r="AI458" s="9">
        <v>0</v>
      </c>
      <c r="AJ458" s="9">
        <v>0</v>
      </c>
      <c r="AK458" s="9">
        <v>0</v>
      </c>
      <c r="AL458" s="24">
        <f>Table1[[#This Row],[Company Direct Land Through FY12]]+Table1[[#This Row],[Company Direct Land FY13 and After]]</f>
        <v>0</v>
      </c>
      <c r="AM458" s="9">
        <v>0</v>
      </c>
      <c r="AN458" s="9">
        <v>0</v>
      </c>
      <c r="AO458" s="9">
        <v>0</v>
      </c>
      <c r="AP458" s="24">
        <f>Table1[[#This Row],[Company Direct Building Through FY12]]+Table1[[#This Row],[Company Direct Building FY13 and After]]</f>
        <v>0</v>
      </c>
      <c r="AQ458" s="9">
        <v>0</v>
      </c>
      <c r="AR458" s="9">
        <v>92.95</v>
      </c>
      <c r="AS458" s="9">
        <v>0</v>
      </c>
      <c r="AT458" s="24">
        <f>Table1[[#This Row],[Mortgage Recording Tax Through FY12]]+Table1[[#This Row],[Mortgage Recording Tax FY13 and After]]</f>
        <v>92.95</v>
      </c>
      <c r="AU458" s="9">
        <v>0</v>
      </c>
      <c r="AV458" s="9">
        <v>0</v>
      </c>
      <c r="AW458" s="9">
        <v>0</v>
      </c>
      <c r="AX458" s="24">
        <f>Table1[[#This Row],[Pilot Savings  Through FY12]]+Table1[[#This Row],[Pilot Savings FY13 and After]]</f>
        <v>0</v>
      </c>
      <c r="AY458" s="9">
        <v>0</v>
      </c>
      <c r="AZ458" s="9">
        <v>0</v>
      </c>
      <c r="BA458" s="9">
        <v>0</v>
      </c>
      <c r="BB458" s="24">
        <f>Table1[[#This Row],[Mortgage Recording Tax Exemption Through FY12]]+Table1[[#This Row],[Mortgage Recording Tax Exemption FY13 and After]]</f>
        <v>0</v>
      </c>
      <c r="BC458" s="9">
        <v>16.573499999999999</v>
      </c>
      <c r="BD458" s="9">
        <v>44.665999999999997</v>
      </c>
      <c r="BE458" s="9">
        <v>248.33750000000001</v>
      </c>
      <c r="BF458" s="24">
        <f>Table1[[#This Row],[Indirect and Induced Land Through FY12]]+Table1[[#This Row],[Indirect and Induced Land FY13 and After]]</f>
        <v>293.00350000000003</v>
      </c>
      <c r="BG458" s="9">
        <v>30.779399999999999</v>
      </c>
      <c r="BH458" s="9">
        <v>82.951400000000007</v>
      </c>
      <c r="BI458" s="9">
        <v>461.20080000000002</v>
      </c>
      <c r="BJ458" s="24">
        <f>Table1[[#This Row],[Indirect and Induced Building Through FY12]]+Table1[[#This Row],[Indirect and Induced Building FY13 and After]]</f>
        <v>544.15219999999999</v>
      </c>
      <c r="BK458" s="9">
        <v>47.352899999999998</v>
      </c>
      <c r="BL458" s="9">
        <v>220.56739999999999</v>
      </c>
      <c r="BM458" s="9">
        <v>709.53830000000005</v>
      </c>
      <c r="BN458" s="24">
        <f>Table1[[#This Row],[TOTAL Real Property Related Taxes Through FY12]]+Table1[[#This Row],[TOTAL Real Property Related Taxes FY13 and After]]</f>
        <v>930.10570000000007</v>
      </c>
      <c r="BO458" s="9">
        <v>46.783000000000001</v>
      </c>
      <c r="BP458" s="9">
        <v>133.19409999999999</v>
      </c>
      <c r="BQ458" s="9">
        <v>700.99760000000003</v>
      </c>
      <c r="BR458" s="24">
        <f>Table1[[#This Row],[Company Direct Through FY12]]+Table1[[#This Row],[Company Direct FY13 and After]]</f>
        <v>834.19170000000008</v>
      </c>
      <c r="BS458" s="9">
        <v>0</v>
      </c>
      <c r="BT458" s="9">
        <v>0</v>
      </c>
      <c r="BU458" s="9">
        <v>0</v>
      </c>
      <c r="BV458" s="24">
        <f>Table1[[#This Row],[Sales Tax Exemption Through FY12]]+Table1[[#This Row],[Sales Tax Exemption FY13 and After]]</f>
        <v>0</v>
      </c>
      <c r="BW458" s="9">
        <v>0</v>
      </c>
      <c r="BX458" s="9">
        <v>0</v>
      </c>
      <c r="BY458" s="9">
        <v>0</v>
      </c>
      <c r="BZ458" s="24">
        <f>Table1[[#This Row],[Energy Tax Savings Through FY12]]+Table1[[#This Row],[Energy Tax Savings FY13 and After]]</f>
        <v>0</v>
      </c>
      <c r="CA458" s="9">
        <v>2.5999999999999999E-3</v>
      </c>
      <c r="CB458" s="9">
        <v>1.04E-2</v>
      </c>
      <c r="CC458" s="9">
        <v>1.2500000000000001E-2</v>
      </c>
      <c r="CD458" s="24">
        <f>Table1[[#This Row],[Tax Exempt Bond Savings Through FY12]]+Table1[[#This Row],[Tax Exempt Bond Savings FY13 and After]]</f>
        <v>2.29E-2</v>
      </c>
      <c r="CE458" s="9">
        <v>60.724600000000002</v>
      </c>
      <c r="CF458" s="9">
        <v>176.7269</v>
      </c>
      <c r="CG458" s="9">
        <v>909.90139999999997</v>
      </c>
      <c r="CH458" s="24">
        <f>Table1[[#This Row],[Indirect and Induced Through FY12]]+Table1[[#This Row],[Indirect and Induced FY13 and After]]</f>
        <v>1086.6282999999999</v>
      </c>
      <c r="CI458" s="9">
        <v>107.505</v>
      </c>
      <c r="CJ458" s="9">
        <v>309.91059999999999</v>
      </c>
      <c r="CK458" s="9">
        <v>1610.8865000000001</v>
      </c>
      <c r="CL458" s="24">
        <f>Table1[[#This Row],[TOTAL Income Consumption Use Taxes Through FY12]]+Table1[[#This Row],[TOTAL Income Consumption Use Taxes FY13 and After]]</f>
        <v>1920.7971</v>
      </c>
      <c r="CM458" s="9">
        <v>2.5999999999999999E-3</v>
      </c>
      <c r="CN458" s="9">
        <v>1.04E-2</v>
      </c>
      <c r="CO458" s="9">
        <v>1.2500000000000001E-2</v>
      </c>
      <c r="CP458" s="24">
        <f>Table1[[#This Row],[Assistance Provided Through FY12]]+Table1[[#This Row],[Assistance Provided FY13 and After]]</f>
        <v>2.29E-2</v>
      </c>
      <c r="CQ458" s="9">
        <v>0</v>
      </c>
      <c r="CR458" s="9">
        <v>0</v>
      </c>
      <c r="CS458" s="9">
        <v>0</v>
      </c>
      <c r="CT458" s="24">
        <f>Table1[[#This Row],[Recapture Cancellation Reduction Amount Through FY12]]+Table1[[#This Row],[Recapture Cancellation Reduction Amount FY13 and After]]</f>
        <v>0</v>
      </c>
      <c r="CU458" s="9">
        <v>0</v>
      </c>
      <c r="CV458" s="9">
        <v>0</v>
      </c>
      <c r="CW458" s="9">
        <v>0</v>
      </c>
      <c r="CX458" s="24">
        <f>Table1[[#This Row],[Penalty Paid Through FY12]]+Table1[[#This Row],[Penalty Paid FY13 and After]]</f>
        <v>0</v>
      </c>
      <c r="CY458" s="9">
        <v>2.5999999999999999E-3</v>
      </c>
      <c r="CZ458" s="9">
        <v>1.04E-2</v>
      </c>
      <c r="DA458" s="9">
        <v>1.2500000000000001E-2</v>
      </c>
      <c r="DB458" s="24">
        <f>Table1[[#This Row],[TOTAL Assistance Net of Recapture Penalties Through FY12]]+Table1[[#This Row],[TOTAL Assistance Net of Recapture Penalties FY13 and After]]</f>
        <v>2.29E-2</v>
      </c>
      <c r="DC458" s="9">
        <v>46.783000000000001</v>
      </c>
      <c r="DD458" s="9">
        <v>226.14410000000001</v>
      </c>
      <c r="DE458" s="9">
        <v>700.99760000000003</v>
      </c>
      <c r="DF458" s="24">
        <f>Table1[[#This Row],[Company Direct Tax Revenue Before Assistance Through FY12]]+Table1[[#This Row],[Company Direct Tax Revenue Before Assistance FY13 and After]]</f>
        <v>927.14170000000001</v>
      </c>
      <c r="DG458" s="9">
        <v>108.0775</v>
      </c>
      <c r="DH458" s="9">
        <v>304.34429999999998</v>
      </c>
      <c r="DI458" s="9">
        <v>1619.4396999999999</v>
      </c>
      <c r="DJ458" s="24">
        <f>Table1[[#This Row],[Indirect and Induced Tax Revenues Through FY12]]+Table1[[#This Row],[Indirect and Induced Tax Revenues FY13 and After]]</f>
        <v>1923.7839999999999</v>
      </c>
      <c r="DK458" s="9">
        <v>154.8605</v>
      </c>
      <c r="DL458" s="9">
        <v>530.48839999999996</v>
      </c>
      <c r="DM458" s="9">
        <v>2320.4373000000001</v>
      </c>
      <c r="DN458" s="24">
        <f>Table1[[#This Row],[TOTAL Tax Revenues Before Assistance Through FY12]]+Table1[[#This Row],[TOTAL Tax Revenues Before Assistance FY13 and After]]</f>
        <v>2850.9256999999998</v>
      </c>
      <c r="DO458" s="9">
        <v>154.8579</v>
      </c>
      <c r="DP458" s="9">
        <v>530.47799999999995</v>
      </c>
      <c r="DQ458" s="9">
        <v>2320.4247999999998</v>
      </c>
      <c r="DR458" s="24">
        <f>Table1[[#This Row],[TOTAL Tax Revenues Net of Assistance Recapture and Penalty Through FY12]]+Table1[[#This Row],[TOTAL Tax Revenues Net of Assistance Recapture and Penalty FY13 and After]]</f>
        <v>2850.9027999999998</v>
      </c>
      <c r="DS458" s="9">
        <v>0</v>
      </c>
      <c r="DT458" s="9">
        <v>0</v>
      </c>
      <c r="DU458" s="9">
        <v>0</v>
      </c>
      <c r="DV458" s="9">
        <v>0</v>
      </c>
    </row>
    <row r="459" spans="1:126" x14ac:dyDescent="0.25">
      <c r="A459" s="10">
        <v>93312</v>
      </c>
      <c r="B459" s="10" t="s">
        <v>1779</v>
      </c>
      <c r="C459" s="10" t="s">
        <v>1781</v>
      </c>
      <c r="D459" s="10" t="s">
        <v>17</v>
      </c>
      <c r="E459" s="10">
        <v>38</v>
      </c>
      <c r="F459" s="10" t="s">
        <v>1782</v>
      </c>
      <c r="G459" s="10" t="s">
        <v>78</v>
      </c>
      <c r="H459" s="13">
        <v>77000</v>
      </c>
      <c r="I459" s="13">
        <v>65200</v>
      </c>
      <c r="J459" s="10" t="s">
        <v>1780</v>
      </c>
      <c r="K459" s="10" t="s">
        <v>81</v>
      </c>
      <c r="L459" s="8">
        <v>39539</v>
      </c>
      <c r="M459" s="8">
        <v>49125</v>
      </c>
      <c r="N459" s="9">
        <v>8600</v>
      </c>
      <c r="O459" s="10" t="s">
        <v>11</v>
      </c>
      <c r="P459" s="7">
        <v>1</v>
      </c>
      <c r="Q459" s="7">
        <v>0</v>
      </c>
      <c r="R459" s="7">
        <v>32</v>
      </c>
      <c r="S459" s="7">
        <v>0</v>
      </c>
      <c r="T459" s="7">
        <v>0</v>
      </c>
      <c r="U459" s="7">
        <v>33</v>
      </c>
      <c r="V459" s="7">
        <v>32</v>
      </c>
      <c r="W459" s="7">
        <v>0</v>
      </c>
      <c r="X459" s="7">
        <v>0</v>
      </c>
      <c r="Y459" s="7">
        <v>0</v>
      </c>
      <c r="Z459" s="7">
        <v>31</v>
      </c>
      <c r="AA459" s="7">
        <v>0</v>
      </c>
      <c r="AB459" s="16">
        <v>0</v>
      </c>
      <c r="AC459" s="16">
        <v>0</v>
      </c>
      <c r="AD459" s="16">
        <v>0</v>
      </c>
      <c r="AE459" s="16">
        <v>0</v>
      </c>
      <c r="AF459" s="15">
        <v>90.909090909090907</v>
      </c>
      <c r="AG459" s="10" t="s">
        <v>28</v>
      </c>
      <c r="AH459" s="10" t="s">
        <v>1966</v>
      </c>
      <c r="AI459" s="9">
        <v>62.329000000000001</v>
      </c>
      <c r="AJ459" s="9">
        <v>174.46639999999999</v>
      </c>
      <c r="AK459" s="9">
        <v>806.90380000000005</v>
      </c>
      <c r="AL459" s="24">
        <f>Table1[[#This Row],[Company Direct Land Through FY12]]+Table1[[#This Row],[Company Direct Land FY13 and After]]</f>
        <v>981.37020000000007</v>
      </c>
      <c r="AM459" s="9">
        <v>132.83199999999999</v>
      </c>
      <c r="AN459" s="9">
        <v>312.77089999999998</v>
      </c>
      <c r="AO459" s="9">
        <v>1719.6283000000001</v>
      </c>
      <c r="AP459" s="24">
        <f>Table1[[#This Row],[Company Direct Building Through FY12]]+Table1[[#This Row],[Company Direct Building FY13 and After]]</f>
        <v>2032.3992000000001</v>
      </c>
      <c r="AQ459" s="9">
        <v>0</v>
      </c>
      <c r="AR459" s="9">
        <v>148.27119999999999</v>
      </c>
      <c r="AS459" s="9">
        <v>0</v>
      </c>
      <c r="AT459" s="24">
        <f>Table1[[#This Row],[Mortgage Recording Tax Through FY12]]+Table1[[#This Row],[Mortgage Recording Tax FY13 and After]]</f>
        <v>148.27119999999999</v>
      </c>
      <c r="AU459" s="9">
        <v>92.168999999999997</v>
      </c>
      <c r="AV459" s="9">
        <v>168.1987</v>
      </c>
      <c r="AW459" s="9">
        <v>1193.2094</v>
      </c>
      <c r="AX459" s="24">
        <f>Table1[[#This Row],[Pilot Savings  Through FY12]]+Table1[[#This Row],[Pilot Savings FY13 and After]]</f>
        <v>1361.4080999999999</v>
      </c>
      <c r="AY459" s="9">
        <v>0</v>
      </c>
      <c r="AZ459" s="9">
        <v>148.27119999999999</v>
      </c>
      <c r="BA459" s="9">
        <v>0</v>
      </c>
      <c r="BB459" s="24">
        <f>Table1[[#This Row],[Mortgage Recording Tax Exemption Through FY12]]+Table1[[#This Row],[Mortgage Recording Tax Exemption FY13 and After]]</f>
        <v>148.27119999999999</v>
      </c>
      <c r="BC459" s="9">
        <v>55.756999999999998</v>
      </c>
      <c r="BD459" s="9">
        <v>198.25460000000001</v>
      </c>
      <c r="BE459" s="9">
        <v>721.82560000000001</v>
      </c>
      <c r="BF459" s="24">
        <f>Table1[[#This Row],[Indirect and Induced Land Through FY12]]+Table1[[#This Row],[Indirect and Induced Land FY13 and After]]</f>
        <v>920.08019999999999</v>
      </c>
      <c r="BG459" s="9">
        <v>103.5487</v>
      </c>
      <c r="BH459" s="9">
        <v>368.18680000000001</v>
      </c>
      <c r="BI459" s="9">
        <v>1340.5299</v>
      </c>
      <c r="BJ459" s="24">
        <f>Table1[[#This Row],[Indirect and Induced Building Through FY12]]+Table1[[#This Row],[Indirect and Induced Building FY13 and After]]</f>
        <v>1708.7166999999999</v>
      </c>
      <c r="BK459" s="9">
        <v>262.29770000000002</v>
      </c>
      <c r="BL459" s="9">
        <v>885.48</v>
      </c>
      <c r="BM459" s="9">
        <v>3395.6781999999998</v>
      </c>
      <c r="BN459" s="24">
        <f>Table1[[#This Row],[TOTAL Real Property Related Taxes Through FY12]]+Table1[[#This Row],[TOTAL Real Property Related Taxes FY13 and After]]</f>
        <v>4281.1581999999999</v>
      </c>
      <c r="BO459" s="9">
        <v>382.65710000000001</v>
      </c>
      <c r="BP459" s="9">
        <v>1512.1867999999999</v>
      </c>
      <c r="BQ459" s="9">
        <v>4953.8356000000003</v>
      </c>
      <c r="BR459" s="24">
        <f>Table1[[#This Row],[Company Direct Through FY12]]+Table1[[#This Row],[Company Direct FY13 and After]]</f>
        <v>6466.0223999999998</v>
      </c>
      <c r="BS459" s="9">
        <v>0</v>
      </c>
      <c r="BT459" s="9">
        <v>0</v>
      </c>
      <c r="BU459" s="9">
        <v>0</v>
      </c>
      <c r="BV459" s="24">
        <f>Table1[[#This Row],[Sales Tax Exemption Through FY12]]+Table1[[#This Row],[Sales Tax Exemption FY13 and After]]</f>
        <v>0</v>
      </c>
      <c r="BW459" s="9">
        <v>0</v>
      </c>
      <c r="BX459" s="9">
        <v>0</v>
      </c>
      <c r="BY459" s="9">
        <v>0</v>
      </c>
      <c r="BZ459" s="24">
        <f>Table1[[#This Row],[Energy Tax Savings Through FY12]]+Table1[[#This Row],[Energy Tax Savings FY13 and After]]</f>
        <v>0</v>
      </c>
      <c r="CA459" s="9">
        <v>0</v>
      </c>
      <c r="CB459" s="9">
        <v>0</v>
      </c>
      <c r="CC459" s="9">
        <v>0</v>
      </c>
      <c r="CD459" s="24">
        <f>Table1[[#This Row],[Tax Exempt Bond Savings Through FY12]]+Table1[[#This Row],[Tax Exempt Bond Savings FY13 and After]]</f>
        <v>0</v>
      </c>
      <c r="CE459" s="9">
        <v>206.8416</v>
      </c>
      <c r="CF459" s="9">
        <v>829.27530000000002</v>
      </c>
      <c r="CG459" s="9">
        <v>2677.7476000000001</v>
      </c>
      <c r="CH459" s="24">
        <f>Table1[[#This Row],[Indirect and Induced Through FY12]]+Table1[[#This Row],[Indirect and Induced FY13 and After]]</f>
        <v>3507.0228999999999</v>
      </c>
      <c r="CI459" s="9">
        <v>589.49869999999999</v>
      </c>
      <c r="CJ459" s="9">
        <v>2341.4621000000002</v>
      </c>
      <c r="CK459" s="9">
        <v>7631.5832</v>
      </c>
      <c r="CL459" s="24">
        <f>Table1[[#This Row],[TOTAL Income Consumption Use Taxes Through FY12]]+Table1[[#This Row],[TOTAL Income Consumption Use Taxes FY13 and After]]</f>
        <v>9973.0452999999998</v>
      </c>
      <c r="CM459" s="9">
        <v>92.168999999999997</v>
      </c>
      <c r="CN459" s="9">
        <v>316.4699</v>
      </c>
      <c r="CO459" s="9">
        <v>1193.2094</v>
      </c>
      <c r="CP459" s="24">
        <f>Table1[[#This Row],[Assistance Provided Through FY12]]+Table1[[#This Row],[Assistance Provided FY13 and After]]</f>
        <v>1509.6793</v>
      </c>
      <c r="CQ459" s="9">
        <v>0</v>
      </c>
      <c r="CR459" s="9">
        <v>0</v>
      </c>
      <c r="CS459" s="9">
        <v>0</v>
      </c>
      <c r="CT459" s="24">
        <f>Table1[[#This Row],[Recapture Cancellation Reduction Amount Through FY12]]+Table1[[#This Row],[Recapture Cancellation Reduction Amount FY13 and After]]</f>
        <v>0</v>
      </c>
      <c r="CU459" s="9">
        <v>0</v>
      </c>
      <c r="CV459" s="9">
        <v>0</v>
      </c>
      <c r="CW459" s="9">
        <v>0</v>
      </c>
      <c r="CX459" s="24">
        <f>Table1[[#This Row],[Penalty Paid Through FY12]]+Table1[[#This Row],[Penalty Paid FY13 and After]]</f>
        <v>0</v>
      </c>
      <c r="CY459" s="9">
        <v>92.168999999999997</v>
      </c>
      <c r="CZ459" s="9">
        <v>316.4699</v>
      </c>
      <c r="DA459" s="9">
        <v>1193.2094</v>
      </c>
      <c r="DB459" s="24">
        <f>Table1[[#This Row],[TOTAL Assistance Net of Recapture Penalties Through FY12]]+Table1[[#This Row],[TOTAL Assistance Net of Recapture Penalties FY13 and After]]</f>
        <v>1509.6793</v>
      </c>
      <c r="DC459" s="9">
        <v>577.81809999999996</v>
      </c>
      <c r="DD459" s="9">
        <v>2147.6952999999999</v>
      </c>
      <c r="DE459" s="9">
        <v>7480.3676999999998</v>
      </c>
      <c r="DF459" s="24">
        <f>Table1[[#This Row],[Company Direct Tax Revenue Before Assistance Through FY12]]+Table1[[#This Row],[Company Direct Tax Revenue Before Assistance FY13 and After]]</f>
        <v>9628.0630000000001</v>
      </c>
      <c r="DG459" s="9">
        <v>366.14729999999997</v>
      </c>
      <c r="DH459" s="9">
        <v>1395.7166999999999</v>
      </c>
      <c r="DI459" s="9">
        <v>4740.1031000000003</v>
      </c>
      <c r="DJ459" s="24">
        <f>Table1[[#This Row],[Indirect and Induced Tax Revenues Through FY12]]+Table1[[#This Row],[Indirect and Induced Tax Revenues FY13 and After]]</f>
        <v>6135.8198000000002</v>
      </c>
      <c r="DK459" s="9">
        <v>943.96540000000005</v>
      </c>
      <c r="DL459" s="9">
        <v>3543.4119999999998</v>
      </c>
      <c r="DM459" s="9">
        <v>12220.470799999999</v>
      </c>
      <c r="DN459" s="24">
        <f>Table1[[#This Row],[TOTAL Tax Revenues Before Assistance Through FY12]]+Table1[[#This Row],[TOTAL Tax Revenues Before Assistance FY13 and After]]</f>
        <v>15763.882799999999</v>
      </c>
      <c r="DO459" s="9">
        <v>851.79639999999995</v>
      </c>
      <c r="DP459" s="9">
        <v>3226.9421000000002</v>
      </c>
      <c r="DQ459" s="9">
        <v>11027.261399999999</v>
      </c>
      <c r="DR459" s="24">
        <f>Table1[[#This Row],[TOTAL Tax Revenues Net of Assistance Recapture and Penalty Through FY12]]+Table1[[#This Row],[TOTAL Tax Revenues Net of Assistance Recapture and Penalty FY13 and After]]</f>
        <v>14254.2035</v>
      </c>
      <c r="DS459" s="9">
        <v>0</v>
      </c>
      <c r="DT459" s="9">
        <v>0</v>
      </c>
      <c r="DU459" s="9">
        <v>0</v>
      </c>
      <c r="DV459" s="9">
        <v>0</v>
      </c>
    </row>
    <row r="460" spans="1:126" x14ac:dyDescent="0.25">
      <c r="A460" s="10">
        <v>93313</v>
      </c>
      <c r="B460" s="10" t="s">
        <v>1783</v>
      </c>
      <c r="C460" s="10" t="s">
        <v>1784</v>
      </c>
      <c r="D460" s="10" t="s">
        <v>24</v>
      </c>
      <c r="E460" s="10">
        <v>28</v>
      </c>
      <c r="F460" s="10" t="s">
        <v>1785</v>
      </c>
      <c r="G460" s="10" t="s">
        <v>1786</v>
      </c>
      <c r="H460" s="13">
        <v>8543</v>
      </c>
      <c r="I460" s="13">
        <v>3832</v>
      </c>
      <c r="J460" s="10" t="s">
        <v>511</v>
      </c>
      <c r="K460" s="10" t="s">
        <v>491</v>
      </c>
      <c r="L460" s="8">
        <v>39477</v>
      </c>
      <c r="M460" s="8">
        <v>48761</v>
      </c>
      <c r="N460" s="9">
        <v>2420</v>
      </c>
      <c r="O460" s="10" t="s">
        <v>74</v>
      </c>
      <c r="P460" s="7">
        <v>9</v>
      </c>
      <c r="Q460" s="7">
        <v>0</v>
      </c>
      <c r="R460" s="7">
        <v>15</v>
      </c>
      <c r="S460" s="7">
        <v>0</v>
      </c>
      <c r="T460" s="7">
        <v>0</v>
      </c>
      <c r="U460" s="7">
        <v>24</v>
      </c>
      <c r="V460" s="7">
        <v>19</v>
      </c>
      <c r="W460" s="7">
        <v>0</v>
      </c>
      <c r="X460" s="7">
        <v>0</v>
      </c>
      <c r="Y460" s="7">
        <v>0</v>
      </c>
      <c r="Z460" s="7">
        <v>0</v>
      </c>
      <c r="AA460" s="7">
        <v>0</v>
      </c>
      <c r="AB460" s="16">
        <v>0</v>
      </c>
      <c r="AC460" s="16">
        <v>0</v>
      </c>
      <c r="AD460" s="16">
        <v>0</v>
      </c>
      <c r="AE460" s="16">
        <v>0</v>
      </c>
      <c r="AF460" s="15">
        <v>100</v>
      </c>
      <c r="AG460" s="10" t="s">
        <v>28</v>
      </c>
      <c r="AH460" s="10" t="s">
        <v>1966</v>
      </c>
      <c r="AI460" s="9">
        <v>0</v>
      </c>
      <c r="AJ460" s="9">
        <v>0</v>
      </c>
      <c r="AK460" s="9">
        <v>0</v>
      </c>
      <c r="AL460" s="24">
        <f>Table1[[#This Row],[Company Direct Land Through FY12]]+Table1[[#This Row],[Company Direct Land FY13 and After]]</f>
        <v>0</v>
      </c>
      <c r="AM460" s="9">
        <v>0</v>
      </c>
      <c r="AN460" s="9">
        <v>0</v>
      </c>
      <c r="AO460" s="9">
        <v>0</v>
      </c>
      <c r="AP460" s="24">
        <f>Table1[[#This Row],[Company Direct Building Through FY12]]+Table1[[#This Row],[Company Direct Building FY13 and After]]</f>
        <v>0</v>
      </c>
      <c r="AQ460" s="9">
        <v>0</v>
      </c>
      <c r="AR460" s="9">
        <v>65.292900000000003</v>
      </c>
      <c r="AS460" s="9">
        <v>0</v>
      </c>
      <c r="AT460" s="24">
        <f>Table1[[#This Row],[Mortgage Recording Tax Through FY12]]+Table1[[#This Row],[Mortgage Recording Tax FY13 and After]]</f>
        <v>65.292900000000003</v>
      </c>
      <c r="AU460" s="9">
        <v>0</v>
      </c>
      <c r="AV460" s="9">
        <v>0</v>
      </c>
      <c r="AW460" s="9">
        <v>0</v>
      </c>
      <c r="AX460" s="24">
        <f>Table1[[#This Row],[Pilot Savings  Through FY12]]+Table1[[#This Row],[Pilot Savings FY13 and After]]</f>
        <v>0</v>
      </c>
      <c r="AY460" s="9">
        <v>0</v>
      </c>
      <c r="AZ460" s="9">
        <v>65.292900000000003</v>
      </c>
      <c r="BA460" s="9">
        <v>0</v>
      </c>
      <c r="BB460" s="24">
        <f>Table1[[#This Row],[Mortgage Recording Tax Exemption Through FY12]]+Table1[[#This Row],[Mortgage Recording Tax Exemption FY13 and After]]</f>
        <v>65.292900000000003</v>
      </c>
      <c r="BC460" s="9">
        <v>9.0197000000000003</v>
      </c>
      <c r="BD460" s="9">
        <v>46.612200000000001</v>
      </c>
      <c r="BE460" s="9">
        <v>116.7681</v>
      </c>
      <c r="BF460" s="24">
        <f>Table1[[#This Row],[Indirect and Induced Land Through FY12]]+Table1[[#This Row],[Indirect and Induced Land FY13 and After]]</f>
        <v>163.38030000000001</v>
      </c>
      <c r="BG460" s="9">
        <v>16.750800000000002</v>
      </c>
      <c r="BH460" s="9">
        <v>86.565899999999999</v>
      </c>
      <c r="BI460" s="9">
        <v>216.8535</v>
      </c>
      <c r="BJ460" s="24">
        <f>Table1[[#This Row],[Indirect and Induced Building Through FY12]]+Table1[[#This Row],[Indirect and Induced Building FY13 and After]]</f>
        <v>303.4194</v>
      </c>
      <c r="BK460" s="9">
        <v>25.770499999999998</v>
      </c>
      <c r="BL460" s="9">
        <v>133.1781</v>
      </c>
      <c r="BM460" s="9">
        <v>333.6216</v>
      </c>
      <c r="BN460" s="24">
        <f>Table1[[#This Row],[TOTAL Real Property Related Taxes Through FY12]]+Table1[[#This Row],[TOTAL Real Property Related Taxes FY13 and After]]</f>
        <v>466.79970000000003</v>
      </c>
      <c r="BO460" s="9">
        <v>26.695900000000002</v>
      </c>
      <c r="BP460" s="9">
        <v>154.31450000000001</v>
      </c>
      <c r="BQ460" s="9">
        <v>345.6028</v>
      </c>
      <c r="BR460" s="24">
        <f>Table1[[#This Row],[Company Direct Through FY12]]+Table1[[#This Row],[Company Direct FY13 and After]]</f>
        <v>499.91730000000001</v>
      </c>
      <c r="BS460" s="9">
        <v>0</v>
      </c>
      <c r="BT460" s="9">
        <v>0</v>
      </c>
      <c r="BU460" s="9">
        <v>0</v>
      </c>
      <c r="BV460" s="24">
        <f>Table1[[#This Row],[Sales Tax Exemption Through FY12]]+Table1[[#This Row],[Sales Tax Exemption FY13 and After]]</f>
        <v>0</v>
      </c>
      <c r="BW460" s="9">
        <v>0</v>
      </c>
      <c r="BX460" s="9">
        <v>0</v>
      </c>
      <c r="BY460" s="9">
        <v>0</v>
      </c>
      <c r="BZ460" s="24">
        <f>Table1[[#This Row],[Energy Tax Savings Through FY12]]+Table1[[#This Row],[Energy Tax Savings FY13 and After]]</f>
        <v>0</v>
      </c>
      <c r="CA460" s="9">
        <v>1.7316</v>
      </c>
      <c r="CB460" s="9">
        <v>8.0701999999999998</v>
      </c>
      <c r="CC460" s="9">
        <v>8.3545999999999996</v>
      </c>
      <c r="CD460" s="24">
        <f>Table1[[#This Row],[Tax Exempt Bond Savings Through FY12]]+Table1[[#This Row],[Tax Exempt Bond Savings FY13 and After]]</f>
        <v>16.424799999999998</v>
      </c>
      <c r="CE460" s="9">
        <v>30.796900000000001</v>
      </c>
      <c r="CF460" s="9">
        <v>179.54339999999999</v>
      </c>
      <c r="CG460" s="9">
        <v>398.69479999999999</v>
      </c>
      <c r="CH460" s="24">
        <f>Table1[[#This Row],[Indirect and Induced Through FY12]]+Table1[[#This Row],[Indirect and Induced FY13 and After]]</f>
        <v>578.23820000000001</v>
      </c>
      <c r="CI460" s="9">
        <v>55.761200000000002</v>
      </c>
      <c r="CJ460" s="9">
        <v>325.78769999999997</v>
      </c>
      <c r="CK460" s="9">
        <v>735.94299999999998</v>
      </c>
      <c r="CL460" s="24">
        <f>Table1[[#This Row],[TOTAL Income Consumption Use Taxes Through FY12]]+Table1[[#This Row],[TOTAL Income Consumption Use Taxes FY13 and After]]</f>
        <v>1061.7307000000001</v>
      </c>
      <c r="CM460" s="9">
        <v>1.7316</v>
      </c>
      <c r="CN460" s="9">
        <v>73.363100000000003</v>
      </c>
      <c r="CO460" s="9">
        <v>8.3545999999999996</v>
      </c>
      <c r="CP460" s="24">
        <f>Table1[[#This Row],[Assistance Provided Through FY12]]+Table1[[#This Row],[Assistance Provided FY13 and After]]</f>
        <v>81.717700000000008</v>
      </c>
      <c r="CQ460" s="9">
        <v>0</v>
      </c>
      <c r="CR460" s="9">
        <v>0</v>
      </c>
      <c r="CS460" s="9">
        <v>0</v>
      </c>
      <c r="CT460" s="24">
        <f>Table1[[#This Row],[Recapture Cancellation Reduction Amount Through FY12]]+Table1[[#This Row],[Recapture Cancellation Reduction Amount FY13 and After]]</f>
        <v>0</v>
      </c>
      <c r="CU460" s="9">
        <v>0</v>
      </c>
      <c r="CV460" s="9">
        <v>0</v>
      </c>
      <c r="CW460" s="9">
        <v>0</v>
      </c>
      <c r="CX460" s="24">
        <f>Table1[[#This Row],[Penalty Paid Through FY12]]+Table1[[#This Row],[Penalty Paid FY13 and After]]</f>
        <v>0</v>
      </c>
      <c r="CY460" s="9">
        <v>1.7316</v>
      </c>
      <c r="CZ460" s="9">
        <v>73.363100000000003</v>
      </c>
      <c r="DA460" s="9">
        <v>8.3545999999999996</v>
      </c>
      <c r="DB460" s="24">
        <f>Table1[[#This Row],[TOTAL Assistance Net of Recapture Penalties Through FY12]]+Table1[[#This Row],[TOTAL Assistance Net of Recapture Penalties FY13 and After]]</f>
        <v>81.717700000000008</v>
      </c>
      <c r="DC460" s="9">
        <v>26.695900000000002</v>
      </c>
      <c r="DD460" s="9">
        <v>219.60740000000001</v>
      </c>
      <c r="DE460" s="9">
        <v>345.6028</v>
      </c>
      <c r="DF460" s="24">
        <f>Table1[[#This Row],[Company Direct Tax Revenue Before Assistance Through FY12]]+Table1[[#This Row],[Company Direct Tax Revenue Before Assistance FY13 and After]]</f>
        <v>565.21019999999999</v>
      </c>
      <c r="DG460" s="9">
        <v>56.567399999999999</v>
      </c>
      <c r="DH460" s="9">
        <v>312.72149999999999</v>
      </c>
      <c r="DI460" s="9">
        <v>732.31640000000004</v>
      </c>
      <c r="DJ460" s="24">
        <f>Table1[[#This Row],[Indirect and Induced Tax Revenues Through FY12]]+Table1[[#This Row],[Indirect and Induced Tax Revenues FY13 and After]]</f>
        <v>1045.0379</v>
      </c>
      <c r="DK460" s="9">
        <v>83.263300000000001</v>
      </c>
      <c r="DL460" s="9">
        <v>532.32889999999998</v>
      </c>
      <c r="DM460" s="9">
        <v>1077.9192</v>
      </c>
      <c r="DN460" s="24">
        <f>Table1[[#This Row],[TOTAL Tax Revenues Before Assistance Through FY12]]+Table1[[#This Row],[TOTAL Tax Revenues Before Assistance FY13 and After]]</f>
        <v>1610.2481</v>
      </c>
      <c r="DO460" s="9">
        <v>81.531700000000001</v>
      </c>
      <c r="DP460" s="9">
        <v>458.9658</v>
      </c>
      <c r="DQ460" s="9">
        <v>1069.5645999999999</v>
      </c>
      <c r="DR460" s="24">
        <f>Table1[[#This Row],[TOTAL Tax Revenues Net of Assistance Recapture and Penalty Through FY12]]+Table1[[#This Row],[TOTAL Tax Revenues Net of Assistance Recapture and Penalty FY13 and After]]</f>
        <v>1528.5303999999999</v>
      </c>
      <c r="DS460" s="9">
        <v>0</v>
      </c>
      <c r="DT460" s="9">
        <v>0</v>
      </c>
      <c r="DU460" s="9">
        <v>0</v>
      </c>
      <c r="DV460" s="9">
        <v>0</v>
      </c>
    </row>
    <row r="461" spans="1:126" x14ac:dyDescent="0.25">
      <c r="A461" s="10">
        <v>93314</v>
      </c>
      <c r="B461" s="10" t="s">
        <v>1787</v>
      </c>
      <c r="C461" s="10" t="s">
        <v>1788</v>
      </c>
      <c r="D461" s="10" t="s">
        <v>10</v>
      </c>
      <c r="E461" s="10">
        <v>13</v>
      </c>
      <c r="F461" s="10" t="s">
        <v>1789</v>
      </c>
      <c r="G461" s="10" t="s">
        <v>283</v>
      </c>
      <c r="H461" s="13">
        <v>12982</v>
      </c>
      <c r="I461" s="13">
        <v>11500</v>
      </c>
      <c r="J461" s="10" t="s">
        <v>1378</v>
      </c>
      <c r="K461" s="10" t="s">
        <v>491</v>
      </c>
      <c r="L461" s="8">
        <v>39477</v>
      </c>
      <c r="M461" s="8">
        <v>48761</v>
      </c>
      <c r="N461" s="9">
        <v>2925</v>
      </c>
      <c r="O461" s="10" t="s">
        <v>74</v>
      </c>
      <c r="P461" s="7">
        <v>14</v>
      </c>
      <c r="Q461" s="7">
        <v>0</v>
      </c>
      <c r="R461" s="7">
        <v>32</v>
      </c>
      <c r="S461" s="7">
        <v>0</v>
      </c>
      <c r="T461" s="7">
        <v>0</v>
      </c>
      <c r="U461" s="7">
        <v>46</v>
      </c>
      <c r="V461" s="7">
        <v>39</v>
      </c>
      <c r="W461" s="7">
        <v>0</v>
      </c>
      <c r="X461" s="7">
        <v>0</v>
      </c>
      <c r="Y461" s="7">
        <v>42</v>
      </c>
      <c r="Z461" s="7">
        <v>0</v>
      </c>
      <c r="AA461" s="7">
        <v>0</v>
      </c>
      <c r="AB461" s="16">
        <v>0</v>
      </c>
      <c r="AC461" s="16">
        <v>0</v>
      </c>
      <c r="AD461" s="16">
        <v>0</v>
      </c>
      <c r="AE461" s="16">
        <v>0</v>
      </c>
      <c r="AF461" s="15">
        <v>80.434782608695656</v>
      </c>
      <c r="AG461" s="10" t="s">
        <v>28</v>
      </c>
      <c r="AH461" s="10" t="s">
        <v>1966</v>
      </c>
      <c r="AI461" s="9">
        <v>0</v>
      </c>
      <c r="AJ461" s="9">
        <v>0</v>
      </c>
      <c r="AK461" s="9">
        <v>0</v>
      </c>
      <c r="AL461" s="24">
        <f>Table1[[#This Row],[Company Direct Land Through FY12]]+Table1[[#This Row],[Company Direct Land FY13 and After]]</f>
        <v>0</v>
      </c>
      <c r="AM461" s="9">
        <v>0</v>
      </c>
      <c r="AN461" s="9">
        <v>0</v>
      </c>
      <c r="AO461" s="9">
        <v>0</v>
      </c>
      <c r="AP461" s="24">
        <f>Table1[[#This Row],[Company Direct Building Through FY12]]+Table1[[#This Row],[Company Direct Building FY13 and After]]</f>
        <v>0</v>
      </c>
      <c r="AQ461" s="9">
        <v>0</v>
      </c>
      <c r="AR461" s="9">
        <v>52.252200000000002</v>
      </c>
      <c r="AS461" s="9">
        <v>0</v>
      </c>
      <c r="AT461" s="24">
        <f>Table1[[#This Row],[Mortgage Recording Tax Through FY12]]+Table1[[#This Row],[Mortgage Recording Tax FY13 and After]]</f>
        <v>52.252200000000002</v>
      </c>
      <c r="AU461" s="9">
        <v>0</v>
      </c>
      <c r="AV461" s="9">
        <v>0</v>
      </c>
      <c r="AW461" s="9">
        <v>0</v>
      </c>
      <c r="AX461" s="24">
        <f>Table1[[#This Row],[Pilot Savings  Through FY12]]+Table1[[#This Row],[Pilot Savings FY13 and After]]</f>
        <v>0</v>
      </c>
      <c r="AY461" s="9">
        <v>0</v>
      </c>
      <c r="AZ461" s="9">
        <v>52.252200000000002</v>
      </c>
      <c r="BA461" s="9">
        <v>0</v>
      </c>
      <c r="BB461" s="24">
        <f>Table1[[#This Row],[Mortgage Recording Tax Exemption Through FY12]]+Table1[[#This Row],[Mortgage Recording Tax Exemption FY13 and After]]</f>
        <v>52.252200000000002</v>
      </c>
      <c r="BC461" s="9">
        <v>18.514399999999998</v>
      </c>
      <c r="BD461" s="9">
        <v>83.720100000000002</v>
      </c>
      <c r="BE461" s="9">
        <v>239.68639999999999</v>
      </c>
      <c r="BF461" s="24">
        <f>Table1[[#This Row],[Indirect and Induced Land Through FY12]]+Table1[[#This Row],[Indirect and Induced Land FY13 and After]]</f>
        <v>323.40649999999999</v>
      </c>
      <c r="BG461" s="9">
        <v>34.383800000000001</v>
      </c>
      <c r="BH461" s="9">
        <v>155.47989999999999</v>
      </c>
      <c r="BI461" s="9">
        <v>445.12909999999999</v>
      </c>
      <c r="BJ461" s="24">
        <f>Table1[[#This Row],[Indirect and Induced Building Through FY12]]+Table1[[#This Row],[Indirect and Induced Building FY13 and After]]</f>
        <v>600.60899999999992</v>
      </c>
      <c r="BK461" s="9">
        <v>52.898200000000003</v>
      </c>
      <c r="BL461" s="9">
        <v>239.2</v>
      </c>
      <c r="BM461" s="9">
        <v>684.81550000000004</v>
      </c>
      <c r="BN461" s="24">
        <f>Table1[[#This Row],[TOTAL Real Property Related Taxes Through FY12]]+Table1[[#This Row],[TOTAL Real Property Related Taxes FY13 and After]]</f>
        <v>924.01549999999997</v>
      </c>
      <c r="BO461" s="9">
        <v>53.795699999999997</v>
      </c>
      <c r="BP461" s="9">
        <v>270.46699999999998</v>
      </c>
      <c r="BQ461" s="9">
        <v>696.43110000000001</v>
      </c>
      <c r="BR461" s="24">
        <f>Table1[[#This Row],[Company Direct Through FY12]]+Table1[[#This Row],[Company Direct FY13 and After]]</f>
        <v>966.8981</v>
      </c>
      <c r="BS461" s="9">
        <v>0</v>
      </c>
      <c r="BT461" s="9">
        <v>0</v>
      </c>
      <c r="BU461" s="9">
        <v>0</v>
      </c>
      <c r="BV461" s="24">
        <f>Table1[[#This Row],[Sales Tax Exemption Through FY12]]+Table1[[#This Row],[Sales Tax Exemption FY13 and After]]</f>
        <v>0</v>
      </c>
      <c r="BW461" s="9">
        <v>0</v>
      </c>
      <c r="BX461" s="9">
        <v>0</v>
      </c>
      <c r="BY461" s="9">
        <v>0</v>
      </c>
      <c r="BZ461" s="24">
        <f>Table1[[#This Row],[Energy Tax Savings Through FY12]]+Table1[[#This Row],[Energy Tax Savings FY13 and After]]</f>
        <v>0</v>
      </c>
      <c r="CA461" s="9">
        <v>2.4123999999999999</v>
      </c>
      <c r="CB461" s="9">
        <v>10.4246</v>
      </c>
      <c r="CC461" s="9">
        <v>11.639200000000001</v>
      </c>
      <c r="CD461" s="24">
        <f>Table1[[#This Row],[Tax Exempt Bond Savings Through FY12]]+Table1[[#This Row],[Tax Exempt Bond Savings FY13 and After]]</f>
        <v>22.063800000000001</v>
      </c>
      <c r="CE461" s="9">
        <v>62.0608</v>
      </c>
      <c r="CF461" s="9">
        <v>315.07400000000001</v>
      </c>
      <c r="CG461" s="9">
        <v>803.43240000000003</v>
      </c>
      <c r="CH461" s="24">
        <f>Table1[[#This Row],[Indirect and Induced Through FY12]]+Table1[[#This Row],[Indirect and Induced FY13 and After]]</f>
        <v>1118.5064</v>
      </c>
      <c r="CI461" s="9">
        <v>113.44410000000001</v>
      </c>
      <c r="CJ461" s="9">
        <v>575.1164</v>
      </c>
      <c r="CK461" s="9">
        <v>1488.2243000000001</v>
      </c>
      <c r="CL461" s="24">
        <f>Table1[[#This Row],[TOTAL Income Consumption Use Taxes Through FY12]]+Table1[[#This Row],[TOTAL Income Consumption Use Taxes FY13 and After]]</f>
        <v>2063.3407000000002</v>
      </c>
      <c r="CM461" s="9">
        <v>2.4123999999999999</v>
      </c>
      <c r="CN461" s="9">
        <v>62.6768</v>
      </c>
      <c r="CO461" s="9">
        <v>11.639200000000001</v>
      </c>
      <c r="CP461" s="24">
        <f>Table1[[#This Row],[Assistance Provided Through FY12]]+Table1[[#This Row],[Assistance Provided FY13 and After]]</f>
        <v>74.316000000000003</v>
      </c>
      <c r="CQ461" s="9">
        <v>0</v>
      </c>
      <c r="CR461" s="9">
        <v>0</v>
      </c>
      <c r="CS461" s="9">
        <v>0</v>
      </c>
      <c r="CT461" s="24">
        <f>Table1[[#This Row],[Recapture Cancellation Reduction Amount Through FY12]]+Table1[[#This Row],[Recapture Cancellation Reduction Amount FY13 and After]]</f>
        <v>0</v>
      </c>
      <c r="CU461" s="9">
        <v>0</v>
      </c>
      <c r="CV461" s="9">
        <v>0</v>
      </c>
      <c r="CW461" s="9">
        <v>0</v>
      </c>
      <c r="CX461" s="24">
        <f>Table1[[#This Row],[Penalty Paid Through FY12]]+Table1[[#This Row],[Penalty Paid FY13 and After]]</f>
        <v>0</v>
      </c>
      <c r="CY461" s="9">
        <v>2.4123999999999999</v>
      </c>
      <c r="CZ461" s="9">
        <v>62.6768</v>
      </c>
      <c r="DA461" s="9">
        <v>11.639200000000001</v>
      </c>
      <c r="DB461" s="24">
        <f>Table1[[#This Row],[TOTAL Assistance Net of Recapture Penalties Through FY12]]+Table1[[#This Row],[TOTAL Assistance Net of Recapture Penalties FY13 and After]]</f>
        <v>74.316000000000003</v>
      </c>
      <c r="DC461" s="9">
        <v>53.795699999999997</v>
      </c>
      <c r="DD461" s="9">
        <v>322.7192</v>
      </c>
      <c r="DE461" s="9">
        <v>696.43110000000001</v>
      </c>
      <c r="DF461" s="24">
        <f>Table1[[#This Row],[Company Direct Tax Revenue Before Assistance Through FY12]]+Table1[[#This Row],[Company Direct Tax Revenue Before Assistance FY13 and After]]</f>
        <v>1019.1503</v>
      </c>
      <c r="DG461" s="9">
        <v>114.959</v>
      </c>
      <c r="DH461" s="9">
        <v>554.274</v>
      </c>
      <c r="DI461" s="9">
        <v>1488.2479000000001</v>
      </c>
      <c r="DJ461" s="24">
        <f>Table1[[#This Row],[Indirect and Induced Tax Revenues Through FY12]]+Table1[[#This Row],[Indirect and Induced Tax Revenues FY13 and After]]</f>
        <v>2042.5219000000002</v>
      </c>
      <c r="DK461" s="9">
        <v>168.75470000000001</v>
      </c>
      <c r="DL461" s="9">
        <v>876.9932</v>
      </c>
      <c r="DM461" s="9">
        <v>2184.6790000000001</v>
      </c>
      <c r="DN461" s="24">
        <f>Table1[[#This Row],[TOTAL Tax Revenues Before Assistance Through FY12]]+Table1[[#This Row],[TOTAL Tax Revenues Before Assistance FY13 and After]]</f>
        <v>3061.6722</v>
      </c>
      <c r="DO461" s="9">
        <v>166.34229999999999</v>
      </c>
      <c r="DP461" s="9">
        <v>814.31640000000004</v>
      </c>
      <c r="DQ461" s="9">
        <v>2173.0398</v>
      </c>
      <c r="DR461" s="24">
        <f>Table1[[#This Row],[TOTAL Tax Revenues Net of Assistance Recapture and Penalty Through FY12]]+Table1[[#This Row],[TOTAL Tax Revenues Net of Assistance Recapture and Penalty FY13 and After]]</f>
        <v>2987.3562000000002</v>
      </c>
      <c r="DS461" s="9">
        <v>0</v>
      </c>
      <c r="DT461" s="9">
        <v>0</v>
      </c>
      <c r="DU461" s="9">
        <v>0</v>
      </c>
      <c r="DV461" s="9">
        <v>0</v>
      </c>
    </row>
    <row r="462" spans="1:126" x14ac:dyDescent="0.25">
      <c r="A462" s="10">
        <v>93315</v>
      </c>
      <c r="B462" s="10" t="s">
        <v>1790</v>
      </c>
      <c r="C462" s="10" t="s">
        <v>1791</v>
      </c>
      <c r="D462" s="10" t="s">
        <v>17</v>
      </c>
      <c r="E462" s="10">
        <v>39</v>
      </c>
      <c r="F462" s="10" t="s">
        <v>1792</v>
      </c>
      <c r="G462" s="10" t="s">
        <v>23</v>
      </c>
      <c r="H462" s="13">
        <v>5005</v>
      </c>
      <c r="I462" s="13">
        <v>7049</v>
      </c>
      <c r="J462" s="10" t="s">
        <v>511</v>
      </c>
      <c r="K462" s="10" t="s">
        <v>491</v>
      </c>
      <c r="L462" s="8">
        <v>39477</v>
      </c>
      <c r="M462" s="8">
        <v>48761</v>
      </c>
      <c r="N462" s="9">
        <v>3320</v>
      </c>
      <c r="O462" s="10" t="s">
        <v>74</v>
      </c>
      <c r="P462" s="7">
        <v>38</v>
      </c>
      <c r="Q462" s="7">
        <v>0</v>
      </c>
      <c r="R462" s="7">
        <v>28</v>
      </c>
      <c r="S462" s="7">
        <v>0</v>
      </c>
      <c r="T462" s="7">
        <v>0</v>
      </c>
      <c r="U462" s="7">
        <v>66</v>
      </c>
      <c r="V462" s="7">
        <v>47</v>
      </c>
      <c r="W462" s="7">
        <v>0</v>
      </c>
      <c r="X462" s="7">
        <v>0</v>
      </c>
      <c r="Y462" s="7">
        <v>13</v>
      </c>
      <c r="Z462" s="7">
        <v>0</v>
      </c>
      <c r="AA462" s="7">
        <v>0</v>
      </c>
      <c r="AB462" s="16">
        <v>0</v>
      </c>
      <c r="AC462" s="16">
        <v>0</v>
      </c>
      <c r="AD462" s="16">
        <v>0</v>
      </c>
      <c r="AE462" s="16">
        <v>0</v>
      </c>
      <c r="AF462" s="15">
        <v>96.969696969696969</v>
      </c>
      <c r="AG462" s="10" t="s">
        <v>28</v>
      </c>
      <c r="AH462" s="10" t="s">
        <v>1966</v>
      </c>
      <c r="AI462" s="9">
        <v>0</v>
      </c>
      <c r="AJ462" s="9">
        <v>0</v>
      </c>
      <c r="AK462" s="9">
        <v>0</v>
      </c>
      <c r="AL462" s="24">
        <f>Table1[[#This Row],[Company Direct Land Through FY12]]+Table1[[#This Row],[Company Direct Land FY13 and After]]</f>
        <v>0</v>
      </c>
      <c r="AM462" s="9">
        <v>0</v>
      </c>
      <c r="AN462" s="9">
        <v>0</v>
      </c>
      <c r="AO462" s="9">
        <v>0</v>
      </c>
      <c r="AP462" s="24">
        <f>Table1[[#This Row],[Company Direct Building Through FY12]]+Table1[[#This Row],[Company Direct Building FY13 and After]]</f>
        <v>0</v>
      </c>
      <c r="AQ462" s="9">
        <v>0</v>
      </c>
      <c r="AR462" s="9">
        <v>57.1648</v>
      </c>
      <c r="AS462" s="9">
        <v>0</v>
      </c>
      <c r="AT462" s="24">
        <f>Table1[[#This Row],[Mortgage Recording Tax Through FY12]]+Table1[[#This Row],[Mortgage Recording Tax FY13 and After]]</f>
        <v>57.1648</v>
      </c>
      <c r="AU462" s="9">
        <v>0</v>
      </c>
      <c r="AV462" s="9">
        <v>0</v>
      </c>
      <c r="AW462" s="9">
        <v>0</v>
      </c>
      <c r="AX462" s="24">
        <f>Table1[[#This Row],[Pilot Savings  Through FY12]]+Table1[[#This Row],[Pilot Savings FY13 and After]]</f>
        <v>0</v>
      </c>
      <c r="AY462" s="9">
        <v>0</v>
      </c>
      <c r="AZ462" s="9">
        <v>57.1648</v>
      </c>
      <c r="BA462" s="9">
        <v>0</v>
      </c>
      <c r="BB462" s="24">
        <f>Table1[[#This Row],[Mortgage Recording Tax Exemption Through FY12]]+Table1[[#This Row],[Mortgage Recording Tax Exemption FY13 and After]]</f>
        <v>57.1648</v>
      </c>
      <c r="BC462" s="9">
        <v>22.311699999999998</v>
      </c>
      <c r="BD462" s="9">
        <v>82.091999999999999</v>
      </c>
      <c r="BE462" s="9">
        <v>288.84350000000001</v>
      </c>
      <c r="BF462" s="24">
        <f>Table1[[#This Row],[Indirect and Induced Land Through FY12]]+Table1[[#This Row],[Indirect and Induced Land FY13 and After]]</f>
        <v>370.93549999999999</v>
      </c>
      <c r="BG462" s="9">
        <v>41.436</v>
      </c>
      <c r="BH462" s="9">
        <v>152.45660000000001</v>
      </c>
      <c r="BI462" s="9">
        <v>536.42529999999999</v>
      </c>
      <c r="BJ462" s="24">
        <f>Table1[[#This Row],[Indirect and Induced Building Through FY12]]+Table1[[#This Row],[Indirect and Induced Building FY13 and After]]</f>
        <v>688.88189999999997</v>
      </c>
      <c r="BK462" s="9">
        <v>63.747700000000002</v>
      </c>
      <c r="BL462" s="9">
        <v>234.54859999999999</v>
      </c>
      <c r="BM462" s="9">
        <v>825.26880000000006</v>
      </c>
      <c r="BN462" s="24">
        <f>Table1[[#This Row],[TOTAL Real Property Related Taxes Through FY12]]+Table1[[#This Row],[TOTAL Real Property Related Taxes FY13 and After]]</f>
        <v>1059.8174000000001</v>
      </c>
      <c r="BO462" s="9">
        <v>71.748099999999994</v>
      </c>
      <c r="BP462" s="9">
        <v>294.32839999999999</v>
      </c>
      <c r="BQ462" s="9">
        <v>928.84249999999997</v>
      </c>
      <c r="BR462" s="24">
        <f>Table1[[#This Row],[Company Direct Through FY12]]+Table1[[#This Row],[Company Direct FY13 and After]]</f>
        <v>1223.1709000000001</v>
      </c>
      <c r="BS462" s="9">
        <v>0</v>
      </c>
      <c r="BT462" s="9">
        <v>0</v>
      </c>
      <c r="BU462" s="9">
        <v>0</v>
      </c>
      <c r="BV462" s="24">
        <f>Table1[[#This Row],[Sales Tax Exemption Through FY12]]+Table1[[#This Row],[Sales Tax Exemption FY13 and After]]</f>
        <v>0</v>
      </c>
      <c r="BW462" s="9">
        <v>0</v>
      </c>
      <c r="BX462" s="9">
        <v>0</v>
      </c>
      <c r="BY462" s="9">
        <v>0</v>
      </c>
      <c r="BZ462" s="24">
        <f>Table1[[#This Row],[Energy Tax Savings Through FY12]]+Table1[[#This Row],[Energy Tax Savings FY13 and After]]</f>
        <v>0</v>
      </c>
      <c r="CA462" s="9">
        <v>2.2263000000000002</v>
      </c>
      <c r="CB462" s="9">
        <v>10.8185</v>
      </c>
      <c r="CC462" s="9">
        <v>10.741300000000001</v>
      </c>
      <c r="CD462" s="24">
        <f>Table1[[#This Row],[Tax Exempt Bond Savings Through FY12]]+Table1[[#This Row],[Tax Exempt Bond Savings FY13 and After]]</f>
        <v>21.559800000000003</v>
      </c>
      <c r="CE462" s="9">
        <v>82.769599999999997</v>
      </c>
      <c r="CF462" s="9">
        <v>343.09949999999998</v>
      </c>
      <c r="CG462" s="9">
        <v>1071.5260000000001</v>
      </c>
      <c r="CH462" s="24">
        <f>Table1[[#This Row],[Indirect and Induced Through FY12]]+Table1[[#This Row],[Indirect and Induced FY13 and After]]</f>
        <v>1414.6255000000001</v>
      </c>
      <c r="CI462" s="9">
        <v>152.29140000000001</v>
      </c>
      <c r="CJ462" s="9">
        <v>626.60940000000005</v>
      </c>
      <c r="CK462" s="9">
        <v>1989.6271999999999</v>
      </c>
      <c r="CL462" s="24">
        <f>Table1[[#This Row],[TOTAL Income Consumption Use Taxes Through FY12]]+Table1[[#This Row],[TOTAL Income Consumption Use Taxes FY13 and After]]</f>
        <v>2616.2366000000002</v>
      </c>
      <c r="CM462" s="9">
        <v>2.2263000000000002</v>
      </c>
      <c r="CN462" s="9">
        <v>67.9833</v>
      </c>
      <c r="CO462" s="9">
        <v>10.741300000000001</v>
      </c>
      <c r="CP462" s="24">
        <f>Table1[[#This Row],[Assistance Provided Through FY12]]+Table1[[#This Row],[Assistance Provided FY13 and After]]</f>
        <v>78.724599999999995</v>
      </c>
      <c r="CQ462" s="9">
        <v>0</v>
      </c>
      <c r="CR462" s="9">
        <v>0</v>
      </c>
      <c r="CS462" s="9">
        <v>0</v>
      </c>
      <c r="CT462" s="24">
        <f>Table1[[#This Row],[Recapture Cancellation Reduction Amount Through FY12]]+Table1[[#This Row],[Recapture Cancellation Reduction Amount FY13 and After]]</f>
        <v>0</v>
      </c>
      <c r="CU462" s="9">
        <v>0</v>
      </c>
      <c r="CV462" s="9">
        <v>0</v>
      </c>
      <c r="CW462" s="9">
        <v>0</v>
      </c>
      <c r="CX462" s="24">
        <f>Table1[[#This Row],[Penalty Paid Through FY12]]+Table1[[#This Row],[Penalty Paid FY13 and After]]</f>
        <v>0</v>
      </c>
      <c r="CY462" s="9">
        <v>2.2263000000000002</v>
      </c>
      <c r="CZ462" s="9">
        <v>67.9833</v>
      </c>
      <c r="DA462" s="9">
        <v>10.741300000000001</v>
      </c>
      <c r="DB462" s="24">
        <f>Table1[[#This Row],[TOTAL Assistance Net of Recapture Penalties Through FY12]]+Table1[[#This Row],[TOTAL Assistance Net of Recapture Penalties FY13 and After]]</f>
        <v>78.724599999999995</v>
      </c>
      <c r="DC462" s="9">
        <v>71.748099999999994</v>
      </c>
      <c r="DD462" s="9">
        <v>351.4932</v>
      </c>
      <c r="DE462" s="9">
        <v>928.84249999999997</v>
      </c>
      <c r="DF462" s="24">
        <f>Table1[[#This Row],[Company Direct Tax Revenue Before Assistance Through FY12]]+Table1[[#This Row],[Company Direct Tax Revenue Before Assistance FY13 and After]]</f>
        <v>1280.3357000000001</v>
      </c>
      <c r="DG462" s="9">
        <v>146.51730000000001</v>
      </c>
      <c r="DH462" s="9">
        <v>577.6481</v>
      </c>
      <c r="DI462" s="9">
        <v>1896.7947999999999</v>
      </c>
      <c r="DJ462" s="24">
        <f>Table1[[#This Row],[Indirect and Induced Tax Revenues Through FY12]]+Table1[[#This Row],[Indirect and Induced Tax Revenues FY13 and After]]</f>
        <v>2474.4429</v>
      </c>
      <c r="DK462" s="9">
        <v>218.2654</v>
      </c>
      <c r="DL462" s="9">
        <v>929.1413</v>
      </c>
      <c r="DM462" s="9">
        <v>2825.6372999999999</v>
      </c>
      <c r="DN462" s="24">
        <f>Table1[[#This Row],[TOTAL Tax Revenues Before Assistance Through FY12]]+Table1[[#This Row],[TOTAL Tax Revenues Before Assistance FY13 and After]]</f>
        <v>3754.7785999999996</v>
      </c>
      <c r="DO462" s="9">
        <v>216.03909999999999</v>
      </c>
      <c r="DP462" s="9">
        <v>861.15800000000002</v>
      </c>
      <c r="DQ462" s="9">
        <v>2814.8960000000002</v>
      </c>
      <c r="DR462" s="24">
        <f>Table1[[#This Row],[TOTAL Tax Revenues Net of Assistance Recapture and Penalty Through FY12]]+Table1[[#This Row],[TOTAL Tax Revenues Net of Assistance Recapture and Penalty FY13 and After]]</f>
        <v>3676.0540000000001</v>
      </c>
      <c r="DS462" s="9">
        <v>0</v>
      </c>
      <c r="DT462" s="9">
        <v>0</v>
      </c>
      <c r="DU462" s="9">
        <v>0</v>
      </c>
      <c r="DV462" s="9">
        <v>0</v>
      </c>
    </row>
    <row r="463" spans="1:126" x14ac:dyDescent="0.25">
      <c r="A463" s="10">
        <v>93317</v>
      </c>
      <c r="B463" s="10" t="s">
        <v>1793</v>
      </c>
      <c r="C463" s="10" t="s">
        <v>1794</v>
      </c>
      <c r="D463" s="10" t="s">
        <v>17</v>
      </c>
      <c r="E463" s="10">
        <v>44</v>
      </c>
      <c r="F463" s="10" t="s">
        <v>1795</v>
      </c>
      <c r="G463" s="10" t="s">
        <v>9</v>
      </c>
      <c r="H463" s="13">
        <v>1442</v>
      </c>
      <c r="I463" s="13">
        <v>2883</v>
      </c>
      <c r="J463" s="10" t="s">
        <v>114</v>
      </c>
      <c r="K463" s="10" t="s">
        <v>491</v>
      </c>
      <c r="L463" s="8">
        <v>39477</v>
      </c>
      <c r="M463" s="8">
        <v>48761</v>
      </c>
      <c r="N463" s="9">
        <v>2200</v>
      </c>
      <c r="O463" s="10" t="s">
        <v>74</v>
      </c>
      <c r="P463" s="7">
        <v>1</v>
      </c>
      <c r="Q463" s="7">
        <v>0</v>
      </c>
      <c r="R463" s="7">
        <v>12</v>
      </c>
      <c r="S463" s="7">
        <v>0</v>
      </c>
      <c r="T463" s="7">
        <v>0</v>
      </c>
      <c r="U463" s="7">
        <v>13</v>
      </c>
      <c r="V463" s="7">
        <v>12</v>
      </c>
      <c r="W463" s="7">
        <v>0</v>
      </c>
      <c r="X463" s="7">
        <v>0</v>
      </c>
      <c r="Y463" s="7">
        <v>6</v>
      </c>
      <c r="Z463" s="7">
        <v>0</v>
      </c>
      <c r="AA463" s="7">
        <v>0</v>
      </c>
      <c r="AB463" s="16">
        <v>0</v>
      </c>
      <c r="AC463" s="16">
        <v>0</v>
      </c>
      <c r="AD463" s="16">
        <v>0</v>
      </c>
      <c r="AE463" s="16">
        <v>0</v>
      </c>
      <c r="AF463" s="15">
        <v>100</v>
      </c>
      <c r="AG463" s="10" t="s">
        <v>28</v>
      </c>
      <c r="AH463" s="10" t="s">
        <v>1966</v>
      </c>
      <c r="AI463" s="9">
        <v>0</v>
      </c>
      <c r="AJ463" s="9">
        <v>0</v>
      </c>
      <c r="AK463" s="9">
        <v>0</v>
      </c>
      <c r="AL463" s="24">
        <f>Table1[[#This Row],[Company Direct Land Through FY12]]+Table1[[#This Row],[Company Direct Land FY13 and After]]</f>
        <v>0</v>
      </c>
      <c r="AM463" s="9">
        <v>0</v>
      </c>
      <c r="AN463" s="9">
        <v>0</v>
      </c>
      <c r="AO463" s="9">
        <v>0</v>
      </c>
      <c r="AP463" s="24">
        <f>Table1[[#This Row],[Company Direct Building Through FY12]]+Table1[[#This Row],[Company Direct Building FY13 and After]]</f>
        <v>0</v>
      </c>
      <c r="AQ463" s="9">
        <v>0</v>
      </c>
      <c r="AR463" s="9">
        <v>39.300800000000002</v>
      </c>
      <c r="AS463" s="9">
        <v>0</v>
      </c>
      <c r="AT463" s="24">
        <f>Table1[[#This Row],[Mortgage Recording Tax Through FY12]]+Table1[[#This Row],[Mortgage Recording Tax FY13 and After]]</f>
        <v>39.300800000000002</v>
      </c>
      <c r="AU463" s="9">
        <v>0</v>
      </c>
      <c r="AV463" s="9">
        <v>0</v>
      </c>
      <c r="AW463" s="9">
        <v>0</v>
      </c>
      <c r="AX463" s="24">
        <f>Table1[[#This Row],[Pilot Savings  Through FY12]]+Table1[[#This Row],[Pilot Savings FY13 and After]]</f>
        <v>0</v>
      </c>
      <c r="AY463" s="9">
        <v>0</v>
      </c>
      <c r="AZ463" s="9">
        <v>39.300800000000002</v>
      </c>
      <c r="BA463" s="9">
        <v>0</v>
      </c>
      <c r="BB463" s="24">
        <f>Table1[[#This Row],[Mortgage Recording Tax Exemption Through FY12]]+Table1[[#This Row],[Mortgage Recording Tax Exemption FY13 and After]]</f>
        <v>39.300800000000002</v>
      </c>
      <c r="BC463" s="9">
        <v>5.5242000000000004</v>
      </c>
      <c r="BD463" s="9">
        <v>28.9116</v>
      </c>
      <c r="BE463" s="9">
        <v>71.515600000000006</v>
      </c>
      <c r="BF463" s="24">
        <f>Table1[[#This Row],[Indirect and Induced Land Through FY12]]+Table1[[#This Row],[Indirect and Induced Land FY13 and After]]</f>
        <v>100.4272</v>
      </c>
      <c r="BG463" s="9">
        <v>10.2592</v>
      </c>
      <c r="BH463" s="9">
        <v>53.693100000000001</v>
      </c>
      <c r="BI463" s="9">
        <v>132.81360000000001</v>
      </c>
      <c r="BJ463" s="24">
        <f>Table1[[#This Row],[Indirect and Induced Building Through FY12]]+Table1[[#This Row],[Indirect and Induced Building FY13 and After]]</f>
        <v>186.50670000000002</v>
      </c>
      <c r="BK463" s="9">
        <v>15.7834</v>
      </c>
      <c r="BL463" s="9">
        <v>82.604699999999994</v>
      </c>
      <c r="BM463" s="9">
        <v>204.32919999999999</v>
      </c>
      <c r="BN463" s="24">
        <f>Table1[[#This Row],[TOTAL Real Property Related Taxes Through FY12]]+Table1[[#This Row],[TOTAL Real Property Related Taxes FY13 and After]]</f>
        <v>286.93389999999999</v>
      </c>
      <c r="BO463" s="9">
        <v>15.789099999999999</v>
      </c>
      <c r="BP463" s="9">
        <v>92.942300000000003</v>
      </c>
      <c r="BQ463" s="9">
        <v>204.40360000000001</v>
      </c>
      <c r="BR463" s="24">
        <f>Table1[[#This Row],[Company Direct Through FY12]]+Table1[[#This Row],[Company Direct FY13 and After]]</f>
        <v>297.34590000000003</v>
      </c>
      <c r="BS463" s="9">
        <v>0</v>
      </c>
      <c r="BT463" s="9">
        <v>0</v>
      </c>
      <c r="BU463" s="9">
        <v>0</v>
      </c>
      <c r="BV463" s="24">
        <f>Table1[[#This Row],[Sales Tax Exemption Through FY12]]+Table1[[#This Row],[Sales Tax Exemption FY13 and After]]</f>
        <v>0</v>
      </c>
      <c r="BW463" s="9">
        <v>0</v>
      </c>
      <c r="BX463" s="9">
        <v>0</v>
      </c>
      <c r="BY463" s="9">
        <v>0</v>
      </c>
      <c r="BZ463" s="24">
        <f>Table1[[#This Row],[Energy Tax Savings Through FY12]]+Table1[[#This Row],[Energy Tax Savings FY13 and After]]</f>
        <v>0</v>
      </c>
      <c r="CA463" s="9">
        <v>1.4652000000000001</v>
      </c>
      <c r="CB463" s="9">
        <v>7.1384999999999996</v>
      </c>
      <c r="CC463" s="9">
        <v>7.0693000000000001</v>
      </c>
      <c r="CD463" s="24">
        <f>Table1[[#This Row],[Tax Exempt Bond Savings Through FY12]]+Table1[[#This Row],[Tax Exempt Bond Savings FY13 and After]]</f>
        <v>14.207799999999999</v>
      </c>
      <c r="CE463" s="9">
        <v>20.493099999999998</v>
      </c>
      <c r="CF463" s="9">
        <v>122.2256</v>
      </c>
      <c r="CG463" s="9">
        <v>265.30270000000002</v>
      </c>
      <c r="CH463" s="24">
        <f>Table1[[#This Row],[Indirect and Induced Through FY12]]+Table1[[#This Row],[Indirect and Induced FY13 and After]]</f>
        <v>387.5283</v>
      </c>
      <c r="CI463" s="9">
        <v>34.817</v>
      </c>
      <c r="CJ463" s="9">
        <v>208.02940000000001</v>
      </c>
      <c r="CK463" s="9">
        <v>462.637</v>
      </c>
      <c r="CL463" s="24">
        <f>Table1[[#This Row],[TOTAL Income Consumption Use Taxes Through FY12]]+Table1[[#This Row],[TOTAL Income Consumption Use Taxes FY13 and After]]</f>
        <v>670.66640000000007</v>
      </c>
      <c r="CM463" s="9">
        <v>1.4652000000000001</v>
      </c>
      <c r="CN463" s="9">
        <v>46.439300000000003</v>
      </c>
      <c r="CO463" s="9">
        <v>7.0693000000000001</v>
      </c>
      <c r="CP463" s="24">
        <f>Table1[[#This Row],[Assistance Provided Through FY12]]+Table1[[#This Row],[Assistance Provided FY13 and After]]</f>
        <v>53.508600000000001</v>
      </c>
      <c r="CQ463" s="9">
        <v>0</v>
      </c>
      <c r="CR463" s="9">
        <v>0</v>
      </c>
      <c r="CS463" s="9">
        <v>0</v>
      </c>
      <c r="CT463" s="24">
        <f>Table1[[#This Row],[Recapture Cancellation Reduction Amount Through FY12]]+Table1[[#This Row],[Recapture Cancellation Reduction Amount FY13 and After]]</f>
        <v>0</v>
      </c>
      <c r="CU463" s="9">
        <v>0</v>
      </c>
      <c r="CV463" s="9">
        <v>0</v>
      </c>
      <c r="CW463" s="9">
        <v>0</v>
      </c>
      <c r="CX463" s="24">
        <f>Table1[[#This Row],[Penalty Paid Through FY12]]+Table1[[#This Row],[Penalty Paid FY13 and After]]</f>
        <v>0</v>
      </c>
      <c r="CY463" s="9">
        <v>1.4652000000000001</v>
      </c>
      <c r="CZ463" s="9">
        <v>46.439300000000003</v>
      </c>
      <c r="DA463" s="9">
        <v>7.0693000000000001</v>
      </c>
      <c r="DB463" s="24">
        <f>Table1[[#This Row],[TOTAL Assistance Net of Recapture Penalties Through FY12]]+Table1[[#This Row],[TOTAL Assistance Net of Recapture Penalties FY13 and After]]</f>
        <v>53.508600000000001</v>
      </c>
      <c r="DC463" s="9">
        <v>15.789099999999999</v>
      </c>
      <c r="DD463" s="9">
        <v>132.2431</v>
      </c>
      <c r="DE463" s="9">
        <v>204.40360000000001</v>
      </c>
      <c r="DF463" s="24">
        <f>Table1[[#This Row],[Company Direct Tax Revenue Before Assistance Through FY12]]+Table1[[#This Row],[Company Direct Tax Revenue Before Assistance FY13 and After]]</f>
        <v>336.64670000000001</v>
      </c>
      <c r="DG463" s="9">
        <v>36.276499999999999</v>
      </c>
      <c r="DH463" s="9">
        <v>204.83029999999999</v>
      </c>
      <c r="DI463" s="9">
        <v>469.63189999999997</v>
      </c>
      <c r="DJ463" s="24">
        <f>Table1[[#This Row],[Indirect and Induced Tax Revenues Through FY12]]+Table1[[#This Row],[Indirect and Induced Tax Revenues FY13 and After]]</f>
        <v>674.46219999999994</v>
      </c>
      <c r="DK463" s="9">
        <v>52.065600000000003</v>
      </c>
      <c r="DL463" s="9">
        <v>337.07339999999999</v>
      </c>
      <c r="DM463" s="9">
        <v>674.03549999999996</v>
      </c>
      <c r="DN463" s="24">
        <f>Table1[[#This Row],[TOTAL Tax Revenues Before Assistance Through FY12]]+Table1[[#This Row],[TOTAL Tax Revenues Before Assistance FY13 and After]]</f>
        <v>1011.1088999999999</v>
      </c>
      <c r="DO463" s="9">
        <v>50.6004</v>
      </c>
      <c r="DP463" s="9">
        <v>290.63409999999999</v>
      </c>
      <c r="DQ463" s="9">
        <v>666.96619999999996</v>
      </c>
      <c r="DR463" s="24">
        <f>Table1[[#This Row],[TOTAL Tax Revenues Net of Assistance Recapture and Penalty Through FY12]]+Table1[[#This Row],[TOTAL Tax Revenues Net of Assistance Recapture and Penalty FY13 and After]]</f>
        <v>957.60029999999995</v>
      </c>
      <c r="DS463" s="9">
        <v>0</v>
      </c>
      <c r="DT463" s="9">
        <v>0</v>
      </c>
      <c r="DU463" s="9">
        <v>0</v>
      </c>
      <c r="DV463" s="9">
        <v>0</v>
      </c>
    </row>
    <row r="464" spans="1:126" x14ac:dyDescent="0.25">
      <c r="A464" s="10">
        <v>93318</v>
      </c>
      <c r="B464" s="10" t="s">
        <v>1796</v>
      </c>
      <c r="C464" s="10" t="s">
        <v>1797</v>
      </c>
      <c r="D464" s="10" t="s">
        <v>24</v>
      </c>
      <c r="E464" s="10">
        <v>24</v>
      </c>
      <c r="F464" s="10" t="s">
        <v>1798</v>
      </c>
      <c r="G464" s="10" t="s">
        <v>85</v>
      </c>
      <c r="H464" s="13">
        <v>333386</v>
      </c>
      <c r="I464" s="13">
        <v>189647</v>
      </c>
      <c r="J464" s="10" t="s">
        <v>511</v>
      </c>
      <c r="K464" s="10" t="s">
        <v>491</v>
      </c>
      <c r="L464" s="8">
        <v>39477</v>
      </c>
      <c r="M464" s="8">
        <v>48761</v>
      </c>
      <c r="N464" s="9">
        <v>1925</v>
      </c>
      <c r="O464" s="10" t="s">
        <v>74</v>
      </c>
      <c r="P464" s="7">
        <v>110</v>
      </c>
      <c r="Q464" s="7">
        <v>0</v>
      </c>
      <c r="R464" s="7">
        <v>482</v>
      </c>
      <c r="S464" s="7">
        <v>0</v>
      </c>
      <c r="T464" s="7">
        <v>20</v>
      </c>
      <c r="U464" s="7">
        <v>612</v>
      </c>
      <c r="V464" s="7">
        <v>537</v>
      </c>
      <c r="W464" s="7">
        <v>0</v>
      </c>
      <c r="X464" s="7">
        <v>0</v>
      </c>
      <c r="Y464" s="7">
        <v>517</v>
      </c>
      <c r="Z464" s="7">
        <v>19</v>
      </c>
      <c r="AA464" s="7">
        <v>24.493243243243242</v>
      </c>
      <c r="AB464" s="16">
        <v>52.36486486486487</v>
      </c>
      <c r="AC464" s="16">
        <v>19.763513513513516</v>
      </c>
      <c r="AD464" s="16">
        <v>3.3783783783783785</v>
      </c>
      <c r="AE464" s="16">
        <v>0</v>
      </c>
      <c r="AF464" s="15">
        <v>77.53378378378379</v>
      </c>
      <c r="AG464" s="10" t="s">
        <v>28</v>
      </c>
      <c r="AH464" s="10" t="s">
        <v>28</v>
      </c>
      <c r="AI464" s="9">
        <v>0</v>
      </c>
      <c r="AJ464" s="9">
        <v>0</v>
      </c>
      <c r="AK464" s="9">
        <v>0</v>
      </c>
      <c r="AL464" s="24">
        <f>Table1[[#This Row],[Company Direct Land Through FY12]]+Table1[[#This Row],[Company Direct Land FY13 and After]]</f>
        <v>0</v>
      </c>
      <c r="AM464" s="9">
        <v>0</v>
      </c>
      <c r="AN464" s="9">
        <v>0</v>
      </c>
      <c r="AO464" s="9">
        <v>0</v>
      </c>
      <c r="AP464" s="24">
        <f>Table1[[#This Row],[Company Direct Building Through FY12]]+Table1[[#This Row],[Company Direct Building FY13 and After]]</f>
        <v>0</v>
      </c>
      <c r="AQ464" s="9">
        <v>0</v>
      </c>
      <c r="AR464" s="9">
        <v>34.388199999999998</v>
      </c>
      <c r="AS464" s="9">
        <v>0</v>
      </c>
      <c r="AT464" s="24">
        <f>Table1[[#This Row],[Mortgage Recording Tax Through FY12]]+Table1[[#This Row],[Mortgage Recording Tax FY13 and After]]</f>
        <v>34.388199999999998</v>
      </c>
      <c r="AU464" s="9">
        <v>0</v>
      </c>
      <c r="AV464" s="9">
        <v>0</v>
      </c>
      <c r="AW464" s="9">
        <v>0</v>
      </c>
      <c r="AX464" s="24">
        <f>Table1[[#This Row],[Pilot Savings  Through FY12]]+Table1[[#This Row],[Pilot Savings FY13 and After]]</f>
        <v>0</v>
      </c>
      <c r="AY464" s="9">
        <v>0</v>
      </c>
      <c r="AZ464" s="9">
        <v>34.388199999999998</v>
      </c>
      <c r="BA464" s="9">
        <v>0</v>
      </c>
      <c r="BB464" s="24">
        <f>Table1[[#This Row],[Mortgage Recording Tax Exemption Through FY12]]+Table1[[#This Row],[Mortgage Recording Tax Exemption FY13 and After]]</f>
        <v>34.388199999999998</v>
      </c>
      <c r="BC464" s="9">
        <v>254.92410000000001</v>
      </c>
      <c r="BD464" s="9">
        <v>1029.4795999999999</v>
      </c>
      <c r="BE464" s="9">
        <v>3300.2161999999998</v>
      </c>
      <c r="BF464" s="24">
        <f>Table1[[#This Row],[Indirect and Induced Land Through FY12]]+Table1[[#This Row],[Indirect and Induced Land FY13 and After]]</f>
        <v>4329.6957999999995</v>
      </c>
      <c r="BG464" s="9">
        <v>473.43049999999999</v>
      </c>
      <c r="BH464" s="9">
        <v>1911.8909000000001</v>
      </c>
      <c r="BI464" s="9">
        <v>6128.9763000000003</v>
      </c>
      <c r="BJ464" s="24">
        <f>Table1[[#This Row],[Indirect and Induced Building Through FY12]]+Table1[[#This Row],[Indirect and Induced Building FY13 and After]]</f>
        <v>8040.8672000000006</v>
      </c>
      <c r="BK464" s="9">
        <v>728.3546</v>
      </c>
      <c r="BL464" s="9">
        <v>2941.3705</v>
      </c>
      <c r="BM464" s="9">
        <v>9429.1924999999992</v>
      </c>
      <c r="BN464" s="24">
        <f>Table1[[#This Row],[TOTAL Real Property Related Taxes Through FY12]]+Table1[[#This Row],[TOTAL Real Property Related Taxes FY13 and After]]</f>
        <v>12370.562999999998</v>
      </c>
      <c r="BO464" s="9">
        <v>754.51030000000003</v>
      </c>
      <c r="BP464" s="9">
        <v>3364.7121000000002</v>
      </c>
      <c r="BQ464" s="9">
        <v>9767.8050999999996</v>
      </c>
      <c r="BR464" s="24">
        <f>Table1[[#This Row],[Company Direct Through FY12]]+Table1[[#This Row],[Company Direct FY13 and After]]</f>
        <v>13132.5172</v>
      </c>
      <c r="BS464" s="9">
        <v>0</v>
      </c>
      <c r="BT464" s="9">
        <v>0</v>
      </c>
      <c r="BU464" s="9">
        <v>0</v>
      </c>
      <c r="BV464" s="24">
        <f>Table1[[#This Row],[Sales Tax Exemption Through FY12]]+Table1[[#This Row],[Sales Tax Exemption FY13 and After]]</f>
        <v>0</v>
      </c>
      <c r="BW464" s="9">
        <v>0</v>
      </c>
      <c r="BX464" s="9">
        <v>0</v>
      </c>
      <c r="BY464" s="9">
        <v>0</v>
      </c>
      <c r="BZ464" s="24">
        <f>Table1[[#This Row],[Energy Tax Savings Through FY12]]+Table1[[#This Row],[Energy Tax Savings FY13 and After]]</f>
        <v>0</v>
      </c>
      <c r="CA464" s="9">
        <v>1.2941</v>
      </c>
      <c r="CB464" s="9">
        <v>6.3528000000000002</v>
      </c>
      <c r="CC464" s="9">
        <v>6.2438000000000002</v>
      </c>
      <c r="CD464" s="24">
        <f>Table1[[#This Row],[Tax Exempt Bond Savings Through FY12]]+Table1[[#This Row],[Tax Exempt Bond Savings FY13 and After]]</f>
        <v>12.5966</v>
      </c>
      <c r="CE464" s="9">
        <v>870.41750000000002</v>
      </c>
      <c r="CF464" s="9">
        <v>3920.2928000000002</v>
      </c>
      <c r="CG464" s="9">
        <v>11268.325800000001</v>
      </c>
      <c r="CH464" s="24">
        <f>Table1[[#This Row],[Indirect and Induced Through FY12]]+Table1[[#This Row],[Indirect and Induced FY13 and After]]</f>
        <v>15188.618600000002</v>
      </c>
      <c r="CI464" s="9">
        <v>1623.6337000000001</v>
      </c>
      <c r="CJ464" s="9">
        <v>7278.6521000000002</v>
      </c>
      <c r="CK464" s="9">
        <v>21029.8871</v>
      </c>
      <c r="CL464" s="24">
        <f>Table1[[#This Row],[TOTAL Income Consumption Use Taxes Through FY12]]+Table1[[#This Row],[TOTAL Income Consumption Use Taxes FY13 and After]]</f>
        <v>28308.539199999999</v>
      </c>
      <c r="CM464" s="9">
        <v>1.2941</v>
      </c>
      <c r="CN464" s="9">
        <v>40.741</v>
      </c>
      <c r="CO464" s="9">
        <v>6.2438000000000002</v>
      </c>
      <c r="CP464" s="24">
        <f>Table1[[#This Row],[Assistance Provided Through FY12]]+Table1[[#This Row],[Assistance Provided FY13 and After]]</f>
        <v>46.9848</v>
      </c>
      <c r="CQ464" s="9">
        <v>0</v>
      </c>
      <c r="CR464" s="9">
        <v>0</v>
      </c>
      <c r="CS464" s="9">
        <v>0</v>
      </c>
      <c r="CT464" s="24">
        <f>Table1[[#This Row],[Recapture Cancellation Reduction Amount Through FY12]]+Table1[[#This Row],[Recapture Cancellation Reduction Amount FY13 and After]]</f>
        <v>0</v>
      </c>
      <c r="CU464" s="9">
        <v>0</v>
      </c>
      <c r="CV464" s="9">
        <v>0</v>
      </c>
      <c r="CW464" s="9">
        <v>0</v>
      </c>
      <c r="CX464" s="24">
        <f>Table1[[#This Row],[Penalty Paid Through FY12]]+Table1[[#This Row],[Penalty Paid FY13 and After]]</f>
        <v>0</v>
      </c>
      <c r="CY464" s="9">
        <v>1.2941</v>
      </c>
      <c r="CZ464" s="9">
        <v>40.741</v>
      </c>
      <c r="DA464" s="9">
        <v>6.2438000000000002</v>
      </c>
      <c r="DB464" s="24">
        <f>Table1[[#This Row],[TOTAL Assistance Net of Recapture Penalties Through FY12]]+Table1[[#This Row],[TOTAL Assistance Net of Recapture Penalties FY13 and After]]</f>
        <v>46.9848</v>
      </c>
      <c r="DC464" s="9">
        <v>754.51030000000003</v>
      </c>
      <c r="DD464" s="9">
        <v>3399.1003000000001</v>
      </c>
      <c r="DE464" s="9">
        <v>9767.8050999999996</v>
      </c>
      <c r="DF464" s="24">
        <f>Table1[[#This Row],[Company Direct Tax Revenue Before Assistance Through FY12]]+Table1[[#This Row],[Company Direct Tax Revenue Before Assistance FY13 and After]]</f>
        <v>13166.9054</v>
      </c>
      <c r="DG464" s="9">
        <v>1598.7720999999999</v>
      </c>
      <c r="DH464" s="9">
        <v>6861.6633000000002</v>
      </c>
      <c r="DI464" s="9">
        <v>20697.5183</v>
      </c>
      <c r="DJ464" s="24">
        <f>Table1[[#This Row],[Indirect and Induced Tax Revenues Through FY12]]+Table1[[#This Row],[Indirect and Induced Tax Revenues FY13 and After]]</f>
        <v>27559.1816</v>
      </c>
      <c r="DK464" s="9">
        <v>2353.2824000000001</v>
      </c>
      <c r="DL464" s="9">
        <v>10260.7636</v>
      </c>
      <c r="DM464" s="9">
        <v>30465.323400000001</v>
      </c>
      <c r="DN464" s="24">
        <f>Table1[[#This Row],[TOTAL Tax Revenues Before Assistance Through FY12]]+Table1[[#This Row],[TOTAL Tax Revenues Before Assistance FY13 and After]]</f>
        <v>40726.087</v>
      </c>
      <c r="DO464" s="9">
        <v>2351.9883</v>
      </c>
      <c r="DP464" s="9">
        <v>10220.0226</v>
      </c>
      <c r="DQ464" s="9">
        <v>30459.079600000001</v>
      </c>
      <c r="DR464" s="24">
        <f>Table1[[#This Row],[TOTAL Tax Revenues Net of Assistance Recapture and Penalty Through FY12]]+Table1[[#This Row],[TOTAL Tax Revenues Net of Assistance Recapture and Penalty FY13 and After]]</f>
        <v>40679.102200000001</v>
      </c>
      <c r="DS464" s="9">
        <v>0</v>
      </c>
      <c r="DT464" s="9">
        <v>0</v>
      </c>
      <c r="DU464" s="9">
        <v>0</v>
      </c>
      <c r="DV464" s="9">
        <v>0</v>
      </c>
    </row>
    <row r="465" spans="1:126" x14ac:dyDescent="0.25">
      <c r="A465" s="10">
        <v>93319</v>
      </c>
      <c r="B465" s="10" t="s">
        <v>1799</v>
      </c>
      <c r="C465" s="10" t="s">
        <v>1800</v>
      </c>
      <c r="D465" s="10" t="s">
        <v>17</v>
      </c>
      <c r="E465" s="10">
        <v>34</v>
      </c>
      <c r="F465" s="10" t="s">
        <v>1801</v>
      </c>
      <c r="G465" s="10" t="s">
        <v>90</v>
      </c>
      <c r="H465" s="13">
        <v>9500</v>
      </c>
      <c r="I465" s="13">
        <v>18500</v>
      </c>
      <c r="J465" s="10" t="s">
        <v>417</v>
      </c>
      <c r="K465" s="10" t="s">
        <v>81</v>
      </c>
      <c r="L465" s="8">
        <v>39619</v>
      </c>
      <c r="M465" s="8">
        <v>49125</v>
      </c>
      <c r="N465" s="9">
        <v>4633</v>
      </c>
      <c r="O465" s="10" t="s">
        <v>11</v>
      </c>
      <c r="P465" s="7">
        <v>0</v>
      </c>
      <c r="Q465" s="7">
        <v>4</v>
      </c>
      <c r="R465" s="7">
        <v>48</v>
      </c>
      <c r="S465" s="7">
        <v>0</v>
      </c>
      <c r="T465" s="7">
        <v>0</v>
      </c>
      <c r="U465" s="7">
        <v>52</v>
      </c>
      <c r="V465" s="7">
        <v>50</v>
      </c>
      <c r="W465" s="7">
        <v>0</v>
      </c>
      <c r="X465" s="7">
        <v>0</v>
      </c>
      <c r="Y465" s="7">
        <v>0</v>
      </c>
      <c r="Z465" s="7">
        <v>50</v>
      </c>
      <c r="AA465" s="7">
        <v>0</v>
      </c>
      <c r="AB465" s="16">
        <v>0</v>
      </c>
      <c r="AC465" s="16">
        <v>0</v>
      </c>
      <c r="AD465" s="16">
        <v>0</v>
      </c>
      <c r="AE465" s="16">
        <v>0</v>
      </c>
      <c r="AF465" s="15">
        <v>69.230769230769226</v>
      </c>
      <c r="AG465" s="10" t="s">
        <v>28</v>
      </c>
      <c r="AH465" s="10" t="s">
        <v>1966</v>
      </c>
      <c r="AI465" s="9">
        <v>6.859</v>
      </c>
      <c r="AJ465" s="9">
        <v>22.044899999999998</v>
      </c>
      <c r="AK465" s="9">
        <v>88.796800000000005</v>
      </c>
      <c r="AL465" s="24">
        <f>Table1[[#This Row],[Company Direct Land Through FY12]]+Table1[[#This Row],[Company Direct Land FY13 and After]]</f>
        <v>110.8417</v>
      </c>
      <c r="AM465" s="9">
        <v>65.786000000000001</v>
      </c>
      <c r="AN465" s="9">
        <v>118.93940000000001</v>
      </c>
      <c r="AO465" s="9">
        <v>851.65840000000003</v>
      </c>
      <c r="AP465" s="24">
        <f>Table1[[#This Row],[Company Direct Building Through FY12]]+Table1[[#This Row],[Company Direct Building FY13 and After]]</f>
        <v>970.59780000000001</v>
      </c>
      <c r="AQ465" s="9">
        <v>0</v>
      </c>
      <c r="AR465" s="9">
        <v>47.071599999999997</v>
      </c>
      <c r="AS465" s="9">
        <v>0</v>
      </c>
      <c r="AT465" s="24">
        <f>Table1[[#This Row],[Mortgage Recording Tax Through FY12]]+Table1[[#This Row],[Mortgage Recording Tax FY13 and After]]</f>
        <v>47.071599999999997</v>
      </c>
      <c r="AU465" s="9">
        <v>72.286000000000001</v>
      </c>
      <c r="AV465" s="9">
        <v>103.3395</v>
      </c>
      <c r="AW465" s="9">
        <v>935.80560000000003</v>
      </c>
      <c r="AX465" s="24">
        <f>Table1[[#This Row],[Pilot Savings  Through FY12]]+Table1[[#This Row],[Pilot Savings FY13 and After]]</f>
        <v>1039.1451</v>
      </c>
      <c r="AY465" s="9">
        <v>0</v>
      </c>
      <c r="AZ465" s="9">
        <v>47.071599999999997</v>
      </c>
      <c r="BA465" s="9">
        <v>0</v>
      </c>
      <c r="BB465" s="24">
        <f>Table1[[#This Row],[Mortgage Recording Tax Exemption Through FY12]]+Table1[[#This Row],[Mortgage Recording Tax Exemption FY13 and After]]</f>
        <v>47.071599999999997</v>
      </c>
      <c r="BC465" s="9">
        <v>84.802199999999999</v>
      </c>
      <c r="BD465" s="9">
        <v>200.5275</v>
      </c>
      <c r="BE465" s="9">
        <v>1097.8399999999999</v>
      </c>
      <c r="BF465" s="24">
        <f>Table1[[#This Row],[Indirect and Induced Land Through FY12]]+Table1[[#This Row],[Indirect and Induced Land FY13 and After]]</f>
        <v>1298.3674999999998</v>
      </c>
      <c r="BG465" s="9">
        <v>157.4897</v>
      </c>
      <c r="BH465" s="9">
        <v>372.40809999999999</v>
      </c>
      <c r="BI465" s="9">
        <v>2038.8431</v>
      </c>
      <c r="BJ465" s="24">
        <f>Table1[[#This Row],[Indirect and Induced Building Through FY12]]+Table1[[#This Row],[Indirect and Induced Building FY13 and After]]</f>
        <v>2411.2512000000002</v>
      </c>
      <c r="BK465" s="9">
        <v>242.65090000000001</v>
      </c>
      <c r="BL465" s="9">
        <v>610.58040000000005</v>
      </c>
      <c r="BM465" s="9">
        <v>3141.3326999999999</v>
      </c>
      <c r="BN465" s="24">
        <f>Table1[[#This Row],[TOTAL Real Property Related Taxes Through FY12]]+Table1[[#This Row],[TOTAL Real Property Related Taxes FY13 and After]]</f>
        <v>3751.9130999999998</v>
      </c>
      <c r="BO465" s="9">
        <v>704.05110000000002</v>
      </c>
      <c r="BP465" s="9">
        <v>1807.0298</v>
      </c>
      <c r="BQ465" s="9">
        <v>9114.5655000000006</v>
      </c>
      <c r="BR465" s="24">
        <f>Table1[[#This Row],[Company Direct Through FY12]]+Table1[[#This Row],[Company Direct FY13 and After]]</f>
        <v>10921.595300000001</v>
      </c>
      <c r="BS465" s="9">
        <v>0</v>
      </c>
      <c r="BT465" s="9">
        <v>0</v>
      </c>
      <c r="BU465" s="9">
        <v>0</v>
      </c>
      <c r="BV465" s="24">
        <f>Table1[[#This Row],[Sales Tax Exemption Through FY12]]+Table1[[#This Row],[Sales Tax Exemption FY13 and After]]</f>
        <v>0</v>
      </c>
      <c r="BW465" s="9">
        <v>0</v>
      </c>
      <c r="BX465" s="9">
        <v>0</v>
      </c>
      <c r="BY465" s="9">
        <v>0</v>
      </c>
      <c r="BZ465" s="24">
        <f>Table1[[#This Row],[Energy Tax Savings Through FY12]]+Table1[[#This Row],[Energy Tax Savings FY13 and After]]</f>
        <v>0</v>
      </c>
      <c r="CA465" s="9">
        <v>0</v>
      </c>
      <c r="CB465" s="9">
        <v>0</v>
      </c>
      <c r="CC465" s="9">
        <v>0</v>
      </c>
      <c r="CD465" s="24">
        <f>Table1[[#This Row],[Tax Exempt Bond Savings Through FY12]]+Table1[[#This Row],[Tax Exempt Bond Savings FY13 and After]]</f>
        <v>0</v>
      </c>
      <c r="CE465" s="9">
        <v>314.59030000000001</v>
      </c>
      <c r="CF465" s="9">
        <v>812.66049999999996</v>
      </c>
      <c r="CG465" s="9">
        <v>4072.6496999999999</v>
      </c>
      <c r="CH465" s="24">
        <f>Table1[[#This Row],[Indirect and Induced Through FY12]]+Table1[[#This Row],[Indirect and Induced FY13 and After]]</f>
        <v>4885.3101999999999</v>
      </c>
      <c r="CI465" s="9">
        <v>1018.6414</v>
      </c>
      <c r="CJ465" s="9">
        <v>2619.6903000000002</v>
      </c>
      <c r="CK465" s="9">
        <v>13187.215200000001</v>
      </c>
      <c r="CL465" s="24">
        <f>Table1[[#This Row],[TOTAL Income Consumption Use Taxes Through FY12]]+Table1[[#This Row],[TOTAL Income Consumption Use Taxes FY13 and After]]</f>
        <v>15806.905500000001</v>
      </c>
      <c r="CM465" s="9">
        <v>72.286000000000001</v>
      </c>
      <c r="CN465" s="9">
        <v>150.4111</v>
      </c>
      <c r="CO465" s="9">
        <v>935.80560000000003</v>
      </c>
      <c r="CP465" s="24">
        <f>Table1[[#This Row],[Assistance Provided Through FY12]]+Table1[[#This Row],[Assistance Provided FY13 and After]]</f>
        <v>1086.2166999999999</v>
      </c>
      <c r="CQ465" s="9">
        <v>0</v>
      </c>
      <c r="CR465" s="9">
        <v>0</v>
      </c>
      <c r="CS465" s="9">
        <v>0</v>
      </c>
      <c r="CT465" s="24">
        <f>Table1[[#This Row],[Recapture Cancellation Reduction Amount Through FY12]]+Table1[[#This Row],[Recapture Cancellation Reduction Amount FY13 and After]]</f>
        <v>0</v>
      </c>
      <c r="CU465" s="9">
        <v>0</v>
      </c>
      <c r="CV465" s="9">
        <v>0</v>
      </c>
      <c r="CW465" s="9">
        <v>0</v>
      </c>
      <c r="CX465" s="24">
        <f>Table1[[#This Row],[Penalty Paid Through FY12]]+Table1[[#This Row],[Penalty Paid FY13 and After]]</f>
        <v>0</v>
      </c>
      <c r="CY465" s="9">
        <v>72.286000000000001</v>
      </c>
      <c r="CZ465" s="9">
        <v>150.4111</v>
      </c>
      <c r="DA465" s="9">
        <v>935.80560000000003</v>
      </c>
      <c r="DB465" s="24">
        <f>Table1[[#This Row],[TOTAL Assistance Net of Recapture Penalties Through FY12]]+Table1[[#This Row],[TOTAL Assistance Net of Recapture Penalties FY13 and After]]</f>
        <v>1086.2166999999999</v>
      </c>
      <c r="DC465" s="9">
        <v>776.6961</v>
      </c>
      <c r="DD465" s="9">
        <v>1995.0857000000001</v>
      </c>
      <c r="DE465" s="9">
        <v>10055.020699999999</v>
      </c>
      <c r="DF465" s="24">
        <f>Table1[[#This Row],[Company Direct Tax Revenue Before Assistance Through FY12]]+Table1[[#This Row],[Company Direct Tax Revenue Before Assistance FY13 and After]]</f>
        <v>12050.106399999999</v>
      </c>
      <c r="DG465" s="9">
        <v>556.88220000000001</v>
      </c>
      <c r="DH465" s="9">
        <v>1385.5961</v>
      </c>
      <c r="DI465" s="9">
        <v>7209.3328000000001</v>
      </c>
      <c r="DJ465" s="24">
        <f>Table1[[#This Row],[Indirect and Induced Tax Revenues Through FY12]]+Table1[[#This Row],[Indirect and Induced Tax Revenues FY13 and After]]</f>
        <v>8594.9289000000008</v>
      </c>
      <c r="DK465" s="9">
        <v>1333.5782999999999</v>
      </c>
      <c r="DL465" s="9">
        <v>3380.6817999999998</v>
      </c>
      <c r="DM465" s="9">
        <v>17264.353500000001</v>
      </c>
      <c r="DN465" s="24">
        <f>Table1[[#This Row],[TOTAL Tax Revenues Before Assistance Through FY12]]+Table1[[#This Row],[TOTAL Tax Revenues Before Assistance FY13 and After]]</f>
        <v>20645.0353</v>
      </c>
      <c r="DO465" s="9">
        <v>1261.2923000000001</v>
      </c>
      <c r="DP465" s="9">
        <v>3230.2707</v>
      </c>
      <c r="DQ465" s="9">
        <v>16328.5479</v>
      </c>
      <c r="DR465" s="24">
        <f>Table1[[#This Row],[TOTAL Tax Revenues Net of Assistance Recapture and Penalty Through FY12]]+Table1[[#This Row],[TOTAL Tax Revenues Net of Assistance Recapture and Penalty FY13 and After]]</f>
        <v>19558.818599999999</v>
      </c>
      <c r="DS465" s="9">
        <v>0</v>
      </c>
      <c r="DT465" s="9">
        <v>0</v>
      </c>
      <c r="DU465" s="9">
        <v>89.31</v>
      </c>
      <c r="DV465" s="9">
        <v>16.678000000000001</v>
      </c>
    </row>
    <row r="466" spans="1:126" x14ac:dyDescent="0.25">
      <c r="A466" s="10">
        <v>93320</v>
      </c>
      <c r="B466" s="10" t="s">
        <v>1802</v>
      </c>
      <c r="C466" s="10" t="s">
        <v>1804</v>
      </c>
      <c r="D466" s="10" t="s">
        <v>17</v>
      </c>
      <c r="E466" s="10">
        <v>38</v>
      </c>
      <c r="F466" s="10" t="s">
        <v>1805</v>
      </c>
      <c r="G466" s="10" t="s">
        <v>454</v>
      </c>
      <c r="H466" s="13">
        <v>27500</v>
      </c>
      <c r="I466" s="13">
        <v>27500</v>
      </c>
      <c r="J466" s="10" t="s">
        <v>1803</v>
      </c>
      <c r="K466" s="10" t="s">
        <v>81</v>
      </c>
      <c r="L466" s="8">
        <v>39569</v>
      </c>
      <c r="M466" s="8">
        <v>49125</v>
      </c>
      <c r="N466" s="9">
        <v>5200</v>
      </c>
      <c r="O466" s="10" t="s">
        <v>11</v>
      </c>
      <c r="P466" s="7">
        <v>0</v>
      </c>
      <c r="Q466" s="7">
        <v>0</v>
      </c>
      <c r="R466" s="7">
        <v>87</v>
      </c>
      <c r="S466" s="7">
        <v>0</v>
      </c>
      <c r="T466" s="7">
        <v>0</v>
      </c>
      <c r="U466" s="7">
        <v>87</v>
      </c>
      <c r="V466" s="7">
        <v>87</v>
      </c>
      <c r="W466" s="7">
        <v>0</v>
      </c>
      <c r="X466" s="7">
        <v>0</v>
      </c>
      <c r="Y466" s="7">
        <v>0</v>
      </c>
      <c r="Z466" s="7">
        <v>69</v>
      </c>
      <c r="AA466" s="7">
        <v>0</v>
      </c>
      <c r="AB466" s="16">
        <v>0</v>
      </c>
      <c r="AC466" s="16">
        <v>0</v>
      </c>
      <c r="AD466" s="16">
        <v>0</v>
      </c>
      <c r="AE466" s="16">
        <v>0</v>
      </c>
      <c r="AF466" s="15">
        <v>89.65517241379311</v>
      </c>
      <c r="AG466" s="10" t="s">
        <v>28</v>
      </c>
      <c r="AH466" s="10" t="s">
        <v>1966</v>
      </c>
      <c r="AI466" s="9">
        <v>31.547999999999998</v>
      </c>
      <c r="AJ466" s="9">
        <v>85.48</v>
      </c>
      <c r="AK466" s="9">
        <v>408.41649999999998</v>
      </c>
      <c r="AL466" s="24">
        <f>Table1[[#This Row],[Company Direct Land Through FY12]]+Table1[[#This Row],[Company Direct Land FY13 and After]]</f>
        <v>493.8965</v>
      </c>
      <c r="AM466" s="9">
        <v>58.329000000000001</v>
      </c>
      <c r="AN466" s="9">
        <v>121.9781</v>
      </c>
      <c r="AO466" s="9">
        <v>755.12159999999994</v>
      </c>
      <c r="AP466" s="24">
        <f>Table1[[#This Row],[Company Direct Building Through FY12]]+Table1[[#This Row],[Company Direct Building FY13 and After]]</f>
        <v>877.09969999999998</v>
      </c>
      <c r="AQ466" s="9">
        <v>0</v>
      </c>
      <c r="AR466" s="9">
        <v>44.66</v>
      </c>
      <c r="AS466" s="9">
        <v>0</v>
      </c>
      <c r="AT466" s="24">
        <f>Table1[[#This Row],[Mortgage Recording Tax Through FY12]]+Table1[[#This Row],[Mortgage Recording Tax FY13 and After]]</f>
        <v>44.66</v>
      </c>
      <c r="AU466" s="9">
        <v>67.144999999999996</v>
      </c>
      <c r="AV466" s="9">
        <v>98.396900000000002</v>
      </c>
      <c r="AW466" s="9">
        <v>869.25239999999997</v>
      </c>
      <c r="AX466" s="24">
        <f>Table1[[#This Row],[Pilot Savings  Through FY12]]+Table1[[#This Row],[Pilot Savings FY13 and After]]</f>
        <v>967.64929999999993</v>
      </c>
      <c r="AY466" s="9">
        <v>0</v>
      </c>
      <c r="AZ466" s="9">
        <v>44.66</v>
      </c>
      <c r="BA466" s="9">
        <v>0</v>
      </c>
      <c r="BB466" s="24">
        <f>Table1[[#This Row],[Mortgage Recording Tax Exemption Through FY12]]+Table1[[#This Row],[Mortgage Recording Tax Exemption FY13 and After]]</f>
        <v>44.66</v>
      </c>
      <c r="BC466" s="9">
        <v>50.6235</v>
      </c>
      <c r="BD466" s="9">
        <v>152.39949999999999</v>
      </c>
      <c r="BE466" s="9">
        <v>655.36379999999997</v>
      </c>
      <c r="BF466" s="24">
        <f>Table1[[#This Row],[Indirect and Induced Land Through FY12]]+Table1[[#This Row],[Indirect and Induced Land FY13 and After]]</f>
        <v>807.76329999999996</v>
      </c>
      <c r="BG466" s="9">
        <v>94.015100000000004</v>
      </c>
      <c r="BH466" s="9">
        <v>283.02769999999998</v>
      </c>
      <c r="BI466" s="9">
        <v>1217.1093000000001</v>
      </c>
      <c r="BJ466" s="24">
        <f>Table1[[#This Row],[Indirect and Induced Building Through FY12]]+Table1[[#This Row],[Indirect and Induced Building FY13 and After]]</f>
        <v>1500.1370000000002</v>
      </c>
      <c r="BK466" s="9">
        <v>167.3706</v>
      </c>
      <c r="BL466" s="9">
        <v>544.48839999999996</v>
      </c>
      <c r="BM466" s="9">
        <v>2166.7588000000001</v>
      </c>
      <c r="BN466" s="24">
        <f>Table1[[#This Row],[TOTAL Real Property Related Taxes Through FY12]]+Table1[[#This Row],[TOTAL Real Property Related Taxes FY13 and After]]</f>
        <v>2711.2471999999998</v>
      </c>
      <c r="BO466" s="9">
        <v>304.04419999999999</v>
      </c>
      <c r="BP466" s="9">
        <v>1000.0718000000001</v>
      </c>
      <c r="BQ466" s="9">
        <v>3936.1208999999999</v>
      </c>
      <c r="BR466" s="24">
        <f>Table1[[#This Row],[Company Direct Through FY12]]+Table1[[#This Row],[Company Direct FY13 and After]]</f>
        <v>4936.1926999999996</v>
      </c>
      <c r="BS466" s="9">
        <v>0</v>
      </c>
      <c r="BT466" s="9">
        <v>4.3034999999999997</v>
      </c>
      <c r="BU466" s="9">
        <v>0</v>
      </c>
      <c r="BV466" s="24">
        <f>Table1[[#This Row],[Sales Tax Exemption Through FY12]]+Table1[[#This Row],[Sales Tax Exemption FY13 and After]]</f>
        <v>4.3034999999999997</v>
      </c>
      <c r="BW466" s="9">
        <v>0</v>
      </c>
      <c r="BX466" s="9">
        <v>0</v>
      </c>
      <c r="BY466" s="9">
        <v>0</v>
      </c>
      <c r="BZ466" s="24">
        <f>Table1[[#This Row],[Energy Tax Savings Through FY12]]+Table1[[#This Row],[Energy Tax Savings FY13 and After]]</f>
        <v>0</v>
      </c>
      <c r="CA466" s="9">
        <v>0</v>
      </c>
      <c r="CB466" s="9">
        <v>0</v>
      </c>
      <c r="CC466" s="9">
        <v>0</v>
      </c>
      <c r="CD466" s="24">
        <f>Table1[[#This Row],[Tax Exempt Bond Savings Through FY12]]+Table1[[#This Row],[Tax Exempt Bond Savings FY13 and After]]</f>
        <v>0</v>
      </c>
      <c r="CE466" s="9">
        <v>187.7978</v>
      </c>
      <c r="CF466" s="9">
        <v>626.60220000000004</v>
      </c>
      <c r="CG466" s="9">
        <v>2431.2096999999999</v>
      </c>
      <c r="CH466" s="24">
        <f>Table1[[#This Row],[Indirect and Induced Through FY12]]+Table1[[#This Row],[Indirect and Induced FY13 and After]]</f>
        <v>3057.8118999999997</v>
      </c>
      <c r="CI466" s="9">
        <v>491.84199999999998</v>
      </c>
      <c r="CJ466" s="9">
        <v>1622.3705</v>
      </c>
      <c r="CK466" s="9">
        <v>6367.3306000000002</v>
      </c>
      <c r="CL466" s="24">
        <f>Table1[[#This Row],[TOTAL Income Consumption Use Taxes Through FY12]]+Table1[[#This Row],[TOTAL Income Consumption Use Taxes FY13 and After]]</f>
        <v>7989.7011000000002</v>
      </c>
      <c r="CM466" s="9">
        <v>67.144999999999996</v>
      </c>
      <c r="CN466" s="9">
        <v>147.3604</v>
      </c>
      <c r="CO466" s="9">
        <v>869.25239999999997</v>
      </c>
      <c r="CP466" s="24">
        <f>Table1[[#This Row],[Assistance Provided Through FY12]]+Table1[[#This Row],[Assistance Provided FY13 and After]]</f>
        <v>1016.6128</v>
      </c>
      <c r="CQ466" s="9">
        <v>0</v>
      </c>
      <c r="CR466" s="9">
        <v>0</v>
      </c>
      <c r="CS466" s="9">
        <v>0</v>
      </c>
      <c r="CT466" s="24">
        <f>Table1[[#This Row],[Recapture Cancellation Reduction Amount Through FY12]]+Table1[[#This Row],[Recapture Cancellation Reduction Amount FY13 and After]]</f>
        <v>0</v>
      </c>
      <c r="CU466" s="9">
        <v>0</v>
      </c>
      <c r="CV466" s="9">
        <v>0</v>
      </c>
      <c r="CW466" s="9">
        <v>0</v>
      </c>
      <c r="CX466" s="24">
        <f>Table1[[#This Row],[Penalty Paid Through FY12]]+Table1[[#This Row],[Penalty Paid FY13 and After]]</f>
        <v>0</v>
      </c>
      <c r="CY466" s="9">
        <v>67.144999999999996</v>
      </c>
      <c r="CZ466" s="9">
        <v>147.3604</v>
      </c>
      <c r="DA466" s="9">
        <v>869.25239999999997</v>
      </c>
      <c r="DB466" s="24">
        <f>Table1[[#This Row],[TOTAL Assistance Net of Recapture Penalties Through FY12]]+Table1[[#This Row],[TOTAL Assistance Net of Recapture Penalties FY13 and After]]</f>
        <v>1016.6128</v>
      </c>
      <c r="DC466" s="9">
        <v>393.9212</v>
      </c>
      <c r="DD466" s="9">
        <v>1252.1899000000001</v>
      </c>
      <c r="DE466" s="9">
        <v>5099.6589999999997</v>
      </c>
      <c r="DF466" s="24">
        <f>Table1[[#This Row],[Company Direct Tax Revenue Before Assistance Through FY12]]+Table1[[#This Row],[Company Direct Tax Revenue Before Assistance FY13 and After]]</f>
        <v>6351.8489</v>
      </c>
      <c r="DG466" s="9">
        <v>332.43639999999999</v>
      </c>
      <c r="DH466" s="9">
        <v>1062.0293999999999</v>
      </c>
      <c r="DI466" s="9">
        <v>4303.6827999999996</v>
      </c>
      <c r="DJ466" s="24">
        <f>Table1[[#This Row],[Indirect and Induced Tax Revenues Through FY12]]+Table1[[#This Row],[Indirect and Induced Tax Revenues FY13 and After]]</f>
        <v>5365.7121999999999</v>
      </c>
      <c r="DK466" s="9">
        <v>726.35760000000005</v>
      </c>
      <c r="DL466" s="9">
        <v>2314.2193000000002</v>
      </c>
      <c r="DM466" s="9">
        <v>9403.3418000000001</v>
      </c>
      <c r="DN466" s="24">
        <f>Table1[[#This Row],[TOTAL Tax Revenues Before Assistance Through FY12]]+Table1[[#This Row],[TOTAL Tax Revenues Before Assistance FY13 and After]]</f>
        <v>11717.561100000001</v>
      </c>
      <c r="DO466" s="9">
        <v>659.21259999999995</v>
      </c>
      <c r="DP466" s="9">
        <v>2166.8589000000002</v>
      </c>
      <c r="DQ466" s="9">
        <v>8534.0894000000008</v>
      </c>
      <c r="DR466" s="24">
        <f>Table1[[#This Row],[TOTAL Tax Revenues Net of Assistance Recapture and Penalty Through FY12]]+Table1[[#This Row],[TOTAL Tax Revenues Net of Assistance Recapture and Penalty FY13 and After]]</f>
        <v>10700.9483</v>
      </c>
      <c r="DS466" s="9">
        <v>0</v>
      </c>
      <c r="DT466" s="9">
        <v>0</v>
      </c>
      <c r="DU466" s="9">
        <v>0</v>
      </c>
      <c r="DV466" s="9">
        <v>0</v>
      </c>
    </row>
    <row r="467" spans="1:126" x14ac:dyDescent="0.25">
      <c r="A467" s="10">
        <v>93334</v>
      </c>
      <c r="B467" s="10" t="s">
        <v>1819</v>
      </c>
      <c r="C467" s="10" t="s">
        <v>1820</v>
      </c>
      <c r="D467" s="10" t="s">
        <v>47</v>
      </c>
      <c r="E467" s="10">
        <v>6</v>
      </c>
      <c r="F467" s="10" t="s">
        <v>1821</v>
      </c>
      <c r="G467" s="10" t="s">
        <v>23</v>
      </c>
      <c r="H467" s="13">
        <v>4624</v>
      </c>
      <c r="I467" s="13">
        <v>57670</v>
      </c>
      <c r="J467" s="10" t="s">
        <v>849</v>
      </c>
      <c r="K467" s="10" t="s">
        <v>805</v>
      </c>
      <c r="L467" s="8">
        <v>38644</v>
      </c>
      <c r="M467" s="8">
        <v>44123</v>
      </c>
      <c r="N467" s="9">
        <v>15050</v>
      </c>
      <c r="O467" s="10"/>
      <c r="P467" s="7">
        <v>54</v>
      </c>
      <c r="Q467" s="7">
        <v>0</v>
      </c>
      <c r="R467" s="7">
        <v>90</v>
      </c>
      <c r="S467" s="7">
        <v>0</v>
      </c>
      <c r="T467" s="7">
        <v>3</v>
      </c>
      <c r="U467" s="7">
        <v>147</v>
      </c>
      <c r="V467" s="7">
        <v>117</v>
      </c>
      <c r="W467" s="7">
        <v>0</v>
      </c>
      <c r="X467" s="7">
        <v>0</v>
      </c>
      <c r="Y467" s="7">
        <v>0</v>
      </c>
      <c r="Z467" s="7">
        <v>10</v>
      </c>
      <c r="AA467" s="7">
        <v>0</v>
      </c>
      <c r="AB467" s="16">
        <v>0</v>
      </c>
      <c r="AC467" s="16">
        <v>0</v>
      </c>
      <c r="AD467" s="16">
        <v>0</v>
      </c>
      <c r="AE467" s="16">
        <v>0</v>
      </c>
      <c r="AF467" s="15">
        <v>89.705882352941174</v>
      </c>
      <c r="AG467" s="10" t="s">
        <v>28</v>
      </c>
      <c r="AH467" s="10" t="s">
        <v>1966</v>
      </c>
      <c r="AI467" s="9">
        <v>266.84399999999999</v>
      </c>
      <c r="AJ467" s="9">
        <v>1027.4271000000001</v>
      </c>
      <c r="AK467" s="9">
        <v>1467.5002999999999</v>
      </c>
      <c r="AL467" s="24">
        <f>Table1[[#This Row],[Company Direct Land Through FY12]]+Table1[[#This Row],[Company Direct Land FY13 and After]]</f>
        <v>2494.9274</v>
      </c>
      <c r="AM467" s="9">
        <v>495.56740000000002</v>
      </c>
      <c r="AN467" s="9">
        <v>1908.0787</v>
      </c>
      <c r="AO467" s="9">
        <v>2725.3588</v>
      </c>
      <c r="AP467" s="24">
        <f>Table1[[#This Row],[Company Direct Building Through FY12]]+Table1[[#This Row],[Company Direct Building FY13 and After]]</f>
        <v>4633.4375</v>
      </c>
      <c r="AQ467" s="9">
        <v>0</v>
      </c>
      <c r="AR467" s="9">
        <v>0</v>
      </c>
      <c r="AS467" s="9">
        <v>0</v>
      </c>
      <c r="AT467" s="24">
        <f>Table1[[#This Row],[Mortgage Recording Tax Through FY12]]+Table1[[#This Row],[Mortgage Recording Tax FY13 and After]]</f>
        <v>0</v>
      </c>
      <c r="AU467" s="9">
        <v>0</v>
      </c>
      <c r="AV467" s="9">
        <v>0</v>
      </c>
      <c r="AW467" s="9">
        <v>0</v>
      </c>
      <c r="AX467" s="24">
        <f>Table1[[#This Row],[Pilot Savings  Through FY12]]+Table1[[#This Row],[Pilot Savings FY13 and After]]</f>
        <v>0</v>
      </c>
      <c r="AY467" s="9">
        <v>0</v>
      </c>
      <c r="AZ467" s="9">
        <v>0</v>
      </c>
      <c r="BA467" s="9">
        <v>0</v>
      </c>
      <c r="BB467" s="24">
        <f>Table1[[#This Row],[Mortgage Recording Tax Exemption Through FY12]]+Table1[[#This Row],[Mortgage Recording Tax Exemption FY13 and After]]</f>
        <v>0</v>
      </c>
      <c r="BC467" s="9">
        <v>104.4379</v>
      </c>
      <c r="BD467" s="9">
        <v>76.320800000000006</v>
      </c>
      <c r="BE467" s="9">
        <v>574.35329999999999</v>
      </c>
      <c r="BF467" s="24">
        <f>Table1[[#This Row],[Indirect and Induced Land Through FY12]]+Table1[[#This Row],[Indirect and Induced Land FY13 and After]]</f>
        <v>650.67409999999995</v>
      </c>
      <c r="BG467" s="9">
        <v>193.95599999999999</v>
      </c>
      <c r="BH467" s="9">
        <v>141.73859999999999</v>
      </c>
      <c r="BI467" s="9">
        <v>1066.6560999999999</v>
      </c>
      <c r="BJ467" s="24">
        <f>Table1[[#This Row],[Indirect and Induced Building Through FY12]]+Table1[[#This Row],[Indirect and Induced Building FY13 and After]]</f>
        <v>1208.3946999999998</v>
      </c>
      <c r="BK467" s="9">
        <v>1060.8053</v>
      </c>
      <c r="BL467" s="9">
        <v>3153.5652</v>
      </c>
      <c r="BM467" s="9">
        <v>5833.8684999999996</v>
      </c>
      <c r="BN467" s="24">
        <f>Table1[[#This Row],[TOTAL Real Property Related Taxes Through FY12]]+Table1[[#This Row],[TOTAL Real Property Related Taxes FY13 and After]]</f>
        <v>8987.4336999999996</v>
      </c>
      <c r="BO467" s="9">
        <v>352.12580000000003</v>
      </c>
      <c r="BP467" s="9">
        <v>258.37619999999998</v>
      </c>
      <c r="BQ467" s="9">
        <v>1936.5056999999999</v>
      </c>
      <c r="BR467" s="24">
        <f>Table1[[#This Row],[Company Direct Through FY12]]+Table1[[#This Row],[Company Direct FY13 and After]]</f>
        <v>2194.8818999999999</v>
      </c>
      <c r="BS467" s="9">
        <v>0</v>
      </c>
      <c r="BT467" s="9">
        <v>0</v>
      </c>
      <c r="BU467" s="9">
        <v>0</v>
      </c>
      <c r="BV467" s="24">
        <f>Table1[[#This Row],[Sales Tax Exemption Through FY12]]+Table1[[#This Row],[Sales Tax Exemption FY13 and After]]</f>
        <v>0</v>
      </c>
      <c r="BW467" s="9">
        <v>0</v>
      </c>
      <c r="BX467" s="9">
        <v>0</v>
      </c>
      <c r="BY467" s="9">
        <v>0</v>
      </c>
      <c r="BZ467" s="24">
        <f>Table1[[#This Row],[Energy Tax Savings Through FY12]]+Table1[[#This Row],[Energy Tax Savings FY13 and After]]</f>
        <v>0</v>
      </c>
      <c r="CA467" s="9">
        <v>0</v>
      </c>
      <c r="CB467" s="9">
        <v>0</v>
      </c>
      <c r="CC467" s="9">
        <v>0</v>
      </c>
      <c r="CD467" s="24">
        <f>Table1[[#This Row],[Tax Exempt Bond Savings Through FY12]]+Table1[[#This Row],[Tax Exempt Bond Savings FY13 and After]]</f>
        <v>0</v>
      </c>
      <c r="CE467" s="9">
        <v>321.84719999999999</v>
      </c>
      <c r="CF467" s="9">
        <v>236.67259999999999</v>
      </c>
      <c r="CG467" s="9">
        <v>1769.9894999999999</v>
      </c>
      <c r="CH467" s="24">
        <f>Table1[[#This Row],[Indirect and Induced Through FY12]]+Table1[[#This Row],[Indirect and Induced FY13 and After]]</f>
        <v>2006.6621</v>
      </c>
      <c r="CI467" s="9">
        <v>673.97299999999996</v>
      </c>
      <c r="CJ467" s="9">
        <v>495.04880000000003</v>
      </c>
      <c r="CK467" s="9">
        <v>3706.4951999999998</v>
      </c>
      <c r="CL467" s="24">
        <f>Table1[[#This Row],[TOTAL Income Consumption Use Taxes Through FY12]]+Table1[[#This Row],[TOTAL Income Consumption Use Taxes FY13 and After]]</f>
        <v>4201.5439999999999</v>
      </c>
      <c r="CM467" s="9">
        <v>0</v>
      </c>
      <c r="CN467" s="9">
        <v>0</v>
      </c>
      <c r="CO467" s="9">
        <v>0</v>
      </c>
      <c r="CP467" s="24">
        <f>Table1[[#This Row],[Assistance Provided Through FY12]]+Table1[[#This Row],[Assistance Provided FY13 and After]]</f>
        <v>0</v>
      </c>
      <c r="CQ467" s="9">
        <v>0</v>
      </c>
      <c r="CR467" s="9">
        <v>0</v>
      </c>
      <c r="CS467" s="9">
        <v>0</v>
      </c>
      <c r="CT467" s="24">
        <f>Table1[[#This Row],[Recapture Cancellation Reduction Amount Through FY12]]+Table1[[#This Row],[Recapture Cancellation Reduction Amount FY13 and After]]</f>
        <v>0</v>
      </c>
      <c r="CU467" s="9">
        <v>0</v>
      </c>
      <c r="CV467" s="9">
        <v>0</v>
      </c>
      <c r="CW467" s="9">
        <v>0</v>
      </c>
      <c r="CX467" s="24">
        <f>Table1[[#This Row],[Penalty Paid Through FY12]]+Table1[[#This Row],[Penalty Paid FY13 and After]]</f>
        <v>0</v>
      </c>
      <c r="CY467" s="9">
        <v>0</v>
      </c>
      <c r="CZ467" s="9">
        <v>0</v>
      </c>
      <c r="DA467" s="9">
        <v>0</v>
      </c>
      <c r="DB467" s="24">
        <f>Table1[[#This Row],[TOTAL Assistance Net of Recapture Penalties Through FY12]]+Table1[[#This Row],[TOTAL Assistance Net of Recapture Penalties FY13 and After]]</f>
        <v>0</v>
      </c>
      <c r="DC467" s="9">
        <v>1114.5372</v>
      </c>
      <c r="DD467" s="9">
        <v>3193.8820000000001</v>
      </c>
      <c r="DE467" s="9">
        <v>6129.3648000000003</v>
      </c>
      <c r="DF467" s="24">
        <f>Table1[[#This Row],[Company Direct Tax Revenue Before Assistance Through FY12]]+Table1[[#This Row],[Company Direct Tax Revenue Before Assistance FY13 and After]]</f>
        <v>9323.2468000000008</v>
      </c>
      <c r="DG467" s="9">
        <v>620.24109999999996</v>
      </c>
      <c r="DH467" s="9">
        <v>454.73200000000003</v>
      </c>
      <c r="DI467" s="9">
        <v>3410.9989</v>
      </c>
      <c r="DJ467" s="24">
        <f>Table1[[#This Row],[Indirect and Induced Tax Revenues Through FY12]]+Table1[[#This Row],[Indirect and Induced Tax Revenues FY13 and After]]</f>
        <v>3865.7309</v>
      </c>
      <c r="DK467" s="9">
        <v>1734.7782999999999</v>
      </c>
      <c r="DL467" s="9">
        <v>3648.614</v>
      </c>
      <c r="DM467" s="9">
        <v>9540.3636999999999</v>
      </c>
      <c r="DN467" s="24">
        <f>Table1[[#This Row],[TOTAL Tax Revenues Before Assistance Through FY12]]+Table1[[#This Row],[TOTAL Tax Revenues Before Assistance FY13 and After]]</f>
        <v>13188.977699999999</v>
      </c>
      <c r="DO467" s="9">
        <v>1734.7782999999999</v>
      </c>
      <c r="DP467" s="9">
        <v>3648.614</v>
      </c>
      <c r="DQ467" s="9">
        <v>9540.3636999999999</v>
      </c>
      <c r="DR467" s="24">
        <f>Table1[[#This Row],[TOTAL Tax Revenues Net of Assistance Recapture and Penalty Through FY12]]+Table1[[#This Row],[TOTAL Tax Revenues Net of Assistance Recapture and Penalty FY13 and After]]</f>
        <v>13188.977699999999</v>
      </c>
      <c r="DS467" s="9">
        <v>0</v>
      </c>
      <c r="DT467" s="9">
        <v>0</v>
      </c>
      <c r="DU467" s="9">
        <v>0</v>
      </c>
      <c r="DV467" s="9">
        <v>0</v>
      </c>
    </row>
    <row r="468" spans="1:126" x14ac:dyDescent="0.25">
      <c r="A468" s="10">
        <v>93348</v>
      </c>
      <c r="B468" s="10" t="s">
        <v>1682</v>
      </c>
      <c r="C468" s="10" t="s">
        <v>1684</v>
      </c>
      <c r="D468" s="10" t="s">
        <v>17</v>
      </c>
      <c r="E468" s="10">
        <v>34</v>
      </c>
      <c r="F468" s="10" t="s">
        <v>1685</v>
      </c>
      <c r="G468" s="10" t="s">
        <v>1686</v>
      </c>
      <c r="H468" s="13">
        <v>25000</v>
      </c>
      <c r="I468" s="13">
        <v>25000</v>
      </c>
      <c r="J468" s="10" t="s">
        <v>1683</v>
      </c>
      <c r="K468" s="10" t="s">
        <v>5</v>
      </c>
      <c r="L468" s="8">
        <v>39801</v>
      </c>
      <c r="M468" s="8">
        <v>49125</v>
      </c>
      <c r="N468" s="9">
        <v>4875</v>
      </c>
      <c r="O468" s="10" t="s">
        <v>102</v>
      </c>
      <c r="P468" s="7">
        <v>4</v>
      </c>
      <c r="Q468" s="7">
        <v>0</v>
      </c>
      <c r="R468" s="7">
        <v>18</v>
      </c>
      <c r="S468" s="7">
        <v>0</v>
      </c>
      <c r="T468" s="7">
        <v>0</v>
      </c>
      <c r="U468" s="7">
        <v>22</v>
      </c>
      <c r="V468" s="7">
        <v>20</v>
      </c>
      <c r="W468" s="7">
        <v>0</v>
      </c>
      <c r="X468" s="7">
        <v>0</v>
      </c>
      <c r="Y468" s="7">
        <v>0</v>
      </c>
      <c r="Z468" s="7">
        <v>3</v>
      </c>
      <c r="AA468" s="7">
        <v>0</v>
      </c>
      <c r="AB468" s="16">
        <v>0</v>
      </c>
      <c r="AC468" s="16">
        <v>0</v>
      </c>
      <c r="AD468" s="16">
        <v>0</v>
      </c>
      <c r="AE468" s="16">
        <v>0</v>
      </c>
      <c r="AF468" s="15">
        <v>63.636363636363633</v>
      </c>
      <c r="AG468" s="10" t="s">
        <v>28</v>
      </c>
      <c r="AH468" s="10" t="s">
        <v>1966</v>
      </c>
      <c r="AI468" s="9">
        <v>22.074000000000002</v>
      </c>
      <c r="AJ468" s="9">
        <v>73.981800000000007</v>
      </c>
      <c r="AK468" s="9">
        <v>303.62860000000001</v>
      </c>
      <c r="AL468" s="24">
        <f>Table1[[#This Row],[Company Direct Land Through FY12]]+Table1[[#This Row],[Company Direct Land FY13 and After]]</f>
        <v>377.61040000000003</v>
      </c>
      <c r="AM468" s="9">
        <v>19.47</v>
      </c>
      <c r="AN468" s="9">
        <v>43.641399999999997</v>
      </c>
      <c r="AO468" s="9">
        <v>267.81130000000002</v>
      </c>
      <c r="AP468" s="24">
        <f>Table1[[#This Row],[Company Direct Building Through FY12]]+Table1[[#This Row],[Company Direct Building FY13 and After]]</f>
        <v>311.45269999999999</v>
      </c>
      <c r="AQ468" s="9">
        <v>0</v>
      </c>
      <c r="AR468" s="9">
        <v>0</v>
      </c>
      <c r="AS468" s="9">
        <v>0</v>
      </c>
      <c r="AT468" s="24">
        <f>Table1[[#This Row],[Mortgage Recording Tax Through FY12]]+Table1[[#This Row],[Mortgage Recording Tax FY13 and After]]</f>
        <v>0</v>
      </c>
      <c r="AU468" s="9">
        <v>23.152000000000001</v>
      </c>
      <c r="AV468" s="9">
        <v>66.099299999999999</v>
      </c>
      <c r="AW468" s="9">
        <v>318.4556</v>
      </c>
      <c r="AX468" s="24">
        <f>Table1[[#This Row],[Pilot Savings  Through FY12]]+Table1[[#This Row],[Pilot Savings FY13 and After]]</f>
        <v>384.55489999999998</v>
      </c>
      <c r="AY468" s="9">
        <v>0</v>
      </c>
      <c r="AZ468" s="9">
        <v>0</v>
      </c>
      <c r="BA468" s="9">
        <v>0</v>
      </c>
      <c r="BB468" s="24">
        <f>Table1[[#This Row],[Mortgage Recording Tax Exemption Through FY12]]+Table1[[#This Row],[Mortgage Recording Tax Exemption FY13 and After]]</f>
        <v>0</v>
      </c>
      <c r="BC468" s="9">
        <v>23.0441</v>
      </c>
      <c r="BD468" s="9">
        <v>72.243600000000001</v>
      </c>
      <c r="BE468" s="9">
        <v>316.9699</v>
      </c>
      <c r="BF468" s="24">
        <f>Table1[[#This Row],[Indirect and Induced Land Through FY12]]+Table1[[#This Row],[Indirect and Induced Land FY13 and After]]</f>
        <v>389.21350000000001</v>
      </c>
      <c r="BG468" s="9">
        <v>42.796300000000002</v>
      </c>
      <c r="BH468" s="9">
        <v>134.1669</v>
      </c>
      <c r="BI468" s="9">
        <v>588.6635</v>
      </c>
      <c r="BJ468" s="24">
        <f>Table1[[#This Row],[Indirect and Induced Building Through FY12]]+Table1[[#This Row],[Indirect and Induced Building FY13 and After]]</f>
        <v>722.83040000000005</v>
      </c>
      <c r="BK468" s="9">
        <v>84.232399999999998</v>
      </c>
      <c r="BL468" s="9">
        <v>257.93439999999998</v>
      </c>
      <c r="BM468" s="9">
        <v>1158.6177</v>
      </c>
      <c r="BN468" s="24">
        <f>Table1[[#This Row],[TOTAL Real Property Related Taxes Through FY12]]+Table1[[#This Row],[TOTAL Real Property Related Taxes FY13 and After]]</f>
        <v>1416.5520999999999</v>
      </c>
      <c r="BO468" s="9">
        <v>157.4033</v>
      </c>
      <c r="BP468" s="9">
        <v>535.40589999999997</v>
      </c>
      <c r="BQ468" s="9">
        <v>2165.0830999999998</v>
      </c>
      <c r="BR468" s="24">
        <f>Table1[[#This Row],[Company Direct Through FY12]]+Table1[[#This Row],[Company Direct FY13 and After]]</f>
        <v>2700.4889999999996</v>
      </c>
      <c r="BS468" s="9">
        <v>0</v>
      </c>
      <c r="BT468" s="9">
        <v>0</v>
      </c>
      <c r="BU468" s="9">
        <v>0</v>
      </c>
      <c r="BV468" s="24">
        <f>Table1[[#This Row],[Sales Tax Exemption Through FY12]]+Table1[[#This Row],[Sales Tax Exemption FY13 and After]]</f>
        <v>0</v>
      </c>
      <c r="BW468" s="9">
        <v>0</v>
      </c>
      <c r="BX468" s="9">
        <v>0</v>
      </c>
      <c r="BY468" s="9">
        <v>0</v>
      </c>
      <c r="BZ468" s="24">
        <f>Table1[[#This Row],[Energy Tax Savings Through FY12]]+Table1[[#This Row],[Energy Tax Savings FY13 and After]]</f>
        <v>0</v>
      </c>
      <c r="CA468" s="9">
        <v>0</v>
      </c>
      <c r="CB468" s="9">
        <v>0</v>
      </c>
      <c r="CC468" s="9">
        <v>0</v>
      </c>
      <c r="CD468" s="24">
        <f>Table1[[#This Row],[Tax Exempt Bond Savings Through FY12]]+Table1[[#This Row],[Tax Exempt Bond Savings FY13 and After]]</f>
        <v>0</v>
      </c>
      <c r="CE468" s="9">
        <v>85.486800000000002</v>
      </c>
      <c r="CF468" s="9">
        <v>295.62610000000001</v>
      </c>
      <c r="CG468" s="9">
        <v>1175.8701000000001</v>
      </c>
      <c r="CH468" s="24">
        <f>Table1[[#This Row],[Indirect and Induced Through FY12]]+Table1[[#This Row],[Indirect and Induced FY13 and After]]</f>
        <v>1471.4962</v>
      </c>
      <c r="CI468" s="9">
        <v>242.89009999999999</v>
      </c>
      <c r="CJ468" s="9">
        <v>831.03200000000004</v>
      </c>
      <c r="CK468" s="9">
        <v>3340.9531999999999</v>
      </c>
      <c r="CL468" s="24">
        <f>Table1[[#This Row],[TOTAL Income Consumption Use Taxes Through FY12]]+Table1[[#This Row],[TOTAL Income Consumption Use Taxes FY13 and After]]</f>
        <v>4171.9852000000001</v>
      </c>
      <c r="CM468" s="9">
        <v>23.152000000000001</v>
      </c>
      <c r="CN468" s="9">
        <v>66.099299999999999</v>
      </c>
      <c r="CO468" s="9">
        <v>318.4556</v>
      </c>
      <c r="CP468" s="24">
        <f>Table1[[#This Row],[Assistance Provided Through FY12]]+Table1[[#This Row],[Assistance Provided FY13 and After]]</f>
        <v>384.55489999999998</v>
      </c>
      <c r="CQ468" s="9">
        <v>0</v>
      </c>
      <c r="CR468" s="9">
        <v>0</v>
      </c>
      <c r="CS468" s="9">
        <v>0</v>
      </c>
      <c r="CT468" s="24">
        <f>Table1[[#This Row],[Recapture Cancellation Reduction Amount Through FY12]]+Table1[[#This Row],[Recapture Cancellation Reduction Amount FY13 and After]]</f>
        <v>0</v>
      </c>
      <c r="CU468" s="9">
        <v>0</v>
      </c>
      <c r="CV468" s="9">
        <v>0</v>
      </c>
      <c r="CW468" s="9">
        <v>0</v>
      </c>
      <c r="CX468" s="24">
        <f>Table1[[#This Row],[Penalty Paid Through FY12]]+Table1[[#This Row],[Penalty Paid FY13 and After]]</f>
        <v>0</v>
      </c>
      <c r="CY468" s="9">
        <v>23.152000000000001</v>
      </c>
      <c r="CZ468" s="9">
        <v>66.099299999999999</v>
      </c>
      <c r="DA468" s="9">
        <v>318.4556</v>
      </c>
      <c r="DB468" s="24">
        <f>Table1[[#This Row],[TOTAL Assistance Net of Recapture Penalties Through FY12]]+Table1[[#This Row],[TOTAL Assistance Net of Recapture Penalties FY13 and After]]</f>
        <v>384.55489999999998</v>
      </c>
      <c r="DC468" s="9">
        <v>198.94730000000001</v>
      </c>
      <c r="DD468" s="9">
        <v>653.02909999999997</v>
      </c>
      <c r="DE468" s="9">
        <v>2736.5230000000001</v>
      </c>
      <c r="DF468" s="24">
        <f>Table1[[#This Row],[Company Direct Tax Revenue Before Assistance Through FY12]]+Table1[[#This Row],[Company Direct Tax Revenue Before Assistance FY13 and After]]</f>
        <v>3389.5520999999999</v>
      </c>
      <c r="DG468" s="9">
        <v>151.3272</v>
      </c>
      <c r="DH468" s="9">
        <v>502.03660000000002</v>
      </c>
      <c r="DI468" s="9">
        <v>2081.5034999999998</v>
      </c>
      <c r="DJ468" s="24">
        <f>Table1[[#This Row],[Indirect and Induced Tax Revenues Through FY12]]+Table1[[#This Row],[Indirect and Induced Tax Revenues FY13 and After]]</f>
        <v>2583.5400999999997</v>
      </c>
      <c r="DK468" s="9">
        <v>350.27449999999999</v>
      </c>
      <c r="DL468" s="9">
        <v>1155.0657000000001</v>
      </c>
      <c r="DM468" s="9">
        <v>4818.0264999999999</v>
      </c>
      <c r="DN468" s="24">
        <f>Table1[[#This Row],[TOTAL Tax Revenues Before Assistance Through FY12]]+Table1[[#This Row],[TOTAL Tax Revenues Before Assistance FY13 and After]]</f>
        <v>5973.0922</v>
      </c>
      <c r="DO468" s="9">
        <v>327.1225</v>
      </c>
      <c r="DP468" s="9">
        <v>1088.9664</v>
      </c>
      <c r="DQ468" s="9">
        <v>4499.5708999999997</v>
      </c>
      <c r="DR468" s="24">
        <f>Table1[[#This Row],[TOTAL Tax Revenues Net of Assistance Recapture and Penalty Through FY12]]+Table1[[#This Row],[TOTAL Tax Revenues Net of Assistance Recapture and Penalty FY13 and After]]</f>
        <v>5588.5373</v>
      </c>
      <c r="DS468" s="9">
        <v>0</v>
      </c>
      <c r="DT468" s="9">
        <v>0</v>
      </c>
      <c r="DU468" s="9">
        <v>0</v>
      </c>
      <c r="DV468" s="9">
        <v>0</v>
      </c>
    </row>
    <row r="469" spans="1:126" x14ac:dyDescent="0.25">
      <c r="A469" s="10">
        <v>93349</v>
      </c>
      <c r="B469" s="10" t="s">
        <v>1719</v>
      </c>
      <c r="C469" s="10" t="s">
        <v>1721</v>
      </c>
      <c r="D469" s="10" t="s">
        <v>24</v>
      </c>
      <c r="E469" s="10">
        <v>22</v>
      </c>
      <c r="F469" s="10" t="s">
        <v>1722</v>
      </c>
      <c r="G469" s="10" t="s">
        <v>62</v>
      </c>
      <c r="H469" s="13">
        <v>78000</v>
      </c>
      <c r="I469" s="13">
        <v>78000</v>
      </c>
      <c r="J469" s="10" t="s">
        <v>1720</v>
      </c>
      <c r="K469" s="10" t="s">
        <v>81</v>
      </c>
      <c r="L469" s="8">
        <v>39799</v>
      </c>
      <c r="M469" s="8">
        <v>49125</v>
      </c>
      <c r="N469" s="9">
        <v>11100</v>
      </c>
      <c r="O469" s="10" t="s">
        <v>102</v>
      </c>
      <c r="P469" s="7">
        <v>0</v>
      </c>
      <c r="Q469" s="7">
        <v>0</v>
      </c>
      <c r="R469" s="7">
        <v>32</v>
      </c>
      <c r="S469" s="7">
        <v>0</v>
      </c>
      <c r="T469" s="7">
        <v>0</v>
      </c>
      <c r="U469" s="7">
        <v>32</v>
      </c>
      <c r="V469" s="7">
        <v>32</v>
      </c>
      <c r="W469" s="7">
        <v>0</v>
      </c>
      <c r="X469" s="7">
        <v>0</v>
      </c>
      <c r="Y469" s="7">
        <v>0</v>
      </c>
      <c r="Z469" s="7">
        <v>10</v>
      </c>
      <c r="AA469" s="7">
        <v>0</v>
      </c>
      <c r="AB469" s="16">
        <v>0</v>
      </c>
      <c r="AC469" s="16">
        <v>0</v>
      </c>
      <c r="AD469" s="16">
        <v>0</v>
      </c>
      <c r="AE469" s="16">
        <v>0</v>
      </c>
      <c r="AF469" s="15">
        <v>71.875</v>
      </c>
      <c r="AG469" s="10" t="s">
        <v>28</v>
      </c>
      <c r="AH469" s="10" t="s">
        <v>1966</v>
      </c>
      <c r="AI469" s="9">
        <v>47.054000000000002</v>
      </c>
      <c r="AJ469" s="9">
        <v>136.63740000000001</v>
      </c>
      <c r="AK469" s="9">
        <v>647.22659999999996</v>
      </c>
      <c r="AL469" s="24">
        <f>Table1[[#This Row],[Company Direct Land Through FY12]]+Table1[[#This Row],[Company Direct Land FY13 and After]]</f>
        <v>783.86400000000003</v>
      </c>
      <c r="AM469" s="9">
        <v>136.04599999999999</v>
      </c>
      <c r="AN469" s="9">
        <v>327.60579999999999</v>
      </c>
      <c r="AO469" s="9">
        <v>1871.3142</v>
      </c>
      <c r="AP469" s="24">
        <f>Table1[[#This Row],[Company Direct Building Through FY12]]+Table1[[#This Row],[Company Direct Building FY13 and After]]</f>
        <v>2198.92</v>
      </c>
      <c r="AQ469" s="9">
        <v>0</v>
      </c>
      <c r="AR469" s="9">
        <v>0</v>
      </c>
      <c r="AS469" s="9">
        <v>0</v>
      </c>
      <c r="AT469" s="24">
        <f>Table1[[#This Row],[Mortgage Recording Tax Through FY12]]+Table1[[#This Row],[Mortgage Recording Tax FY13 and After]]</f>
        <v>0</v>
      </c>
      <c r="AU469" s="9">
        <v>67.588999999999999</v>
      </c>
      <c r="AV469" s="9">
        <v>217.7851</v>
      </c>
      <c r="AW469" s="9">
        <v>929.68579999999997</v>
      </c>
      <c r="AX469" s="24">
        <f>Table1[[#This Row],[Pilot Savings  Through FY12]]+Table1[[#This Row],[Pilot Savings FY13 and After]]</f>
        <v>1147.4709</v>
      </c>
      <c r="AY469" s="9">
        <v>0</v>
      </c>
      <c r="AZ469" s="9">
        <v>0</v>
      </c>
      <c r="BA469" s="9">
        <v>0</v>
      </c>
      <c r="BB469" s="24">
        <f>Table1[[#This Row],[Mortgage Recording Tax Exemption Through FY12]]+Table1[[#This Row],[Mortgage Recording Tax Exemption FY13 and After]]</f>
        <v>0</v>
      </c>
      <c r="BC469" s="9">
        <v>25.9132</v>
      </c>
      <c r="BD469" s="9">
        <v>107.54989999999999</v>
      </c>
      <c r="BE469" s="9">
        <v>356.43790000000001</v>
      </c>
      <c r="BF469" s="24">
        <f>Table1[[#This Row],[Indirect and Induced Land Through FY12]]+Table1[[#This Row],[Indirect and Induced Land FY13 and After]]</f>
        <v>463.98779999999999</v>
      </c>
      <c r="BG469" s="9">
        <v>48.124499999999998</v>
      </c>
      <c r="BH469" s="9">
        <v>199.73570000000001</v>
      </c>
      <c r="BI469" s="9">
        <v>661.95360000000005</v>
      </c>
      <c r="BJ469" s="24">
        <f>Table1[[#This Row],[Indirect and Induced Building Through FY12]]+Table1[[#This Row],[Indirect and Induced Building FY13 and After]]</f>
        <v>861.6893</v>
      </c>
      <c r="BK469" s="9">
        <v>189.5487</v>
      </c>
      <c r="BL469" s="9">
        <v>553.74369999999999</v>
      </c>
      <c r="BM469" s="9">
        <v>2607.2465000000002</v>
      </c>
      <c r="BN469" s="24">
        <f>Table1[[#This Row],[TOTAL Real Property Related Taxes Through FY12]]+Table1[[#This Row],[TOTAL Real Property Related Taxes FY13 and After]]</f>
        <v>3160.9902000000002</v>
      </c>
      <c r="BO469" s="9">
        <v>129.56389999999999</v>
      </c>
      <c r="BP469" s="9">
        <v>588.00689999999997</v>
      </c>
      <c r="BQ469" s="9">
        <v>1782.1509000000001</v>
      </c>
      <c r="BR469" s="24">
        <f>Table1[[#This Row],[Company Direct Through FY12]]+Table1[[#This Row],[Company Direct FY13 and After]]</f>
        <v>2370.1578</v>
      </c>
      <c r="BS469" s="9">
        <v>0</v>
      </c>
      <c r="BT469" s="9">
        <v>0</v>
      </c>
      <c r="BU469" s="9">
        <v>0</v>
      </c>
      <c r="BV469" s="24">
        <f>Table1[[#This Row],[Sales Tax Exemption Through FY12]]+Table1[[#This Row],[Sales Tax Exemption FY13 and After]]</f>
        <v>0</v>
      </c>
      <c r="BW469" s="9">
        <v>0</v>
      </c>
      <c r="BX469" s="9">
        <v>0</v>
      </c>
      <c r="BY469" s="9">
        <v>0</v>
      </c>
      <c r="BZ469" s="24">
        <f>Table1[[#This Row],[Energy Tax Savings Through FY12]]+Table1[[#This Row],[Energy Tax Savings FY13 and After]]</f>
        <v>0</v>
      </c>
      <c r="CA469" s="9">
        <v>0</v>
      </c>
      <c r="CB469" s="9">
        <v>0</v>
      </c>
      <c r="CC469" s="9">
        <v>0</v>
      </c>
      <c r="CD469" s="24">
        <f>Table1[[#This Row],[Tax Exempt Bond Savings Through FY12]]+Table1[[#This Row],[Tax Exempt Bond Savings FY13 and After]]</f>
        <v>0</v>
      </c>
      <c r="CE469" s="9">
        <v>88.478499999999997</v>
      </c>
      <c r="CF469" s="9">
        <v>407.30970000000002</v>
      </c>
      <c r="CG469" s="9">
        <v>1217.0213000000001</v>
      </c>
      <c r="CH469" s="24">
        <f>Table1[[#This Row],[Indirect and Induced Through FY12]]+Table1[[#This Row],[Indirect and Induced FY13 and After]]</f>
        <v>1624.3310000000001</v>
      </c>
      <c r="CI469" s="9">
        <v>218.04239999999999</v>
      </c>
      <c r="CJ469" s="9">
        <v>995.31659999999999</v>
      </c>
      <c r="CK469" s="9">
        <v>2999.1722</v>
      </c>
      <c r="CL469" s="24">
        <f>Table1[[#This Row],[TOTAL Income Consumption Use Taxes Through FY12]]+Table1[[#This Row],[TOTAL Income Consumption Use Taxes FY13 and After]]</f>
        <v>3994.4888000000001</v>
      </c>
      <c r="CM469" s="9">
        <v>67.588999999999999</v>
      </c>
      <c r="CN469" s="9">
        <v>217.7851</v>
      </c>
      <c r="CO469" s="9">
        <v>929.68579999999997</v>
      </c>
      <c r="CP469" s="24">
        <f>Table1[[#This Row],[Assistance Provided Through FY12]]+Table1[[#This Row],[Assistance Provided FY13 and After]]</f>
        <v>1147.4709</v>
      </c>
      <c r="CQ469" s="9">
        <v>0</v>
      </c>
      <c r="CR469" s="9">
        <v>0</v>
      </c>
      <c r="CS469" s="9">
        <v>0</v>
      </c>
      <c r="CT469" s="24">
        <f>Table1[[#This Row],[Recapture Cancellation Reduction Amount Through FY12]]+Table1[[#This Row],[Recapture Cancellation Reduction Amount FY13 and After]]</f>
        <v>0</v>
      </c>
      <c r="CU469" s="9">
        <v>0</v>
      </c>
      <c r="CV469" s="9">
        <v>0</v>
      </c>
      <c r="CW469" s="9">
        <v>0</v>
      </c>
      <c r="CX469" s="24">
        <f>Table1[[#This Row],[Penalty Paid Through FY12]]+Table1[[#This Row],[Penalty Paid FY13 and After]]</f>
        <v>0</v>
      </c>
      <c r="CY469" s="9">
        <v>67.588999999999999</v>
      </c>
      <c r="CZ469" s="9">
        <v>217.7851</v>
      </c>
      <c r="DA469" s="9">
        <v>929.68579999999997</v>
      </c>
      <c r="DB469" s="24">
        <f>Table1[[#This Row],[TOTAL Assistance Net of Recapture Penalties Through FY12]]+Table1[[#This Row],[TOTAL Assistance Net of Recapture Penalties FY13 and After]]</f>
        <v>1147.4709</v>
      </c>
      <c r="DC469" s="9">
        <v>312.66390000000001</v>
      </c>
      <c r="DD469" s="9">
        <v>1052.2501</v>
      </c>
      <c r="DE469" s="9">
        <v>4300.6917000000003</v>
      </c>
      <c r="DF469" s="24">
        <f>Table1[[#This Row],[Company Direct Tax Revenue Before Assistance Through FY12]]+Table1[[#This Row],[Company Direct Tax Revenue Before Assistance FY13 and After]]</f>
        <v>5352.9418000000005</v>
      </c>
      <c r="DG469" s="9">
        <v>162.5162</v>
      </c>
      <c r="DH469" s="9">
        <v>714.59529999999995</v>
      </c>
      <c r="DI469" s="9">
        <v>2235.4128000000001</v>
      </c>
      <c r="DJ469" s="24">
        <f>Table1[[#This Row],[Indirect and Induced Tax Revenues Through FY12]]+Table1[[#This Row],[Indirect and Induced Tax Revenues FY13 and After]]</f>
        <v>2950.0081</v>
      </c>
      <c r="DK469" s="9">
        <v>475.18009999999998</v>
      </c>
      <c r="DL469" s="9">
        <v>1766.8453999999999</v>
      </c>
      <c r="DM469" s="9">
        <v>6536.1045000000004</v>
      </c>
      <c r="DN469" s="24">
        <f>Table1[[#This Row],[TOTAL Tax Revenues Before Assistance Through FY12]]+Table1[[#This Row],[TOTAL Tax Revenues Before Assistance FY13 and After]]</f>
        <v>8302.9498999999996</v>
      </c>
      <c r="DO469" s="9">
        <v>407.59109999999998</v>
      </c>
      <c r="DP469" s="9">
        <v>1549.0603000000001</v>
      </c>
      <c r="DQ469" s="9">
        <v>5606.4187000000002</v>
      </c>
      <c r="DR469" s="24">
        <f>Table1[[#This Row],[TOTAL Tax Revenues Net of Assistance Recapture and Penalty Through FY12]]+Table1[[#This Row],[TOTAL Tax Revenues Net of Assistance Recapture and Penalty FY13 and After]]</f>
        <v>7155.4790000000003</v>
      </c>
      <c r="DS469" s="9">
        <v>0</v>
      </c>
      <c r="DT469" s="9">
        <v>0</v>
      </c>
      <c r="DU469" s="9">
        <v>0</v>
      </c>
      <c r="DV469" s="9">
        <v>0</v>
      </c>
    </row>
    <row r="470" spans="1:126" x14ac:dyDescent="0.25">
      <c r="A470" s="10">
        <v>93350</v>
      </c>
      <c r="B470" s="10" t="s">
        <v>1806</v>
      </c>
      <c r="C470" s="10" t="s">
        <v>1807</v>
      </c>
      <c r="D470" s="10" t="s">
        <v>24</v>
      </c>
      <c r="E470" s="10">
        <v>26</v>
      </c>
      <c r="F470" s="10" t="s">
        <v>1808</v>
      </c>
      <c r="G470" s="10" t="s">
        <v>276</v>
      </c>
      <c r="H470" s="13">
        <v>19800</v>
      </c>
      <c r="I470" s="13">
        <v>27700</v>
      </c>
      <c r="J470" s="10" t="s">
        <v>1204</v>
      </c>
      <c r="K470" s="10" t="s">
        <v>27</v>
      </c>
      <c r="L470" s="8">
        <v>39631</v>
      </c>
      <c r="M470" s="8">
        <v>49125</v>
      </c>
      <c r="N470" s="9">
        <v>5000</v>
      </c>
      <c r="O470" s="10" t="s">
        <v>242</v>
      </c>
      <c r="P470" s="7">
        <v>0</v>
      </c>
      <c r="Q470" s="7">
        <v>0</v>
      </c>
      <c r="R470" s="7">
        <v>40</v>
      </c>
      <c r="S470" s="7">
        <v>0</v>
      </c>
      <c r="T470" s="7">
        <v>0</v>
      </c>
      <c r="U470" s="7">
        <v>40</v>
      </c>
      <c r="V470" s="7">
        <v>40</v>
      </c>
      <c r="W470" s="7">
        <v>95</v>
      </c>
      <c r="X470" s="7">
        <v>0</v>
      </c>
      <c r="Y470" s="7">
        <v>0</v>
      </c>
      <c r="Z470" s="7">
        <v>40</v>
      </c>
      <c r="AA470" s="7">
        <v>0</v>
      </c>
      <c r="AB470" s="16">
        <v>0</v>
      </c>
      <c r="AC470" s="16">
        <v>0</v>
      </c>
      <c r="AD470" s="16">
        <v>0</v>
      </c>
      <c r="AE470" s="16">
        <v>0</v>
      </c>
      <c r="AF470" s="15">
        <v>65</v>
      </c>
      <c r="AG470" s="10" t="s">
        <v>28</v>
      </c>
      <c r="AH470" s="10" t="s">
        <v>1966</v>
      </c>
      <c r="AI470" s="9">
        <v>22.385000000000002</v>
      </c>
      <c r="AJ470" s="9">
        <v>75.731399999999994</v>
      </c>
      <c r="AK470" s="9">
        <v>307.90730000000002</v>
      </c>
      <c r="AL470" s="24">
        <f>Table1[[#This Row],[Company Direct Land Through FY12]]+Table1[[#This Row],[Company Direct Land FY13 and After]]</f>
        <v>383.63870000000003</v>
      </c>
      <c r="AM470" s="9">
        <v>43.884</v>
      </c>
      <c r="AN470" s="9">
        <v>136.84739999999999</v>
      </c>
      <c r="AO470" s="9">
        <v>603.62279999999998</v>
      </c>
      <c r="AP470" s="24">
        <f>Table1[[#This Row],[Company Direct Building Through FY12]]+Table1[[#This Row],[Company Direct Building FY13 and After]]</f>
        <v>740.47019999999998</v>
      </c>
      <c r="AQ470" s="9">
        <v>0</v>
      </c>
      <c r="AR470" s="9">
        <v>89.32</v>
      </c>
      <c r="AS470" s="9">
        <v>0</v>
      </c>
      <c r="AT470" s="24">
        <f>Table1[[#This Row],[Mortgage Recording Tax Through FY12]]+Table1[[#This Row],[Mortgage Recording Tax FY13 and After]]</f>
        <v>89.32</v>
      </c>
      <c r="AU470" s="9">
        <v>28.172000000000001</v>
      </c>
      <c r="AV470" s="9">
        <v>73.186300000000003</v>
      </c>
      <c r="AW470" s="9">
        <v>387.50540000000001</v>
      </c>
      <c r="AX470" s="24">
        <f>Table1[[#This Row],[Pilot Savings  Through FY12]]+Table1[[#This Row],[Pilot Savings FY13 and After]]</f>
        <v>460.69170000000003</v>
      </c>
      <c r="AY470" s="9">
        <v>0</v>
      </c>
      <c r="AZ470" s="9">
        <v>89.32</v>
      </c>
      <c r="BA470" s="9">
        <v>0</v>
      </c>
      <c r="BB470" s="24">
        <f>Table1[[#This Row],[Mortgage Recording Tax Exemption Through FY12]]+Table1[[#This Row],[Mortgage Recording Tax Exemption FY13 and After]]</f>
        <v>89.32</v>
      </c>
      <c r="BC470" s="9">
        <v>133.7097</v>
      </c>
      <c r="BD470" s="9">
        <v>272.298</v>
      </c>
      <c r="BE470" s="9">
        <v>544.95450000000005</v>
      </c>
      <c r="BF470" s="24">
        <f>Table1[[#This Row],[Indirect and Induced Land Through FY12]]+Table1[[#This Row],[Indirect and Induced Land FY13 and After]]</f>
        <v>817.25250000000005</v>
      </c>
      <c r="BG470" s="9">
        <v>248.31790000000001</v>
      </c>
      <c r="BH470" s="9">
        <v>505.69630000000001</v>
      </c>
      <c r="BI470" s="9">
        <v>1012.0568</v>
      </c>
      <c r="BJ470" s="24">
        <f>Table1[[#This Row],[Indirect and Induced Building Through FY12]]+Table1[[#This Row],[Indirect and Induced Building FY13 and After]]</f>
        <v>1517.7530999999999</v>
      </c>
      <c r="BK470" s="9">
        <v>420.12459999999999</v>
      </c>
      <c r="BL470" s="9">
        <v>917.38679999999999</v>
      </c>
      <c r="BM470" s="9">
        <v>2081.0360000000001</v>
      </c>
      <c r="BN470" s="24">
        <f>Table1[[#This Row],[TOTAL Real Property Related Taxes Through FY12]]+Table1[[#This Row],[TOTAL Real Property Related Taxes FY13 and After]]</f>
        <v>2998.4228000000003</v>
      </c>
      <c r="BO470" s="9">
        <v>887.86519999999996</v>
      </c>
      <c r="BP470" s="9">
        <v>1925.4987000000001</v>
      </c>
      <c r="BQ470" s="9">
        <v>3618.5463</v>
      </c>
      <c r="BR470" s="24">
        <f>Table1[[#This Row],[Company Direct Through FY12]]+Table1[[#This Row],[Company Direct FY13 and After]]</f>
        <v>5544.0450000000001</v>
      </c>
      <c r="BS470" s="9">
        <v>4.5881999999999996</v>
      </c>
      <c r="BT470" s="9">
        <v>44.260300000000001</v>
      </c>
      <c r="BU470" s="9">
        <v>69.462299999999999</v>
      </c>
      <c r="BV470" s="24">
        <f>Table1[[#This Row],[Sales Tax Exemption Through FY12]]+Table1[[#This Row],[Sales Tax Exemption FY13 and After]]</f>
        <v>113.7226</v>
      </c>
      <c r="BW470" s="9">
        <v>0</v>
      </c>
      <c r="BX470" s="9">
        <v>0</v>
      </c>
      <c r="BY470" s="9">
        <v>0</v>
      </c>
      <c r="BZ470" s="24">
        <f>Table1[[#This Row],[Energy Tax Savings Through FY12]]+Table1[[#This Row],[Energy Tax Savings FY13 and After]]</f>
        <v>0</v>
      </c>
      <c r="CA470" s="9">
        <v>3.1199999999999999E-2</v>
      </c>
      <c r="CB470" s="9">
        <v>0.1232</v>
      </c>
      <c r="CC470" s="9">
        <v>0.15989999999999999</v>
      </c>
      <c r="CD470" s="24">
        <f>Table1[[#This Row],[Tax Exempt Bond Savings Through FY12]]+Table1[[#This Row],[Tax Exempt Bond Savings FY13 and After]]</f>
        <v>0.28310000000000002</v>
      </c>
      <c r="CE470" s="9">
        <v>456.54070000000002</v>
      </c>
      <c r="CF470" s="9">
        <v>1000.963</v>
      </c>
      <c r="CG470" s="9">
        <v>6279.7182000000003</v>
      </c>
      <c r="CH470" s="24">
        <f>Table1[[#This Row],[Indirect and Induced Through FY12]]+Table1[[#This Row],[Indirect and Induced FY13 and After]]</f>
        <v>7280.6812</v>
      </c>
      <c r="CI470" s="9">
        <v>1339.7864999999999</v>
      </c>
      <c r="CJ470" s="9">
        <v>2882.0781999999999</v>
      </c>
      <c r="CK470" s="9">
        <v>9828.6422999999995</v>
      </c>
      <c r="CL470" s="24">
        <f>Table1[[#This Row],[TOTAL Income Consumption Use Taxes Through FY12]]+Table1[[#This Row],[TOTAL Income Consumption Use Taxes FY13 and After]]</f>
        <v>12710.720499999999</v>
      </c>
      <c r="CM470" s="9">
        <v>32.791400000000003</v>
      </c>
      <c r="CN470" s="9">
        <v>206.88980000000001</v>
      </c>
      <c r="CO470" s="9">
        <v>457.12759999999997</v>
      </c>
      <c r="CP470" s="24">
        <f>Table1[[#This Row],[Assistance Provided Through FY12]]+Table1[[#This Row],[Assistance Provided FY13 and After]]</f>
        <v>664.01739999999995</v>
      </c>
      <c r="CQ470" s="9">
        <v>0</v>
      </c>
      <c r="CR470" s="9">
        <v>0</v>
      </c>
      <c r="CS470" s="9">
        <v>0</v>
      </c>
      <c r="CT470" s="24">
        <f>Table1[[#This Row],[Recapture Cancellation Reduction Amount Through FY12]]+Table1[[#This Row],[Recapture Cancellation Reduction Amount FY13 and After]]</f>
        <v>0</v>
      </c>
      <c r="CU470" s="9">
        <v>0</v>
      </c>
      <c r="CV470" s="9">
        <v>0</v>
      </c>
      <c r="CW470" s="9">
        <v>0</v>
      </c>
      <c r="CX470" s="24">
        <f>Table1[[#This Row],[Penalty Paid Through FY12]]+Table1[[#This Row],[Penalty Paid FY13 and After]]</f>
        <v>0</v>
      </c>
      <c r="CY470" s="9">
        <v>32.791400000000003</v>
      </c>
      <c r="CZ470" s="9">
        <v>206.88980000000001</v>
      </c>
      <c r="DA470" s="9">
        <v>457.12759999999997</v>
      </c>
      <c r="DB470" s="24">
        <f>Table1[[#This Row],[TOTAL Assistance Net of Recapture Penalties Through FY12]]+Table1[[#This Row],[TOTAL Assistance Net of Recapture Penalties FY13 and After]]</f>
        <v>664.01739999999995</v>
      </c>
      <c r="DC470" s="9">
        <v>954.13419999999996</v>
      </c>
      <c r="DD470" s="9">
        <v>2227.3975</v>
      </c>
      <c r="DE470" s="9">
        <v>4530.0763999999999</v>
      </c>
      <c r="DF470" s="24">
        <f>Table1[[#This Row],[Company Direct Tax Revenue Before Assistance Through FY12]]+Table1[[#This Row],[Company Direct Tax Revenue Before Assistance FY13 and After]]</f>
        <v>6757.4739</v>
      </c>
      <c r="DG470" s="9">
        <v>838.56830000000002</v>
      </c>
      <c r="DH470" s="9">
        <v>1778.9573</v>
      </c>
      <c r="DI470" s="9">
        <v>7836.7295000000004</v>
      </c>
      <c r="DJ470" s="24">
        <f>Table1[[#This Row],[Indirect and Induced Tax Revenues Through FY12]]+Table1[[#This Row],[Indirect and Induced Tax Revenues FY13 and After]]</f>
        <v>9615.6867999999995</v>
      </c>
      <c r="DK470" s="9">
        <v>1792.7025000000001</v>
      </c>
      <c r="DL470" s="9">
        <v>4006.3548000000001</v>
      </c>
      <c r="DM470" s="9">
        <v>12366.805899999999</v>
      </c>
      <c r="DN470" s="24">
        <f>Table1[[#This Row],[TOTAL Tax Revenues Before Assistance Through FY12]]+Table1[[#This Row],[TOTAL Tax Revenues Before Assistance FY13 and After]]</f>
        <v>16373.1607</v>
      </c>
      <c r="DO470" s="9">
        <v>1759.9111</v>
      </c>
      <c r="DP470" s="9">
        <v>3799.4650000000001</v>
      </c>
      <c r="DQ470" s="9">
        <v>11909.6783</v>
      </c>
      <c r="DR470" s="24">
        <f>Table1[[#This Row],[TOTAL Tax Revenues Net of Assistance Recapture and Penalty Through FY12]]+Table1[[#This Row],[TOTAL Tax Revenues Net of Assistance Recapture and Penalty FY13 and After]]</f>
        <v>15709.1433</v>
      </c>
      <c r="DS470" s="9">
        <v>0</v>
      </c>
      <c r="DT470" s="9">
        <v>0</v>
      </c>
      <c r="DU470" s="9">
        <v>0</v>
      </c>
      <c r="DV470" s="9">
        <v>0</v>
      </c>
    </row>
    <row r="471" spans="1:126" x14ac:dyDescent="0.25">
      <c r="A471" s="10">
        <v>93351</v>
      </c>
      <c r="B471" s="10" t="s">
        <v>1809</v>
      </c>
      <c r="C471" s="10" t="s">
        <v>1810</v>
      </c>
      <c r="D471" s="10" t="s">
        <v>10</v>
      </c>
      <c r="E471" s="10">
        <v>17</v>
      </c>
      <c r="F471" s="10" t="s">
        <v>400</v>
      </c>
      <c r="G471" s="10" t="s">
        <v>1811</v>
      </c>
      <c r="H471" s="13">
        <v>25000</v>
      </c>
      <c r="I471" s="13">
        <v>25000</v>
      </c>
      <c r="J471" s="10" t="s">
        <v>503</v>
      </c>
      <c r="K471" s="10" t="s">
        <v>81</v>
      </c>
      <c r="L471" s="8">
        <v>39715</v>
      </c>
      <c r="M471" s="8">
        <v>49125</v>
      </c>
      <c r="N471" s="9">
        <v>4900</v>
      </c>
      <c r="O471" s="10" t="s">
        <v>11</v>
      </c>
      <c r="P471" s="7">
        <v>5</v>
      </c>
      <c r="Q471" s="7">
        <v>0</v>
      </c>
      <c r="R471" s="7">
        <v>60</v>
      </c>
      <c r="S471" s="7">
        <v>0</v>
      </c>
      <c r="T471" s="7">
        <v>0</v>
      </c>
      <c r="U471" s="7">
        <v>65</v>
      </c>
      <c r="V471" s="7">
        <v>62</v>
      </c>
      <c r="W471" s="7">
        <v>0</v>
      </c>
      <c r="X471" s="7">
        <v>0</v>
      </c>
      <c r="Y471" s="7">
        <v>0</v>
      </c>
      <c r="Z471" s="7">
        <v>26</v>
      </c>
      <c r="AA471" s="7">
        <v>0</v>
      </c>
      <c r="AB471" s="16">
        <v>0</v>
      </c>
      <c r="AC471" s="16">
        <v>0</v>
      </c>
      <c r="AD471" s="16">
        <v>0</v>
      </c>
      <c r="AE471" s="16">
        <v>0</v>
      </c>
      <c r="AF471" s="15">
        <v>83.07692307692308</v>
      </c>
      <c r="AG471" s="10" t="s">
        <v>28</v>
      </c>
      <c r="AH471" s="10" t="s">
        <v>1966</v>
      </c>
      <c r="AI471" s="9">
        <v>8.8620000000000001</v>
      </c>
      <c r="AJ471" s="9">
        <v>33.554499999999997</v>
      </c>
      <c r="AK471" s="9">
        <v>121.89660000000001</v>
      </c>
      <c r="AL471" s="24">
        <f>Table1[[#This Row],[Company Direct Land Through FY12]]+Table1[[#This Row],[Company Direct Land FY13 and After]]</f>
        <v>155.4511</v>
      </c>
      <c r="AM471" s="9">
        <v>35.386000000000003</v>
      </c>
      <c r="AN471" s="9">
        <v>101.09780000000001</v>
      </c>
      <c r="AO471" s="9">
        <v>486.73480000000001</v>
      </c>
      <c r="AP471" s="24">
        <f>Table1[[#This Row],[Company Direct Building Through FY12]]+Table1[[#This Row],[Company Direct Building FY13 and After]]</f>
        <v>587.83259999999996</v>
      </c>
      <c r="AQ471" s="9">
        <v>0</v>
      </c>
      <c r="AR471" s="9">
        <v>42.427</v>
      </c>
      <c r="AS471" s="9">
        <v>0</v>
      </c>
      <c r="AT471" s="24">
        <f>Table1[[#This Row],[Mortgage Recording Tax Through FY12]]+Table1[[#This Row],[Mortgage Recording Tax FY13 and After]]</f>
        <v>42.427</v>
      </c>
      <c r="AU471" s="9">
        <v>24.731999999999999</v>
      </c>
      <c r="AV471" s="9">
        <v>54.532800000000002</v>
      </c>
      <c r="AW471" s="9">
        <v>340.18869999999998</v>
      </c>
      <c r="AX471" s="24">
        <f>Table1[[#This Row],[Pilot Savings  Through FY12]]+Table1[[#This Row],[Pilot Savings FY13 and After]]</f>
        <v>394.72149999999999</v>
      </c>
      <c r="AY471" s="9">
        <v>0</v>
      </c>
      <c r="AZ471" s="9">
        <v>42.427</v>
      </c>
      <c r="BA471" s="9">
        <v>0</v>
      </c>
      <c r="BB471" s="24">
        <f>Table1[[#This Row],[Mortgage Recording Tax Exemption Through FY12]]+Table1[[#This Row],[Mortgage Recording Tax Exemption FY13 and After]]</f>
        <v>42.427</v>
      </c>
      <c r="BC471" s="9">
        <v>108.0303</v>
      </c>
      <c r="BD471" s="9">
        <v>270.94139999999999</v>
      </c>
      <c r="BE471" s="9">
        <v>1485.9576999999999</v>
      </c>
      <c r="BF471" s="24">
        <f>Table1[[#This Row],[Indirect and Induced Land Through FY12]]+Table1[[#This Row],[Indirect and Induced Land FY13 and After]]</f>
        <v>1756.8990999999999</v>
      </c>
      <c r="BG471" s="9">
        <v>200.6277</v>
      </c>
      <c r="BH471" s="9">
        <v>503.17689999999999</v>
      </c>
      <c r="BI471" s="9">
        <v>2759.6354000000001</v>
      </c>
      <c r="BJ471" s="24">
        <f>Table1[[#This Row],[Indirect and Induced Building Through FY12]]+Table1[[#This Row],[Indirect and Induced Building FY13 and After]]</f>
        <v>3262.8123000000001</v>
      </c>
      <c r="BK471" s="9">
        <v>328.17399999999998</v>
      </c>
      <c r="BL471" s="9">
        <v>854.23779999999999</v>
      </c>
      <c r="BM471" s="9">
        <v>4514.0357999999997</v>
      </c>
      <c r="BN471" s="24">
        <f>Table1[[#This Row],[TOTAL Real Property Related Taxes Through FY12]]+Table1[[#This Row],[TOTAL Real Property Related Taxes FY13 and After]]</f>
        <v>5368.2735999999995</v>
      </c>
      <c r="BO471" s="9">
        <v>669.91809999999998</v>
      </c>
      <c r="BP471" s="9">
        <v>1784.8910000000001</v>
      </c>
      <c r="BQ471" s="9">
        <v>9214.7255000000005</v>
      </c>
      <c r="BR471" s="24">
        <f>Table1[[#This Row],[Company Direct Through FY12]]+Table1[[#This Row],[Company Direct FY13 and After]]</f>
        <v>10999.6165</v>
      </c>
      <c r="BS471" s="9">
        <v>0</v>
      </c>
      <c r="BT471" s="9">
        <v>18.879200000000001</v>
      </c>
      <c r="BU471" s="9">
        <v>0</v>
      </c>
      <c r="BV471" s="24">
        <f>Table1[[#This Row],[Sales Tax Exemption Through FY12]]+Table1[[#This Row],[Sales Tax Exemption FY13 and After]]</f>
        <v>18.879200000000001</v>
      </c>
      <c r="BW471" s="9">
        <v>0</v>
      </c>
      <c r="BX471" s="9">
        <v>0</v>
      </c>
      <c r="BY471" s="9">
        <v>0</v>
      </c>
      <c r="BZ471" s="24">
        <f>Table1[[#This Row],[Energy Tax Savings Through FY12]]+Table1[[#This Row],[Energy Tax Savings FY13 and After]]</f>
        <v>0</v>
      </c>
      <c r="CA471" s="9">
        <v>0</v>
      </c>
      <c r="CB471" s="9">
        <v>0</v>
      </c>
      <c r="CC471" s="9">
        <v>0</v>
      </c>
      <c r="CD471" s="24">
        <f>Table1[[#This Row],[Tax Exempt Bond Savings Through FY12]]+Table1[[#This Row],[Tax Exempt Bond Savings FY13 and After]]</f>
        <v>0</v>
      </c>
      <c r="CE471" s="9">
        <v>362.12150000000003</v>
      </c>
      <c r="CF471" s="9">
        <v>977.34770000000003</v>
      </c>
      <c r="CG471" s="9">
        <v>4980.9843000000001</v>
      </c>
      <c r="CH471" s="24">
        <f>Table1[[#This Row],[Indirect and Induced Through FY12]]+Table1[[#This Row],[Indirect and Induced FY13 and After]]</f>
        <v>5958.3320000000003</v>
      </c>
      <c r="CI471" s="9">
        <v>1032.0396000000001</v>
      </c>
      <c r="CJ471" s="9">
        <v>2743.3595</v>
      </c>
      <c r="CK471" s="9">
        <v>14195.709800000001</v>
      </c>
      <c r="CL471" s="24">
        <f>Table1[[#This Row],[TOTAL Income Consumption Use Taxes Through FY12]]+Table1[[#This Row],[TOTAL Income Consumption Use Taxes FY13 and After]]</f>
        <v>16939.069299999999</v>
      </c>
      <c r="CM471" s="9">
        <v>24.731999999999999</v>
      </c>
      <c r="CN471" s="9">
        <v>115.839</v>
      </c>
      <c r="CO471" s="9">
        <v>340.18869999999998</v>
      </c>
      <c r="CP471" s="24">
        <f>Table1[[#This Row],[Assistance Provided Through FY12]]+Table1[[#This Row],[Assistance Provided FY13 and After]]</f>
        <v>456.02769999999998</v>
      </c>
      <c r="CQ471" s="9">
        <v>0</v>
      </c>
      <c r="CR471" s="9">
        <v>0</v>
      </c>
      <c r="CS471" s="9">
        <v>0</v>
      </c>
      <c r="CT471" s="24">
        <f>Table1[[#This Row],[Recapture Cancellation Reduction Amount Through FY12]]+Table1[[#This Row],[Recapture Cancellation Reduction Amount FY13 and After]]</f>
        <v>0</v>
      </c>
      <c r="CU471" s="9">
        <v>0</v>
      </c>
      <c r="CV471" s="9">
        <v>0</v>
      </c>
      <c r="CW471" s="9">
        <v>0</v>
      </c>
      <c r="CX471" s="24">
        <f>Table1[[#This Row],[Penalty Paid Through FY12]]+Table1[[#This Row],[Penalty Paid FY13 and After]]</f>
        <v>0</v>
      </c>
      <c r="CY471" s="9">
        <v>24.731999999999999</v>
      </c>
      <c r="CZ471" s="9">
        <v>115.839</v>
      </c>
      <c r="DA471" s="9">
        <v>340.18869999999998</v>
      </c>
      <c r="DB471" s="24">
        <f>Table1[[#This Row],[TOTAL Assistance Net of Recapture Penalties Through FY12]]+Table1[[#This Row],[TOTAL Assistance Net of Recapture Penalties FY13 and After]]</f>
        <v>456.02769999999998</v>
      </c>
      <c r="DC471" s="9">
        <v>714.16610000000003</v>
      </c>
      <c r="DD471" s="9">
        <v>1961.9703</v>
      </c>
      <c r="DE471" s="9">
        <v>9823.3569000000007</v>
      </c>
      <c r="DF471" s="24">
        <f>Table1[[#This Row],[Company Direct Tax Revenue Before Assistance Through FY12]]+Table1[[#This Row],[Company Direct Tax Revenue Before Assistance FY13 and After]]</f>
        <v>11785.3272</v>
      </c>
      <c r="DG471" s="9">
        <v>670.77949999999998</v>
      </c>
      <c r="DH471" s="9">
        <v>1751.4659999999999</v>
      </c>
      <c r="DI471" s="9">
        <v>9226.5774000000001</v>
      </c>
      <c r="DJ471" s="24">
        <f>Table1[[#This Row],[Indirect and Induced Tax Revenues Through FY12]]+Table1[[#This Row],[Indirect and Induced Tax Revenues FY13 and After]]</f>
        <v>10978.0434</v>
      </c>
      <c r="DK471" s="9">
        <v>1384.9456</v>
      </c>
      <c r="DL471" s="9">
        <v>3713.4362999999998</v>
      </c>
      <c r="DM471" s="9">
        <v>19049.934300000001</v>
      </c>
      <c r="DN471" s="24">
        <f>Table1[[#This Row],[TOTAL Tax Revenues Before Assistance Through FY12]]+Table1[[#This Row],[TOTAL Tax Revenues Before Assistance FY13 and After]]</f>
        <v>22763.370600000002</v>
      </c>
      <c r="DO471" s="9">
        <v>1360.2136</v>
      </c>
      <c r="DP471" s="9">
        <v>3597.5972999999999</v>
      </c>
      <c r="DQ471" s="9">
        <v>18709.745599999998</v>
      </c>
      <c r="DR471" s="24">
        <f>Table1[[#This Row],[TOTAL Tax Revenues Net of Assistance Recapture and Penalty Through FY12]]+Table1[[#This Row],[TOTAL Tax Revenues Net of Assistance Recapture and Penalty FY13 and After]]</f>
        <v>22307.3429</v>
      </c>
      <c r="DS471" s="9">
        <v>0</v>
      </c>
      <c r="DT471" s="9">
        <v>0</v>
      </c>
      <c r="DU471" s="9">
        <v>0</v>
      </c>
      <c r="DV471" s="9">
        <v>0</v>
      </c>
    </row>
    <row r="472" spans="1:126" x14ac:dyDescent="0.25">
      <c r="A472" s="10">
        <v>93352</v>
      </c>
      <c r="B472" s="10" t="s">
        <v>1812</v>
      </c>
      <c r="C472" s="10" t="s">
        <v>1814</v>
      </c>
      <c r="D472" s="10" t="s">
        <v>10</v>
      </c>
      <c r="E472" s="10">
        <v>17</v>
      </c>
      <c r="F472" s="10" t="s">
        <v>1815</v>
      </c>
      <c r="G472" s="10" t="s">
        <v>1651</v>
      </c>
      <c r="H472" s="13">
        <v>26971</v>
      </c>
      <c r="I472" s="13">
        <v>18450</v>
      </c>
      <c r="J472" s="10" t="s">
        <v>1813</v>
      </c>
      <c r="K472" s="10" t="s">
        <v>1678</v>
      </c>
      <c r="L472" s="8">
        <v>39662</v>
      </c>
      <c r="M472" s="8">
        <v>41488</v>
      </c>
      <c r="N472" s="9"/>
      <c r="O472" s="10" t="s">
        <v>1681</v>
      </c>
      <c r="P472" s="7">
        <v>0</v>
      </c>
      <c r="Q472" s="7">
        <v>0</v>
      </c>
      <c r="R472" s="7">
        <v>0</v>
      </c>
      <c r="S472" s="7">
        <v>0</v>
      </c>
      <c r="T472" s="7">
        <v>0</v>
      </c>
      <c r="U472" s="7">
        <v>0</v>
      </c>
      <c r="V472" s="7">
        <v>25</v>
      </c>
      <c r="W472" s="7">
        <v>0</v>
      </c>
      <c r="X472" s="7">
        <v>0</v>
      </c>
      <c r="Y472" s="7">
        <v>150</v>
      </c>
      <c r="Z472" s="7">
        <v>0</v>
      </c>
      <c r="AA472" s="7">
        <v>0</v>
      </c>
      <c r="AB472" s="16">
        <v>0</v>
      </c>
      <c r="AC472" s="16">
        <v>0</v>
      </c>
      <c r="AD472" s="16">
        <v>0</v>
      </c>
      <c r="AE472" s="16">
        <v>0</v>
      </c>
      <c r="AF472" s="15">
        <v>0</v>
      </c>
      <c r="AG472" s="10" t="s">
        <v>58</v>
      </c>
      <c r="AH472" s="10" t="s">
        <v>58</v>
      </c>
      <c r="AI472" s="9">
        <v>9.1369000000000007</v>
      </c>
      <c r="AJ472" s="9">
        <v>28.904199999999999</v>
      </c>
      <c r="AK472" s="9">
        <v>7.4203000000000001</v>
      </c>
      <c r="AL472" s="24">
        <f>Table1[[#This Row],[Company Direct Land Through FY12]]+Table1[[#This Row],[Company Direct Land FY13 and After]]</f>
        <v>36.3245</v>
      </c>
      <c r="AM472" s="9">
        <v>16.968599999999999</v>
      </c>
      <c r="AN472" s="9">
        <v>53.679499999999997</v>
      </c>
      <c r="AO472" s="9">
        <v>13.7807</v>
      </c>
      <c r="AP472" s="24">
        <f>Table1[[#This Row],[Company Direct Building Through FY12]]+Table1[[#This Row],[Company Direct Building FY13 and After]]</f>
        <v>67.4602</v>
      </c>
      <c r="AQ472" s="9">
        <v>0</v>
      </c>
      <c r="AR472" s="9">
        <v>0</v>
      </c>
      <c r="AS472" s="9">
        <v>0</v>
      </c>
      <c r="AT472" s="24">
        <f>Table1[[#This Row],[Mortgage Recording Tax Through FY12]]+Table1[[#This Row],[Mortgage Recording Tax FY13 and After]]</f>
        <v>0</v>
      </c>
      <c r="AU472" s="9">
        <v>0</v>
      </c>
      <c r="AV472" s="9">
        <v>0</v>
      </c>
      <c r="AW472" s="9">
        <v>0</v>
      </c>
      <c r="AX472" s="24">
        <f>Table1[[#This Row],[Pilot Savings  Through FY12]]+Table1[[#This Row],[Pilot Savings FY13 and After]]</f>
        <v>0</v>
      </c>
      <c r="AY472" s="9">
        <v>0</v>
      </c>
      <c r="AZ472" s="9">
        <v>0</v>
      </c>
      <c r="BA472" s="9">
        <v>0</v>
      </c>
      <c r="BB472" s="24">
        <f>Table1[[#This Row],[Mortgage Recording Tax Exemption Through FY12]]+Table1[[#This Row],[Mortgage Recording Tax Exemption FY13 and After]]</f>
        <v>0</v>
      </c>
      <c r="BC472" s="9">
        <v>43.561</v>
      </c>
      <c r="BD472" s="9">
        <v>156.84809999999999</v>
      </c>
      <c r="BE472" s="9">
        <v>35.377099999999999</v>
      </c>
      <c r="BF472" s="24">
        <f>Table1[[#This Row],[Indirect and Induced Land Through FY12]]+Table1[[#This Row],[Indirect and Induced Land FY13 and After]]</f>
        <v>192.22519999999997</v>
      </c>
      <c r="BG472" s="9">
        <v>80.898899999999998</v>
      </c>
      <c r="BH472" s="9">
        <v>291.28919999999999</v>
      </c>
      <c r="BI472" s="9">
        <v>65.700299999999999</v>
      </c>
      <c r="BJ472" s="24">
        <f>Table1[[#This Row],[Indirect and Induced Building Through FY12]]+Table1[[#This Row],[Indirect and Induced Building FY13 and After]]</f>
        <v>356.98950000000002</v>
      </c>
      <c r="BK472" s="9">
        <v>150.56540000000001</v>
      </c>
      <c r="BL472" s="9">
        <v>530.721</v>
      </c>
      <c r="BM472" s="9">
        <v>122.2784</v>
      </c>
      <c r="BN472" s="24">
        <f>Table1[[#This Row],[TOTAL Real Property Related Taxes Through FY12]]+Table1[[#This Row],[TOTAL Real Property Related Taxes FY13 and After]]</f>
        <v>652.99940000000004</v>
      </c>
      <c r="BO472" s="9">
        <v>270.12819999999999</v>
      </c>
      <c r="BP472" s="9">
        <v>1054.0064</v>
      </c>
      <c r="BQ472" s="9">
        <v>219.37870000000001</v>
      </c>
      <c r="BR472" s="24">
        <f>Table1[[#This Row],[Company Direct Through FY12]]+Table1[[#This Row],[Company Direct FY13 and After]]</f>
        <v>1273.3851</v>
      </c>
      <c r="BS472" s="9">
        <v>0</v>
      </c>
      <c r="BT472" s="9">
        <v>0</v>
      </c>
      <c r="BU472" s="9">
        <v>0</v>
      </c>
      <c r="BV472" s="24">
        <f>Table1[[#This Row],[Sales Tax Exemption Through FY12]]+Table1[[#This Row],[Sales Tax Exemption FY13 and After]]</f>
        <v>0</v>
      </c>
      <c r="BW472" s="9">
        <v>73.002300000000005</v>
      </c>
      <c r="BX472" s="9">
        <v>195.59299999999999</v>
      </c>
      <c r="BY472" s="9">
        <v>59.287199999999999</v>
      </c>
      <c r="BZ472" s="24">
        <f>Table1[[#This Row],[Energy Tax Savings Through FY12]]+Table1[[#This Row],[Energy Tax Savings FY13 and After]]</f>
        <v>254.8802</v>
      </c>
      <c r="CA472" s="9">
        <v>0</v>
      </c>
      <c r="CB472" s="9">
        <v>0</v>
      </c>
      <c r="CC472" s="9">
        <v>0</v>
      </c>
      <c r="CD472" s="24">
        <f>Table1[[#This Row],[Tax Exempt Bond Savings Through FY12]]+Table1[[#This Row],[Tax Exempt Bond Savings FY13 and After]]</f>
        <v>0</v>
      </c>
      <c r="CE472" s="9">
        <v>146.01779999999999</v>
      </c>
      <c r="CF472" s="9">
        <v>578.13109999999995</v>
      </c>
      <c r="CG472" s="9">
        <v>118.5852</v>
      </c>
      <c r="CH472" s="24">
        <f>Table1[[#This Row],[Indirect and Induced Through FY12]]+Table1[[#This Row],[Indirect and Induced FY13 and After]]</f>
        <v>696.71629999999993</v>
      </c>
      <c r="CI472" s="9">
        <v>343.14370000000002</v>
      </c>
      <c r="CJ472" s="9">
        <v>1436.5445</v>
      </c>
      <c r="CK472" s="9">
        <v>278.67669999999998</v>
      </c>
      <c r="CL472" s="24">
        <f>Table1[[#This Row],[TOTAL Income Consumption Use Taxes Through FY12]]+Table1[[#This Row],[TOTAL Income Consumption Use Taxes FY13 and After]]</f>
        <v>1715.2212</v>
      </c>
      <c r="CM472" s="9">
        <v>73.002300000000005</v>
      </c>
      <c r="CN472" s="9">
        <v>195.59299999999999</v>
      </c>
      <c r="CO472" s="9">
        <v>59.287199999999999</v>
      </c>
      <c r="CP472" s="24">
        <f>Table1[[#This Row],[Assistance Provided Through FY12]]+Table1[[#This Row],[Assistance Provided FY13 and After]]</f>
        <v>254.8802</v>
      </c>
      <c r="CQ472" s="9">
        <v>0</v>
      </c>
      <c r="CR472" s="9">
        <v>0</v>
      </c>
      <c r="CS472" s="9">
        <v>0</v>
      </c>
      <c r="CT472" s="24">
        <f>Table1[[#This Row],[Recapture Cancellation Reduction Amount Through FY12]]+Table1[[#This Row],[Recapture Cancellation Reduction Amount FY13 and After]]</f>
        <v>0</v>
      </c>
      <c r="CU472" s="9">
        <v>0</v>
      </c>
      <c r="CV472" s="9">
        <v>0</v>
      </c>
      <c r="CW472" s="9">
        <v>0</v>
      </c>
      <c r="CX472" s="24">
        <f>Table1[[#This Row],[Penalty Paid Through FY12]]+Table1[[#This Row],[Penalty Paid FY13 and After]]</f>
        <v>0</v>
      </c>
      <c r="CY472" s="9">
        <v>73.002300000000005</v>
      </c>
      <c r="CZ472" s="9">
        <v>195.59299999999999</v>
      </c>
      <c r="DA472" s="9">
        <v>59.287199999999999</v>
      </c>
      <c r="DB472" s="24">
        <f>Table1[[#This Row],[TOTAL Assistance Net of Recapture Penalties Through FY12]]+Table1[[#This Row],[TOTAL Assistance Net of Recapture Penalties FY13 and After]]</f>
        <v>254.8802</v>
      </c>
      <c r="DC472" s="9">
        <v>296.2337</v>
      </c>
      <c r="DD472" s="9">
        <v>1136.5900999999999</v>
      </c>
      <c r="DE472" s="9">
        <v>240.5797</v>
      </c>
      <c r="DF472" s="24">
        <f>Table1[[#This Row],[Company Direct Tax Revenue Before Assistance Through FY12]]+Table1[[#This Row],[Company Direct Tax Revenue Before Assistance FY13 and After]]</f>
        <v>1377.1697999999999</v>
      </c>
      <c r="DG472" s="9">
        <v>270.47770000000003</v>
      </c>
      <c r="DH472" s="9">
        <v>1026.2683999999999</v>
      </c>
      <c r="DI472" s="9">
        <v>219.6626</v>
      </c>
      <c r="DJ472" s="24">
        <f>Table1[[#This Row],[Indirect and Induced Tax Revenues Through FY12]]+Table1[[#This Row],[Indirect and Induced Tax Revenues FY13 and After]]</f>
        <v>1245.931</v>
      </c>
      <c r="DK472" s="9">
        <v>566.71140000000003</v>
      </c>
      <c r="DL472" s="9">
        <v>2162.8584999999998</v>
      </c>
      <c r="DM472" s="9">
        <v>460.2423</v>
      </c>
      <c r="DN472" s="24">
        <f>Table1[[#This Row],[TOTAL Tax Revenues Before Assistance Through FY12]]+Table1[[#This Row],[TOTAL Tax Revenues Before Assistance FY13 and After]]</f>
        <v>2623.1007999999997</v>
      </c>
      <c r="DO472" s="9">
        <v>493.70909999999998</v>
      </c>
      <c r="DP472" s="9">
        <v>1967.2655</v>
      </c>
      <c r="DQ472" s="9">
        <v>400.95510000000002</v>
      </c>
      <c r="DR472" s="24">
        <f>Table1[[#This Row],[TOTAL Tax Revenues Net of Assistance Recapture and Penalty Through FY12]]+Table1[[#This Row],[TOTAL Tax Revenues Net of Assistance Recapture and Penalty FY13 and After]]</f>
        <v>2368.2206000000001</v>
      </c>
      <c r="DS472" s="9">
        <v>0</v>
      </c>
      <c r="DT472" s="9">
        <v>1051.4670000000001</v>
      </c>
      <c r="DU472" s="9">
        <v>0</v>
      </c>
      <c r="DV472" s="9">
        <v>0</v>
      </c>
    </row>
    <row r="473" spans="1:126" x14ac:dyDescent="0.25">
      <c r="A473" s="10">
        <v>93359</v>
      </c>
      <c r="B473" s="10" t="s">
        <v>1826</v>
      </c>
      <c r="C473" s="10" t="s">
        <v>1828</v>
      </c>
      <c r="D473" s="10" t="s">
        <v>17</v>
      </c>
      <c r="E473" s="10">
        <v>42</v>
      </c>
      <c r="F473" s="10" t="s">
        <v>1829</v>
      </c>
      <c r="G473" s="10" t="s">
        <v>1078</v>
      </c>
      <c r="H473" s="13">
        <v>10000</v>
      </c>
      <c r="I473" s="13">
        <v>10000</v>
      </c>
      <c r="J473" s="10" t="s">
        <v>1827</v>
      </c>
      <c r="K473" s="10" t="s">
        <v>5</v>
      </c>
      <c r="L473" s="8">
        <v>39696</v>
      </c>
      <c r="M473" s="8">
        <v>49125</v>
      </c>
      <c r="N473" s="9">
        <v>2100</v>
      </c>
      <c r="O473" s="10" t="s">
        <v>11</v>
      </c>
      <c r="P473" s="7">
        <v>1</v>
      </c>
      <c r="Q473" s="7">
        <v>0</v>
      </c>
      <c r="R473" s="7">
        <v>13</v>
      </c>
      <c r="S473" s="7">
        <v>0</v>
      </c>
      <c r="T473" s="7">
        <v>0</v>
      </c>
      <c r="U473" s="7">
        <v>14</v>
      </c>
      <c r="V473" s="7">
        <v>13</v>
      </c>
      <c r="W473" s="7">
        <v>0</v>
      </c>
      <c r="X473" s="7">
        <v>0</v>
      </c>
      <c r="Y473" s="7">
        <v>0</v>
      </c>
      <c r="Z473" s="7">
        <v>13</v>
      </c>
      <c r="AA473" s="7">
        <v>0</v>
      </c>
      <c r="AB473" s="16">
        <v>0</v>
      </c>
      <c r="AC473" s="16">
        <v>0</v>
      </c>
      <c r="AD473" s="16">
        <v>0</v>
      </c>
      <c r="AE473" s="16">
        <v>0</v>
      </c>
      <c r="AF473" s="15">
        <v>100</v>
      </c>
      <c r="AG473" s="10" t="s">
        <v>1966</v>
      </c>
      <c r="AH473" s="10" t="s">
        <v>1966</v>
      </c>
      <c r="AI473" s="9">
        <v>9.1359999999999992</v>
      </c>
      <c r="AJ473" s="9">
        <v>27.517600000000002</v>
      </c>
      <c r="AK473" s="9">
        <v>125.66630000000001</v>
      </c>
      <c r="AL473" s="24">
        <f>Table1[[#This Row],[Company Direct Land Through FY12]]+Table1[[#This Row],[Company Direct Land FY13 and After]]</f>
        <v>153.18389999999999</v>
      </c>
      <c r="AM473" s="9">
        <v>13.787000000000001</v>
      </c>
      <c r="AN473" s="9">
        <v>35.069299999999998</v>
      </c>
      <c r="AO473" s="9">
        <v>189.6395</v>
      </c>
      <c r="AP473" s="24">
        <f>Table1[[#This Row],[Company Direct Building Through FY12]]+Table1[[#This Row],[Company Direct Building FY13 and After]]</f>
        <v>224.7088</v>
      </c>
      <c r="AQ473" s="9">
        <v>0</v>
      </c>
      <c r="AR473" s="9">
        <v>28.4574</v>
      </c>
      <c r="AS473" s="9">
        <v>0</v>
      </c>
      <c r="AT473" s="24">
        <f>Table1[[#This Row],[Mortgage Recording Tax Through FY12]]+Table1[[#This Row],[Mortgage Recording Tax FY13 and After]]</f>
        <v>28.4574</v>
      </c>
      <c r="AU473" s="9">
        <v>14.206</v>
      </c>
      <c r="AV473" s="9">
        <v>31.252199999999998</v>
      </c>
      <c r="AW473" s="9">
        <v>195.4034</v>
      </c>
      <c r="AX473" s="24">
        <f>Table1[[#This Row],[Pilot Savings  Through FY12]]+Table1[[#This Row],[Pilot Savings FY13 and After]]</f>
        <v>226.65559999999999</v>
      </c>
      <c r="AY473" s="9">
        <v>0</v>
      </c>
      <c r="AZ473" s="9">
        <v>28.4574</v>
      </c>
      <c r="BA473" s="9">
        <v>0</v>
      </c>
      <c r="BB473" s="24">
        <f>Table1[[#This Row],[Mortgage Recording Tax Exemption Through FY12]]+Table1[[#This Row],[Mortgage Recording Tax Exemption FY13 and After]]</f>
        <v>28.4574</v>
      </c>
      <c r="BC473" s="9">
        <v>18.216999999999999</v>
      </c>
      <c r="BD473" s="9">
        <v>71.213899999999995</v>
      </c>
      <c r="BE473" s="9">
        <v>250.57599999999999</v>
      </c>
      <c r="BF473" s="24">
        <f>Table1[[#This Row],[Indirect and Induced Land Through FY12]]+Table1[[#This Row],[Indirect and Induced Land FY13 and After]]</f>
        <v>321.78989999999999</v>
      </c>
      <c r="BG473" s="9">
        <v>33.831600000000002</v>
      </c>
      <c r="BH473" s="9">
        <v>132.25450000000001</v>
      </c>
      <c r="BI473" s="9">
        <v>465.35250000000002</v>
      </c>
      <c r="BJ473" s="24">
        <f>Table1[[#This Row],[Indirect and Induced Building Through FY12]]+Table1[[#This Row],[Indirect and Induced Building FY13 and After]]</f>
        <v>597.60699999999997</v>
      </c>
      <c r="BK473" s="9">
        <v>60.765599999999999</v>
      </c>
      <c r="BL473" s="9">
        <v>234.8031</v>
      </c>
      <c r="BM473" s="9">
        <v>835.83090000000004</v>
      </c>
      <c r="BN473" s="24">
        <f>Table1[[#This Row],[TOTAL Real Property Related Taxes Through FY12]]+Table1[[#This Row],[TOTAL Real Property Related Taxes FY13 and After]]</f>
        <v>1070.634</v>
      </c>
      <c r="BO473" s="9">
        <v>143.96119999999999</v>
      </c>
      <c r="BP473" s="9">
        <v>624.96230000000003</v>
      </c>
      <c r="BQ473" s="9">
        <v>1980.1864</v>
      </c>
      <c r="BR473" s="24">
        <f>Table1[[#This Row],[Company Direct Through FY12]]+Table1[[#This Row],[Company Direct FY13 and After]]</f>
        <v>2605.1487000000002</v>
      </c>
      <c r="BS473" s="9">
        <v>0</v>
      </c>
      <c r="BT473" s="9">
        <v>0</v>
      </c>
      <c r="BU473" s="9">
        <v>0</v>
      </c>
      <c r="BV473" s="24">
        <f>Table1[[#This Row],[Sales Tax Exemption Through FY12]]+Table1[[#This Row],[Sales Tax Exemption FY13 and After]]</f>
        <v>0</v>
      </c>
      <c r="BW473" s="9">
        <v>0</v>
      </c>
      <c r="BX473" s="9">
        <v>0</v>
      </c>
      <c r="BY473" s="9">
        <v>0</v>
      </c>
      <c r="BZ473" s="24">
        <f>Table1[[#This Row],[Energy Tax Savings Through FY12]]+Table1[[#This Row],[Energy Tax Savings FY13 and After]]</f>
        <v>0</v>
      </c>
      <c r="CA473" s="9">
        <v>0</v>
      </c>
      <c r="CB473" s="9">
        <v>0</v>
      </c>
      <c r="CC473" s="9">
        <v>0</v>
      </c>
      <c r="CD473" s="24">
        <f>Table1[[#This Row],[Tax Exempt Bond Savings Through FY12]]+Table1[[#This Row],[Tax Exempt Bond Savings FY13 and After]]</f>
        <v>0</v>
      </c>
      <c r="CE473" s="9">
        <v>67.579599999999999</v>
      </c>
      <c r="CF473" s="9">
        <v>297.05680000000001</v>
      </c>
      <c r="CG473" s="9">
        <v>929.55740000000003</v>
      </c>
      <c r="CH473" s="24">
        <f>Table1[[#This Row],[Indirect and Induced Through FY12]]+Table1[[#This Row],[Indirect and Induced FY13 and After]]</f>
        <v>1226.6142</v>
      </c>
      <c r="CI473" s="9">
        <v>211.54079999999999</v>
      </c>
      <c r="CJ473" s="9">
        <v>922.01909999999998</v>
      </c>
      <c r="CK473" s="9">
        <v>2909.7438000000002</v>
      </c>
      <c r="CL473" s="24">
        <f>Table1[[#This Row],[TOTAL Income Consumption Use Taxes Through FY12]]+Table1[[#This Row],[TOTAL Income Consumption Use Taxes FY13 and After]]</f>
        <v>3831.7629000000002</v>
      </c>
      <c r="CM473" s="9">
        <v>14.206</v>
      </c>
      <c r="CN473" s="9">
        <v>59.709600000000002</v>
      </c>
      <c r="CO473" s="9">
        <v>195.4034</v>
      </c>
      <c r="CP473" s="24">
        <f>Table1[[#This Row],[Assistance Provided Through FY12]]+Table1[[#This Row],[Assistance Provided FY13 and After]]</f>
        <v>255.113</v>
      </c>
      <c r="CQ473" s="9">
        <v>0</v>
      </c>
      <c r="CR473" s="9">
        <v>0</v>
      </c>
      <c r="CS473" s="9">
        <v>0</v>
      </c>
      <c r="CT473" s="24">
        <f>Table1[[#This Row],[Recapture Cancellation Reduction Amount Through FY12]]+Table1[[#This Row],[Recapture Cancellation Reduction Amount FY13 and After]]</f>
        <v>0</v>
      </c>
      <c r="CU473" s="9">
        <v>0</v>
      </c>
      <c r="CV473" s="9">
        <v>0</v>
      </c>
      <c r="CW473" s="9">
        <v>0</v>
      </c>
      <c r="CX473" s="24">
        <f>Table1[[#This Row],[Penalty Paid Through FY12]]+Table1[[#This Row],[Penalty Paid FY13 and After]]</f>
        <v>0</v>
      </c>
      <c r="CY473" s="9">
        <v>14.206</v>
      </c>
      <c r="CZ473" s="9">
        <v>59.709600000000002</v>
      </c>
      <c r="DA473" s="9">
        <v>195.4034</v>
      </c>
      <c r="DB473" s="24">
        <f>Table1[[#This Row],[TOTAL Assistance Net of Recapture Penalties Through FY12]]+Table1[[#This Row],[TOTAL Assistance Net of Recapture Penalties FY13 and After]]</f>
        <v>255.113</v>
      </c>
      <c r="DC473" s="9">
        <v>166.88419999999999</v>
      </c>
      <c r="DD473" s="9">
        <v>716.00660000000005</v>
      </c>
      <c r="DE473" s="9">
        <v>2295.4922000000001</v>
      </c>
      <c r="DF473" s="24">
        <f>Table1[[#This Row],[Company Direct Tax Revenue Before Assistance Through FY12]]+Table1[[#This Row],[Company Direct Tax Revenue Before Assistance FY13 and After]]</f>
        <v>3011.4988000000003</v>
      </c>
      <c r="DG473" s="9">
        <v>119.62820000000001</v>
      </c>
      <c r="DH473" s="9">
        <v>500.52519999999998</v>
      </c>
      <c r="DI473" s="9">
        <v>1645.4858999999999</v>
      </c>
      <c r="DJ473" s="24">
        <f>Table1[[#This Row],[Indirect and Induced Tax Revenues Through FY12]]+Table1[[#This Row],[Indirect and Induced Tax Revenues FY13 and After]]</f>
        <v>2146.0110999999997</v>
      </c>
      <c r="DK473" s="9">
        <v>286.51240000000001</v>
      </c>
      <c r="DL473" s="9">
        <v>1216.5318</v>
      </c>
      <c r="DM473" s="9">
        <v>3940.9780999999998</v>
      </c>
      <c r="DN473" s="24">
        <f>Table1[[#This Row],[TOTAL Tax Revenues Before Assistance Through FY12]]+Table1[[#This Row],[TOTAL Tax Revenues Before Assistance FY13 and After]]</f>
        <v>5157.5099</v>
      </c>
      <c r="DO473" s="9">
        <v>272.3064</v>
      </c>
      <c r="DP473" s="9">
        <v>1156.8222000000001</v>
      </c>
      <c r="DQ473" s="9">
        <v>3745.5747000000001</v>
      </c>
      <c r="DR473" s="24">
        <f>Table1[[#This Row],[TOTAL Tax Revenues Net of Assistance Recapture and Penalty Through FY12]]+Table1[[#This Row],[TOTAL Tax Revenues Net of Assistance Recapture and Penalty FY13 and After]]</f>
        <v>4902.3968999999997</v>
      </c>
      <c r="DS473" s="9">
        <v>0</v>
      </c>
      <c r="DT473" s="9">
        <v>0</v>
      </c>
      <c r="DU473" s="9">
        <v>0</v>
      </c>
      <c r="DV473" s="9">
        <v>0</v>
      </c>
    </row>
    <row r="474" spans="1:126" x14ac:dyDescent="0.25">
      <c r="A474" s="10">
        <v>93362</v>
      </c>
      <c r="B474" s="10" t="s">
        <v>1830</v>
      </c>
      <c r="C474" s="10" t="s">
        <v>1831</v>
      </c>
      <c r="D474" s="10" t="s">
        <v>17</v>
      </c>
      <c r="E474" s="10">
        <v>34</v>
      </c>
      <c r="F474" s="10" t="s">
        <v>1832</v>
      </c>
      <c r="G474" s="10" t="s">
        <v>78</v>
      </c>
      <c r="H474" s="13">
        <v>9500</v>
      </c>
      <c r="I474" s="13">
        <v>9000</v>
      </c>
      <c r="J474" s="10" t="s">
        <v>1813</v>
      </c>
      <c r="K474" s="10" t="s">
        <v>81</v>
      </c>
      <c r="L474" s="8">
        <v>39793</v>
      </c>
      <c r="M474" s="8">
        <v>49125</v>
      </c>
      <c r="N474" s="9">
        <v>2625</v>
      </c>
      <c r="O474" s="10" t="s">
        <v>11</v>
      </c>
      <c r="P474" s="7">
        <v>20</v>
      </c>
      <c r="Q474" s="7">
        <v>0</v>
      </c>
      <c r="R474" s="7">
        <v>6</v>
      </c>
      <c r="S474" s="7">
        <v>0</v>
      </c>
      <c r="T474" s="7">
        <v>0</v>
      </c>
      <c r="U474" s="7">
        <v>26</v>
      </c>
      <c r="V474" s="7">
        <v>16</v>
      </c>
      <c r="W474" s="7">
        <v>0</v>
      </c>
      <c r="X474" s="7">
        <v>0</v>
      </c>
      <c r="Y474" s="7">
        <v>13</v>
      </c>
      <c r="Z474" s="7">
        <v>20</v>
      </c>
      <c r="AA474" s="7">
        <v>0</v>
      </c>
      <c r="AB474" s="16">
        <v>0</v>
      </c>
      <c r="AC474" s="16">
        <v>0</v>
      </c>
      <c r="AD474" s="16">
        <v>0</v>
      </c>
      <c r="AE474" s="16">
        <v>0</v>
      </c>
      <c r="AF474" s="15">
        <v>100</v>
      </c>
      <c r="AG474" s="10" t="s">
        <v>1966</v>
      </c>
      <c r="AH474" s="10" t="s">
        <v>1966</v>
      </c>
      <c r="AI474" s="9">
        <v>8.9990000000000006</v>
      </c>
      <c r="AJ474" s="9">
        <v>25.3537</v>
      </c>
      <c r="AK474" s="9">
        <v>123.78189999999999</v>
      </c>
      <c r="AL474" s="24">
        <f>Table1[[#This Row],[Company Direct Land Through FY12]]+Table1[[#This Row],[Company Direct Land FY13 and After]]</f>
        <v>149.13559999999998</v>
      </c>
      <c r="AM474" s="9">
        <v>13.981999999999999</v>
      </c>
      <c r="AN474" s="9">
        <v>46.988799999999998</v>
      </c>
      <c r="AO474" s="9">
        <v>192.32390000000001</v>
      </c>
      <c r="AP474" s="24">
        <f>Table1[[#This Row],[Company Direct Building Through FY12]]+Table1[[#This Row],[Company Direct Building FY13 and After]]</f>
        <v>239.31270000000001</v>
      </c>
      <c r="AQ474" s="9">
        <v>0</v>
      </c>
      <c r="AR474" s="9">
        <v>29.5381</v>
      </c>
      <c r="AS474" s="9">
        <v>0</v>
      </c>
      <c r="AT474" s="24">
        <f>Table1[[#This Row],[Mortgage Recording Tax Through FY12]]+Table1[[#This Row],[Mortgage Recording Tax FY13 and After]]</f>
        <v>29.5381</v>
      </c>
      <c r="AU474" s="9">
        <v>9.8420000000000005</v>
      </c>
      <c r="AV474" s="9">
        <v>29.028099999999998</v>
      </c>
      <c r="AW474" s="9">
        <v>135.37620000000001</v>
      </c>
      <c r="AX474" s="24">
        <f>Table1[[#This Row],[Pilot Savings  Through FY12]]+Table1[[#This Row],[Pilot Savings FY13 and After]]</f>
        <v>164.40430000000001</v>
      </c>
      <c r="AY474" s="9">
        <v>0</v>
      </c>
      <c r="AZ474" s="9">
        <v>29.5381</v>
      </c>
      <c r="BA474" s="9">
        <v>0</v>
      </c>
      <c r="BB474" s="24">
        <f>Table1[[#This Row],[Mortgage Recording Tax Exemption Through FY12]]+Table1[[#This Row],[Mortgage Recording Tax Exemption FY13 and After]]</f>
        <v>29.5381</v>
      </c>
      <c r="BC474" s="9">
        <v>27.878499999999999</v>
      </c>
      <c r="BD474" s="9">
        <v>75.892600000000002</v>
      </c>
      <c r="BE474" s="9">
        <v>383.46710000000002</v>
      </c>
      <c r="BF474" s="24">
        <f>Table1[[#This Row],[Indirect and Induced Land Through FY12]]+Table1[[#This Row],[Indirect and Induced Land FY13 and After]]</f>
        <v>459.35970000000003</v>
      </c>
      <c r="BG474" s="9">
        <v>51.7744</v>
      </c>
      <c r="BH474" s="9">
        <v>140.9434</v>
      </c>
      <c r="BI474" s="9">
        <v>712.15599999999995</v>
      </c>
      <c r="BJ474" s="24">
        <f>Table1[[#This Row],[Indirect and Induced Building Through FY12]]+Table1[[#This Row],[Indirect and Induced Building FY13 and After]]</f>
        <v>853.09939999999995</v>
      </c>
      <c r="BK474" s="9">
        <v>92.791899999999998</v>
      </c>
      <c r="BL474" s="9">
        <v>260.15039999999999</v>
      </c>
      <c r="BM474" s="9">
        <v>1276.3526999999999</v>
      </c>
      <c r="BN474" s="24">
        <f>Table1[[#This Row],[TOTAL Real Property Related Taxes Through FY12]]+Table1[[#This Row],[TOTAL Real Property Related Taxes FY13 and After]]</f>
        <v>1536.5030999999999</v>
      </c>
      <c r="BO474" s="9">
        <v>191.32859999999999</v>
      </c>
      <c r="BP474" s="9">
        <v>566.17430000000002</v>
      </c>
      <c r="BQ474" s="9">
        <v>2631.7251999999999</v>
      </c>
      <c r="BR474" s="24">
        <f>Table1[[#This Row],[Company Direct Through FY12]]+Table1[[#This Row],[Company Direct FY13 and After]]</f>
        <v>3197.8995</v>
      </c>
      <c r="BS474" s="9">
        <v>0</v>
      </c>
      <c r="BT474" s="9">
        <v>2.9108999999999998</v>
      </c>
      <c r="BU474" s="9">
        <v>0</v>
      </c>
      <c r="BV474" s="24">
        <f>Table1[[#This Row],[Sales Tax Exemption Through FY12]]+Table1[[#This Row],[Sales Tax Exemption FY13 and After]]</f>
        <v>2.9108999999999998</v>
      </c>
      <c r="BW474" s="9">
        <v>0</v>
      </c>
      <c r="BX474" s="9">
        <v>0</v>
      </c>
      <c r="BY474" s="9">
        <v>0</v>
      </c>
      <c r="BZ474" s="24">
        <f>Table1[[#This Row],[Energy Tax Savings Through FY12]]+Table1[[#This Row],[Energy Tax Savings FY13 and After]]</f>
        <v>0</v>
      </c>
      <c r="CA474" s="9">
        <v>0</v>
      </c>
      <c r="CB474" s="9">
        <v>0</v>
      </c>
      <c r="CC474" s="9">
        <v>0</v>
      </c>
      <c r="CD474" s="24">
        <f>Table1[[#This Row],[Tax Exempt Bond Savings Through FY12]]+Table1[[#This Row],[Tax Exempt Bond Savings FY13 and After]]</f>
        <v>0</v>
      </c>
      <c r="CE474" s="9">
        <v>103.4208</v>
      </c>
      <c r="CF474" s="9">
        <v>310.37819999999999</v>
      </c>
      <c r="CG474" s="9">
        <v>1422.5531000000001</v>
      </c>
      <c r="CH474" s="24">
        <f>Table1[[#This Row],[Indirect and Induced Through FY12]]+Table1[[#This Row],[Indirect and Induced FY13 and After]]</f>
        <v>1732.9313000000002</v>
      </c>
      <c r="CI474" s="9">
        <v>294.74939999999998</v>
      </c>
      <c r="CJ474" s="9">
        <v>873.64160000000004</v>
      </c>
      <c r="CK474" s="9">
        <v>4054.2782999999999</v>
      </c>
      <c r="CL474" s="24">
        <f>Table1[[#This Row],[TOTAL Income Consumption Use Taxes Through FY12]]+Table1[[#This Row],[TOTAL Income Consumption Use Taxes FY13 and After]]</f>
        <v>4927.9198999999999</v>
      </c>
      <c r="CM474" s="9">
        <v>9.8420000000000005</v>
      </c>
      <c r="CN474" s="9">
        <v>61.4771</v>
      </c>
      <c r="CO474" s="9">
        <v>135.37620000000001</v>
      </c>
      <c r="CP474" s="24">
        <f>Table1[[#This Row],[Assistance Provided Through FY12]]+Table1[[#This Row],[Assistance Provided FY13 and After]]</f>
        <v>196.85330000000002</v>
      </c>
      <c r="CQ474" s="9">
        <v>0</v>
      </c>
      <c r="CR474" s="9">
        <v>0</v>
      </c>
      <c r="CS474" s="9">
        <v>0</v>
      </c>
      <c r="CT474" s="24">
        <f>Table1[[#This Row],[Recapture Cancellation Reduction Amount Through FY12]]+Table1[[#This Row],[Recapture Cancellation Reduction Amount FY13 and After]]</f>
        <v>0</v>
      </c>
      <c r="CU474" s="9">
        <v>0</v>
      </c>
      <c r="CV474" s="9">
        <v>0</v>
      </c>
      <c r="CW474" s="9">
        <v>0</v>
      </c>
      <c r="CX474" s="24">
        <f>Table1[[#This Row],[Penalty Paid Through FY12]]+Table1[[#This Row],[Penalty Paid FY13 and After]]</f>
        <v>0</v>
      </c>
      <c r="CY474" s="9">
        <v>9.8420000000000005</v>
      </c>
      <c r="CZ474" s="9">
        <v>61.4771</v>
      </c>
      <c r="DA474" s="9">
        <v>135.37620000000001</v>
      </c>
      <c r="DB474" s="24">
        <f>Table1[[#This Row],[TOTAL Assistance Net of Recapture Penalties Through FY12]]+Table1[[#This Row],[TOTAL Assistance Net of Recapture Penalties FY13 and After]]</f>
        <v>196.85330000000002</v>
      </c>
      <c r="DC474" s="9">
        <v>214.30959999999999</v>
      </c>
      <c r="DD474" s="9">
        <v>668.05489999999998</v>
      </c>
      <c r="DE474" s="9">
        <v>2947.8310000000001</v>
      </c>
      <c r="DF474" s="24">
        <f>Table1[[#This Row],[Company Direct Tax Revenue Before Assistance Through FY12]]+Table1[[#This Row],[Company Direct Tax Revenue Before Assistance FY13 and After]]</f>
        <v>3615.8859000000002</v>
      </c>
      <c r="DG474" s="9">
        <v>183.0737</v>
      </c>
      <c r="DH474" s="9">
        <v>527.21420000000001</v>
      </c>
      <c r="DI474" s="9">
        <v>2518.1761999999999</v>
      </c>
      <c r="DJ474" s="24">
        <f>Table1[[#This Row],[Indirect and Induced Tax Revenues Through FY12]]+Table1[[#This Row],[Indirect and Induced Tax Revenues FY13 and After]]</f>
        <v>3045.3903999999998</v>
      </c>
      <c r="DK474" s="9">
        <v>397.38330000000002</v>
      </c>
      <c r="DL474" s="9">
        <v>1195.2691</v>
      </c>
      <c r="DM474" s="9">
        <v>5466.0072</v>
      </c>
      <c r="DN474" s="24">
        <f>Table1[[#This Row],[TOTAL Tax Revenues Before Assistance Through FY12]]+Table1[[#This Row],[TOTAL Tax Revenues Before Assistance FY13 and After]]</f>
        <v>6661.2762999999995</v>
      </c>
      <c r="DO474" s="9">
        <v>387.54129999999998</v>
      </c>
      <c r="DP474" s="9">
        <v>1133.7919999999999</v>
      </c>
      <c r="DQ474" s="9">
        <v>5330.6310000000003</v>
      </c>
      <c r="DR474" s="24">
        <f>Table1[[#This Row],[TOTAL Tax Revenues Net of Assistance Recapture and Penalty Through FY12]]+Table1[[#This Row],[TOTAL Tax Revenues Net of Assistance Recapture and Penalty FY13 and After]]</f>
        <v>6464.4230000000007</v>
      </c>
      <c r="DS474" s="9">
        <v>0</v>
      </c>
      <c r="DT474" s="9">
        <v>0</v>
      </c>
      <c r="DU474" s="9">
        <v>0</v>
      </c>
      <c r="DV474" s="9">
        <v>0</v>
      </c>
    </row>
    <row r="475" spans="1:126" x14ac:dyDescent="0.25">
      <c r="A475" s="10">
        <v>93363</v>
      </c>
      <c r="B475" s="10" t="s">
        <v>1833</v>
      </c>
      <c r="C475" s="10" t="s">
        <v>1834</v>
      </c>
      <c r="D475" s="10" t="s">
        <v>10</v>
      </c>
      <c r="E475" s="10">
        <v>17</v>
      </c>
      <c r="F475" s="10" t="s">
        <v>296</v>
      </c>
      <c r="G475" s="10" t="s">
        <v>1037</v>
      </c>
      <c r="H475" s="13">
        <v>209217</v>
      </c>
      <c r="I475" s="13">
        <v>125600</v>
      </c>
      <c r="J475" s="10" t="s">
        <v>938</v>
      </c>
      <c r="K475" s="10" t="s">
        <v>81</v>
      </c>
      <c r="L475" s="8">
        <v>39940</v>
      </c>
      <c r="M475" s="8">
        <v>49490</v>
      </c>
      <c r="N475" s="9">
        <v>24705</v>
      </c>
      <c r="O475" s="10" t="s">
        <v>11</v>
      </c>
      <c r="P475" s="7">
        <v>0</v>
      </c>
      <c r="Q475" s="7">
        <v>0</v>
      </c>
      <c r="R475" s="7">
        <v>1</v>
      </c>
      <c r="S475" s="7">
        <v>0</v>
      </c>
      <c r="T475" s="7">
        <v>0</v>
      </c>
      <c r="U475" s="7">
        <v>1</v>
      </c>
      <c r="V475" s="7">
        <v>1</v>
      </c>
      <c r="W475" s="7">
        <v>0</v>
      </c>
      <c r="X475" s="7">
        <v>0</v>
      </c>
      <c r="Y475" s="7">
        <v>0</v>
      </c>
      <c r="Z475" s="7">
        <v>55</v>
      </c>
      <c r="AA475" s="7">
        <v>0</v>
      </c>
      <c r="AB475" s="16">
        <v>0</v>
      </c>
      <c r="AC475" s="16">
        <v>0</v>
      </c>
      <c r="AD475" s="16">
        <v>0</v>
      </c>
      <c r="AE475" s="16">
        <v>0</v>
      </c>
      <c r="AF475" s="15">
        <v>100</v>
      </c>
      <c r="AG475" s="10" t="s">
        <v>28</v>
      </c>
      <c r="AH475" s="10" t="s">
        <v>1966</v>
      </c>
      <c r="AI475" s="9">
        <v>84.688000000000002</v>
      </c>
      <c r="AJ475" s="9">
        <v>237.68129999999999</v>
      </c>
      <c r="AK475" s="9">
        <v>1203.5102999999999</v>
      </c>
      <c r="AL475" s="24">
        <f>Table1[[#This Row],[Company Direct Land Through FY12]]+Table1[[#This Row],[Company Direct Land FY13 and After]]</f>
        <v>1441.1915999999999</v>
      </c>
      <c r="AM475" s="9">
        <v>161.69300000000001</v>
      </c>
      <c r="AN475" s="9">
        <v>452.39519999999999</v>
      </c>
      <c r="AO475" s="9">
        <v>2297.8384000000001</v>
      </c>
      <c r="AP475" s="24">
        <f>Table1[[#This Row],[Company Direct Building Through FY12]]+Table1[[#This Row],[Company Direct Building FY13 and After]]</f>
        <v>2750.2336</v>
      </c>
      <c r="AQ475" s="9">
        <v>0</v>
      </c>
      <c r="AR475" s="9">
        <v>267.95999999999998</v>
      </c>
      <c r="AS475" s="9">
        <v>0</v>
      </c>
      <c r="AT475" s="24">
        <f>Table1[[#This Row],[Mortgage Recording Tax Through FY12]]+Table1[[#This Row],[Mortgage Recording Tax FY13 and After]]</f>
        <v>267.95999999999998</v>
      </c>
      <c r="AU475" s="9">
        <v>109.815</v>
      </c>
      <c r="AV475" s="9">
        <v>157.65020000000001</v>
      </c>
      <c r="AW475" s="9">
        <v>1560.5933</v>
      </c>
      <c r="AX475" s="24">
        <f>Table1[[#This Row],[Pilot Savings  Through FY12]]+Table1[[#This Row],[Pilot Savings FY13 and After]]</f>
        <v>1718.2435</v>
      </c>
      <c r="AY475" s="9">
        <v>0</v>
      </c>
      <c r="AZ475" s="9">
        <v>267.95999999999998</v>
      </c>
      <c r="BA475" s="9">
        <v>0</v>
      </c>
      <c r="BB475" s="24">
        <f>Table1[[#This Row],[Mortgage Recording Tax Exemption Through FY12]]+Table1[[#This Row],[Mortgage Recording Tax Exemption FY13 and After]]</f>
        <v>267.95999999999998</v>
      </c>
      <c r="BC475" s="9">
        <v>1.7432000000000001</v>
      </c>
      <c r="BD475" s="9">
        <v>7.1371000000000002</v>
      </c>
      <c r="BE475" s="9">
        <v>24.772600000000001</v>
      </c>
      <c r="BF475" s="24">
        <f>Table1[[#This Row],[Indirect and Induced Land Through FY12]]+Table1[[#This Row],[Indirect and Induced Land FY13 and After]]</f>
        <v>31.909700000000001</v>
      </c>
      <c r="BG475" s="9">
        <v>3.2374000000000001</v>
      </c>
      <c r="BH475" s="9">
        <v>13.2547</v>
      </c>
      <c r="BI475" s="9">
        <v>46.007100000000001</v>
      </c>
      <c r="BJ475" s="24">
        <f>Table1[[#This Row],[Indirect and Induced Building Through FY12]]+Table1[[#This Row],[Indirect and Induced Building FY13 and After]]</f>
        <v>59.261800000000001</v>
      </c>
      <c r="BK475" s="9">
        <v>141.54660000000001</v>
      </c>
      <c r="BL475" s="9">
        <v>552.81809999999996</v>
      </c>
      <c r="BM475" s="9">
        <v>2011.5351000000001</v>
      </c>
      <c r="BN475" s="24">
        <f>Table1[[#This Row],[TOTAL Real Property Related Taxes Through FY12]]+Table1[[#This Row],[TOTAL Real Property Related Taxes FY13 and After]]</f>
        <v>2564.3532</v>
      </c>
      <c r="BO475" s="9">
        <v>10.805099999999999</v>
      </c>
      <c r="BP475" s="9">
        <v>48.458399999999997</v>
      </c>
      <c r="BQ475" s="9">
        <v>153.5538</v>
      </c>
      <c r="BR475" s="24">
        <f>Table1[[#This Row],[Company Direct Through FY12]]+Table1[[#This Row],[Company Direct FY13 and After]]</f>
        <v>202.01220000000001</v>
      </c>
      <c r="BS475" s="9">
        <v>0</v>
      </c>
      <c r="BT475" s="9">
        <v>0</v>
      </c>
      <c r="BU475" s="9">
        <v>0</v>
      </c>
      <c r="BV475" s="24">
        <f>Table1[[#This Row],[Sales Tax Exemption Through FY12]]+Table1[[#This Row],[Sales Tax Exemption FY13 and After]]</f>
        <v>0</v>
      </c>
      <c r="BW475" s="9">
        <v>0</v>
      </c>
      <c r="BX475" s="9">
        <v>0</v>
      </c>
      <c r="BY475" s="9">
        <v>0</v>
      </c>
      <c r="BZ475" s="24">
        <f>Table1[[#This Row],[Energy Tax Savings Through FY12]]+Table1[[#This Row],[Energy Tax Savings FY13 and After]]</f>
        <v>0</v>
      </c>
      <c r="CA475" s="9">
        <v>0</v>
      </c>
      <c r="CB475" s="9">
        <v>0</v>
      </c>
      <c r="CC475" s="9">
        <v>0</v>
      </c>
      <c r="CD475" s="24">
        <f>Table1[[#This Row],[Tax Exempt Bond Savings Through FY12]]+Table1[[#This Row],[Tax Exempt Bond Savings FY13 and After]]</f>
        <v>0</v>
      </c>
      <c r="CE475" s="9">
        <v>5.8433000000000002</v>
      </c>
      <c r="CF475" s="9">
        <v>26.572900000000001</v>
      </c>
      <c r="CG475" s="9">
        <v>83.040300000000002</v>
      </c>
      <c r="CH475" s="24">
        <f>Table1[[#This Row],[Indirect and Induced Through FY12]]+Table1[[#This Row],[Indirect and Induced FY13 and After]]</f>
        <v>109.61320000000001</v>
      </c>
      <c r="CI475" s="9">
        <v>16.648399999999999</v>
      </c>
      <c r="CJ475" s="9">
        <v>75.031300000000002</v>
      </c>
      <c r="CK475" s="9">
        <v>236.5941</v>
      </c>
      <c r="CL475" s="24">
        <f>Table1[[#This Row],[TOTAL Income Consumption Use Taxes Through FY12]]+Table1[[#This Row],[TOTAL Income Consumption Use Taxes FY13 and After]]</f>
        <v>311.62540000000001</v>
      </c>
      <c r="CM475" s="9">
        <v>109.815</v>
      </c>
      <c r="CN475" s="9">
        <v>425.61020000000002</v>
      </c>
      <c r="CO475" s="9">
        <v>1560.5933</v>
      </c>
      <c r="CP475" s="24">
        <f>Table1[[#This Row],[Assistance Provided Through FY12]]+Table1[[#This Row],[Assistance Provided FY13 and After]]</f>
        <v>1986.2035000000001</v>
      </c>
      <c r="CQ475" s="9">
        <v>0</v>
      </c>
      <c r="CR475" s="9">
        <v>0</v>
      </c>
      <c r="CS475" s="9">
        <v>0</v>
      </c>
      <c r="CT475" s="24">
        <f>Table1[[#This Row],[Recapture Cancellation Reduction Amount Through FY12]]+Table1[[#This Row],[Recapture Cancellation Reduction Amount FY13 and After]]</f>
        <v>0</v>
      </c>
      <c r="CU475" s="9">
        <v>0</v>
      </c>
      <c r="CV475" s="9">
        <v>0</v>
      </c>
      <c r="CW475" s="9">
        <v>0</v>
      </c>
      <c r="CX475" s="24">
        <f>Table1[[#This Row],[Penalty Paid Through FY12]]+Table1[[#This Row],[Penalty Paid FY13 and After]]</f>
        <v>0</v>
      </c>
      <c r="CY475" s="9">
        <v>109.815</v>
      </c>
      <c r="CZ475" s="9">
        <v>425.61020000000002</v>
      </c>
      <c r="DA475" s="9">
        <v>1560.5933</v>
      </c>
      <c r="DB475" s="24">
        <f>Table1[[#This Row],[TOTAL Assistance Net of Recapture Penalties Through FY12]]+Table1[[#This Row],[TOTAL Assistance Net of Recapture Penalties FY13 and After]]</f>
        <v>1986.2035000000001</v>
      </c>
      <c r="DC475" s="9">
        <v>257.18610000000001</v>
      </c>
      <c r="DD475" s="9">
        <v>1006.4949</v>
      </c>
      <c r="DE475" s="9">
        <v>3654.9025000000001</v>
      </c>
      <c r="DF475" s="24">
        <f>Table1[[#This Row],[Company Direct Tax Revenue Before Assistance Through FY12]]+Table1[[#This Row],[Company Direct Tax Revenue Before Assistance FY13 and After]]</f>
        <v>4661.3973999999998</v>
      </c>
      <c r="DG475" s="9">
        <v>10.8239</v>
      </c>
      <c r="DH475" s="9">
        <v>46.964700000000001</v>
      </c>
      <c r="DI475" s="9">
        <v>153.82</v>
      </c>
      <c r="DJ475" s="24">
        <f>Table1[[#This Row],[Indirect and Induced Tax Revenues Through FY12]]+Table1[[#This Row],[Indirect and Induced Tax Revenues FY13 and After]]</f>
        <v>200.78469999999999</v>
      </c>
      <c r="DK475" s="9">
        <v>268.01</v>
      </c>
      <c r="DL475" s="9">
        <v>1053.4595999999999</v>
      </c>
      <c r="DM475" s="9">
        <v>3808.7224999999999</v>
      </c>
      <c r="DN475" s="24">
        <f>Table1[[#This Row],[TOTAL Tax Revenues Before Assistance Through FY12]]+Table1[[#This Row],[TOTAL Tax Revenues Before Assistance FY13 and After]]</f>
        <v>4862.1821</v>
      </c>
      <c r="DO475" s="9">
        <v>158.19499999999999</v>
      </c>
      <c r="DP475" s="9">
        <v>627.84939999999995</v>
      </c>
      <c r="DQ475" s="9">
        <v>2248.1291999999999</v>
      </c>
      <c r="DR475" s="24">
        <f>Table1[[#This Row],[TOTAL Tax Revenues Net of Assistance Recapture and Penalty Through FY12]]+Table1[[#This Row],[TOTAL Tax Revenues Net of Assistance Recapture and Penalty FY13 and After]]</f>
        <v>2875.9785999999999</v>
      </c>
      <c r="DS475" s="9">
        <v>0</v>
      </c>
      <c r="DT475" s="9">
        <v>0</v>
      </c>
      <c r="DU475" s="9">
        <v>0</v>
      </c>
      <c r="DV475" s="9">
        <v>0</v>
      </c>
    </row>
    <row r="476" spans="1:126" x14ac:dyDescent="0.25">
      <c r="A476" s="10">
        <v>93369</v>
      </c>
      <c r="B476" s="10" t="s">
        <v>1835</v>
      </c>
      <c r="C476" s="10" t="s">
        <v>1836</v>
      </c>
      <c r="D476" s="10" t="s">
        <v>47</v>
      </c>
      <c r="E476" s="10">
        <v>10</v>
      </c>
      <c r="F476" s="10" t="s">
        <v>1837</v>
      </c>
      <c r="G476" s="10" t="s">
        <v>203</v>
      </c>
      <c r="H476" s="13">
        <v>2375</v>
      </c>
      <c r="I476" s="13">
        <v>6565</v>
      </c>
      <c r="J476" s="10" t="s">
        <v>511</v>
      </c>
      <c r="K476" s="10" t="s">
        <v>491</v>
      </c>
      <c r="L476" s="8">
        <v>39477</v>
      </c>
      <c r="M476" s="8">
        <v>48761</v>
      </c>
      <c r="N476" s="9">
        <v>1000</v>
      </c>
      <c r="O476" s="10" t="s">
        <v>74</v>
      </c>
      <c r="P476" s="7">
        <v>3</v>
      </c>
      <c r="Q476" s="7">
        <v>0</v>
      </c>
      <c r="R476" s="7">
        <v>10</v>
      </c>
      <c r="S476" s="7">
        <v>0</v>
      </c>
      <c r="T476" s="7">
        <v>0</v>
      </c>
      <c r="U476" s="7">
        <v>13</v>
      </c>
      <c r="V476" s="7">
        <v>11</v>
      </c>
      <c r="W476" s="7">
        <v>0</v>
      </c>
      <c r="X476" s="7">
        <v>0</v>
      </c>
      <c r="Y476" s="7">
        <v>0</v>
      </c>
      <c r="Z476" s="7">
        <v>0</v>
      </c>
      <c r="AA476" s="7">
        <v>0</v>
      </c>
      <c r="AB476" s="16">
        <v>0</v>
      </c>
      <c r="AC476" s="16">
        <v>0</v>
      </c>
      <c r="AD476" s="16">
        <v>0</v>
      </c>
      <c r="AE476" s="16">
        <v>0</v>
      </c>
      <c r="AF476" s="15">
        <v>100</v>
      </c>
      <c r="AG476" s="10" t="s">
        <v>28</v>
      </c>
      <c r="AH476" s="10" t="s">
        <v>1966</v>
      </c>
      <c r="AI476" s="9">
        <v>0</v>
      </c>
      <c r="AJ476" s="9">
        <v>0</v>
      </c>
      <c r="AK476" s="9">
        <v>0</v>
      </c>
      <c r="AL476" s="24">
        <f>Table1[[#This Row],[Company Direct Land Through FY12]]+Table1[[#This Row],[Company Direct Land FY13 and After]]</f>
        <v>0</v>
      </c>
      <c r="AM476" s="9">
        <v>0</v>
      </c>
      <c r="AN476" s="9">
        <v>0</v>
      </c>
      <c r="AO476" s="9">
        <v>0</v>
      </c>
      <c r="AP476" s="24">
        <f>Table1[[#This Row],[Company Direct Building Through FY12]]+Table1[[#This Row],[Company Direct Building FY13 and After]]</f>
        <v>0</v>
      </c>
      <c r="AQ476" s="9">
        <v>0</v>
      </c>
      <c r="AR476" s="9">
        <v>17.864000000000001</v>
      </c>
      <c r="AS476" s="9">
        <v>0</v>
      </c>
      <c r="AT476" s="24">
        <f>Table1[[#This Row],[Mortgage Recording Tax Through FY12]]+Table1[[#This Row],[Mortgage Recording Tax FY13 and After]]</f>
        <v>17.864000000000001</v>
      </c>
      <c r="AU476" s="9">
        <v>0</v>
      </c>
      <c r="AV476" s="9">
        <v>0</v>
      </c>
      <c r="AW476" s="9">
        <v>0</v>
      </c>
      <c r="AX476" s="24">
        <f>Table1[[#This Row],[Pilot Savings  Through FY12]]+Table1[[#This Row],[Pilot Savings FY13 and After]]</f>
        <v>0</v>
      </c>
      <c r="AY476" s="9">
        <v>0</v>
      </c>
      <c r="AZ476" s="9">
        <v>17.864000000000001</v>
      </c>
      <c r="BA476" s="9">
        <v>0</v>
      </c>
      <c r="BB476" s="24">
        <f>Table1[[#This Row],[Mortgage Recording Tax Exemption Through FY12]]+Table1[[#This Row],[Mortgage Recording Tax Exemption FY13 and After]]</f>
        <v>17.864000000000001</v>
      </c>
      <c r="BC476" s="9">
        <v>5.2214</v>
      </c>
      <c r="BD476" s="9">
        <v>22.942</v>
      </c>
      <c r="BE476" s="9">
        <v>67.593900000000005</v>
      </c>
      <c r="BF476" s="24">
        <f>Table1[[#This Row],[Indirect and Induced Land Through FY12]]+Table1[[#This Row],[Indirect and Induced Land FY13 and After]]</f>
        <v>90.535899999999998</v>
      </c>
      <c r="BG476" s="9">
        <v>9.6969999999999992</v>
      </c>
      <c r="BH476" s="9">
        <v>42.6066</v>
      </c>
      <c r="BI476" s="9">
        <v>125.5372</v>
      </c>
      <c r="BJ476" s="24">
        <f>Table1[[#This Row],[Indirect and Induced Building Through FY12]]+Table1[[#This Row],[Indirect and Induced Building FY13 and After]]</f>
        <v>168.1438</v>
      </c>
      <c r="BK476" s="9">
        <v>14.9184</v>
      </c>
      <c r="BL476" s="9">
        <v>65.548599999999993</v>
      </c>
      <c r="BM476" s="9">
        <v>193.1311</v>
      </c>
      <c r="BN476" s="24">
        <f>Table1[[#This Row],[TOTAL Real Property Related Taxes Through FY12]]+Table1[[#This Row],[TOTAL Real Property Related Taxes FY13 and After]]</f>
        <v>258.67970000000003</v>
      </c>
      <c r="BO476" s="9">
        <v>13.9495</v>
      </c>
      <c r="BP476" s="9">
        <v>67.785600000000002</v>
      </c>
      <c r="BQ476" s="9">
        <v>180.5889</v>
      </c>
      <c r="BR476" s="24">
        <f>Table1[[#This Row],[Company Direct Through FY12]]+Table1[[#This Row],[Company Direct FY13 and After]]</f>
        <v>248.37450000000001</v>
      </c>
      <c r="BS476" s="9">
        <v>0</v>
      </c>
      <c r="BT476" s="9">
        <v>0</v>
      </c>
      <c r="BU476" s="9">
        <v>0</v>
      </c>
      <c r="BV476" s="24">
        <f>Table1[[#This Row],[Sales Tax Exemption Through FY12]]+Table1[[#This Row],[Sales Tax Exemption FY13 and After]]</f>
        <v>0</v>
      </c>
      <c r="BW476" s="9">
        <v>0</v>
      </c>
      <c r="BX476" s="9">
        <v>0</v>
      </c>
      <c r="BY476" s="9">
        <v>0</v>
      </c>
      <c r="BZ476" s="24">
        <f>Table1[[#This Row],[Energy Tax Savings Through FY12]]+Table1[[#This Row],[Energy Tax Savings FY13 and After]]</f>
        <v>0</v>
      </c>
      <c r="CA476" s="9">
        <v>0.83989999999999998</v>
      </c>
      <c r="CB476" s="9">
        <v>3.597</v>
      </c>
      <c r="CC476" s="9">
        <v>4.0522999999999998</v>
      </c>
      <c r="CD476" s="24">
        <f>Table1[[#This Row],[Tax Exempt Bond Savings Through FY12]]+Table1[[#This Row],[Tax Exempt Bond Savings FY13 and After]]</f>
        <v>7.6493000000000002</v>
      </c>
      <c r="CE476" s="9">
        <v>16.091000000000001</v>
      </c>
      <c r="CF476" s="9">
        <v>79.086200000000005</v>
      </c>
      <c r="CG476" s="9">
        <v>208.31209999999999</v>
      </c>
      <c r="CH476" s="24">
        <f>Table1[[#This Row],[Indirect and Induced Through FY12]]+Table1[[#This Row],[Indirect and Induced FY13 and After]]</f>
        <v>287.39830000000001</v>
      </c>
      <c r="CI476" s="9">
        <v>29.200600000000001</v>
      </c>
      <c r="CJ476" s="9">
        <v>143.2748</v>
      </c>
      <c r="CK476" s="9">
        <v>384.84870000000001</v>
      </c>
      <c r="CL476" s="24">
        <f>Table1[[#This Row],[TOTAL Income Consumption Use Taxes Through FY12]]+Table1[[#This Row],[TOTAL Income Consumption Use Taxes FY13 and After]]</f>
        <v>528.12350000000004</v>
      </c>
      <c r="CM476" s="9">
        <v>0.83989999999999998</v>
      </c>
      <c r="CN476" s="9">
        <v>21.460999999999999</v>
      </c>
      <c r="CO476" s="9">
        <v>4.0522999999999998</v>
      </c>
      <c r="CP476" s="24">
        <f>Table1[[#This Row],[Assistance Provided Through FY12]]+Table1[[#This Row],[Assistance Provided FY13 and After]]</f>
        <v>25.513299999999997</v>
      </c>
      <c r="CQ476" s="9">
        <v>0</v>
      </c>
      <c r="CR476" s="9">
        <v>0</v>
      </c>
      <c r="CS476" s="9">
        <v>0</v>
      </c>
      <c r="CT476" s="24">
        <f>Table1[[#This Row],[Recapture Cancellation Reduction Amount Through FY12]]+Table1[[#This Row],[Recapture Cancellation Reduction Amount FY13 and After]]</f>
        <v>0</v>
      </c>
      <c r="CU476" s="9">
        <v>0</v>
      </c>
      <c r="CV476" s="9">
        <v>0</v>
      </c>
      <c r="CW476" s="9">
        <v>0</v>
      </c>
      <c r="CX476" s="24">
        <f>Table1[[#This Row],[Penalty Paid Through FY12]]+Table1[[#This Row],[Penalty Paid FY13 and After]]</f>
        <v>0</v>
      </c>
      <c r="CY476" s="9">
        <v>0.83989999999999998</v>
      </c>
      <c r="CZ476" s="9">
        <v>21.460999999999999</v>
      </c>
      <c r="DA476" s="9">
        <v>4.0522999999999998</v>
      </c>
      <c r="DB476" s="24">
        <f>Table1[[#This Row],[TOTAL Assistance Net of Recapture Penalties Through FY12]]+Table1[[#This Row],[TOTAL Assistance Net of Recapture Penalties FY13 and After]]</f>
        <v>25.513299999999997</v>
      </c>
      <c r="DC476" s="9">
        <v>13.9495</v>
      </c>
      <c r="DD476" s="9">
        <v>85.649600000000007</v>
      </c>
      <c r="DE476" s="9">
        <v>180.5889</v>
      </c>
      <c r="DF476" s="24">
        <f>Table1[[#This Row],[Company Direct Tax Revenue Before Assistance Through FY12]]+Table1[[#This Row],[Company Direct Tax Revenue Before Assistance FY13 and After]]</f>
        <v>266.23849999999999</v>
      </c>
      <c r="DG476" s="9">
        <v>31.009399999999999</v>
      </c>
      <c r="DH476" s="9">
        <v>144.63480000000001</v>
      </c>
      <c r="DI476" s="9">
        <v>401.44319999999999</v>
      </c>
      <c r="DJ476" s="24">
        <f>Table1[[#This Row],[Indirect and Induced Tax Revenues Through FY12]]+Table1[[#This Row],[Indirect and Induced Tax Revenues FY13 and After]]</f>
        <v>546.07799999999997</v>
      </c>
      <c r="DK476" s="9">
        <v>44.9589</v>
      </c>
      <c r="DL476" s="9">
        <v>230.28440000000001</v>
      </c>
      <c r="DM476" s="9">
        <v>582.03210000000001</v>
      </c>
      <c r="DN476" s="24">
        <f>Table1[[#This Row],[TOTAL Tax Revenues Before Assistance Through FY12]]+Table1[[#This Row],[TOTAL Tax Revenues Before Assistance FY13 and After]]</f>
        <v>812.31650000000002</v>
      </c>
      <c r="DO476" s="9">
        <v>44.119</v>
      </c>
      <c r="DP476" s="9">
        <v>208.82339999999999</v>
      </c>
      <c r="DQ476" s="9">
        <v>577.97979999999995</v>
      </c>
      <c r="DR476" s="24">
        <f>Table1[[#This Row],[TOTAL Tax Revenues Net of Assistance Recapture and Penalty Through FY12]]+Table1[[#This Row],[TOTAL Tax Revenues Net of Assistance Recapture and Penalty FY13 and After]]</f>
        <v>786.80319999999995</v>
      </c>
      <c r="DS476" s="9">
        <v>0</v>
      </c>
      <c r="DT476" s="9">
        <v>0</v>
      </c>
      <c r="DU476" s="9">
        <v>0</v>
      </c>
      <c r="DV476" s="9">
        <v>0</v>
      </c>
    </row>
    <row r="477" spans="1:126" x14ac:dyDescent="0.25">
      <c r="A477" s="10">
        <v>93698</v>
      </c>
      <c r="B477" s="10" t="s">
        <v>49</v>
      </c>
      <c r="C477" s="10" t="s">
        <v>53</v>
      </c>
      <c r="D477" s="10" t="s">
        <v>47</v>
      </c>
      <c r="E477" s="10">
        <v>1</v>
      </c>
      <c r="F477" s="10" t="s">
        <v>54</v>
      </c>
      <c r="G477" s="10" t="s">
        <v>55</v>
      </c>
      <c r="H477" s="13">
        <v>0</v>
      </c>
      <c r="I477" s="13">
        <v>222624</v>
      </c>
      <c r="J477" s="10" t="s">
        <v>51</v>
      </c>
      <c r="K477" s="10" t="s">
        <v>50</v>
      </c>
      <c r="L477" s="8">
        <v>34059</v>
      </c>
      <c r="M477" s="8">
        <v>43281</v>
      </c>
      <c r="N477" s="9">
        <v>17000</v>
      </c>
      <c r="O477" s="10" t="s">
        <v>56</v>
      </c>
      <c r="P477" s="7">
        <v>13</v>
      </c>
      <c r="Q477" s="7">
        <v>5</v>
      </c>
      <c r="R477" s="7">
        <v>224</v>
      </c>
      <c r="S477" s="7">
        <v>29</v>
      </c>
      <c r="T477" s="7">
        <v>0</v>
      </c>
      <c r="U477" s="7">
        <v>271</v>
      </c>
      <c r="V477" s="7">
        <v>261</v>
      </c>
      <c r="W477" s="7">
        <v>0</v>
      </c>
      <c r="X477" s="7">
        <v>0</v>
      </c>
      <c r="Y477" s="7">
        <v>0</v>
      </c>
      <c r="Z477" s="7">
        <v>1600</v>
      </c>
      <c r="AA477" s="7">
        <v>0</v>
      </c>
      <c r="AB477" s="16">
        <v>0</v>
      </c>
      <c r="AC477" s="16">
        <v>0</v>
      </c>
      <c r="AD477" s="16">
        <v>0</v>
      </c>
      <c r="AE477" s="16">
        <v>0</v>
      </c>
      <c r="AF477" s="15">
        <v>33.333333333333329</v>
      </c>
      <c r="AG477" s="10" t="s">
        <v>28</v>
      </c>
      <c r="AH477" s="10" t="s">
        <v>1966</v>
      </c>
      <c r="AI477" s="9">
        <v>508.21499999999997</v>
      </c>
      <c r="AJ477" s="9">
        <v>3513.9263000000001</v>
      </c>
      <c r="AK477" s="9">
        <v>118.2067</v>
      </c>
      <c r="AL477" s="24">
        <f>Table1[[#This Row],[Company Direct Land Through FY12]]+Table1[[#This Row],[Company Direct Land FY13 and After]]</f>
        <v>3632.1330000000003</v>
      </c>
      <c r="AM477" s="9">
        <v>768.46500000000003</v>
      </c>
      <c r="AN477" s="9">
        <v>4790.2402000000002</v>
      </c>
      <c r="AO477" s="9">
        <v>178.7388</v>
      </c>
      <c r="AP477" s="24">
        <f>Table1[[#This Row],[Company Direct Building Through FY12]]+Table1[[#This Row],[Company Direct Building FY13 and After]]</f>
        <v>4968.9790000000003</v>
      </c>
      <c r="AQ477" s="9">
        <v>0</v>
      </c>
      <c r="AR477" s="9">
        <v>239.52500000000001</v>
      </c>
      <c r="AS477" s="9">
        <v>0</v>
      </c>
      <c r="AT477" s="24">
        <f>Table1[[#This Row],[Mortgage Recording Tax Through FY12]]+Table1[[#This Row],[Mortgage Recording Tax FY13 and After]]</f>
        <v>239.52500000000001</v>
      </c>
      <c r="AU477" s="9">
        <v>840.53800000000001</v>
      </c>
      <c r="AV477" s="9">
        <v>4055.8029999999999</v>
      </c>
      <c r="AW477" s="9">
        <v>195.50239999999999</v>
      </c>
      <c r="AX477" s="24">
        <f>Table1[[#This Row],[Pilot Savings  Through FY12]]+Table1[[#This Row],[Pilot Savings FY13 and After]]</f>
        <v>4251.3054000000002</v>
      </c>
      <c r="AY477" s="9">
        <v>0</v>
      </c>
      <c r="AZ477" s="9">
        <v>0</v>
      </c>
      <c r="BA477" s="9">
        <v>0</v>
      </c>
      <c r="BB477" s="24">
        <f>Table1[[#This Row],[Mortgage Recording Tax Exemption Through FY12]]+Table1[[#This Row],[Mortgage Recording Tax Exemption FY13 and After]]</f>
        <v>0</v>
      </c>
      <c r="BC477" s="9">
        <v>348.08240000000001</v>
      </c>
      <c r="BD477" s="9">
        <v>5246.2065000000002</v>
      </c>
      <c r="BE477" s="9">
        <v>80.961200000000005</v>
      </c>
      <c r="BF477" s="24">
        <f>Table1[[#This Row],[Indirect and Induced Land Through FY12]]+Table1[[#This Row],[Indirect and Induced Land FY13 and After]]</f>
        <v>5327.1677</v>
      </c>
      <c r="BG477" s="9">
        <v>646.43870000000004</v>
      </c>
      <c r="BH477" s="9">
        <v>9742.9547000000002</v>
      </c>
      <c r="BI477" s="9">
        <v>150.35650000000001</v>
      </c>
      <c r="BJ477" s="24">
        <f>Table1[[#This Row],[Indirect and Induced Building Through FY12]]+Table1[[#This Row],[Indirect and Induced Building FY13 and After]]</f>
        <v>9893.3112000000001</v>
      </c>
      <c r="BK477" s="9">
        <v>1430.6631</v>
      </c>
      <c r="BL477" s="9">
        <v>19477.0497</v>
      </c>
      <c r="BM477" s="9">
        <v>332.76080000000002</v>
      </c>
      <c r="BN477" s="24">
        <f>Table1[[#This Row],[TOTAL Real Property Related Taxes Through FY12]]+Table1[[#This Row],[TOTAL Real Property Related Taxes FY13 and After]]</f>
        <v>19809.8105</v>
      </c>
      <c r="BO477" s="9">
        <v>1308.3674000000001</v>
      </c>
      <c r="BP477" s="9">
        <v>24951.1505</v>
      </c>
      <c r="BQ477" s="9">
        <v>304.31580000000002</v>
      </c>
      <c r="BR477" s="24">
        <f>Table1[[#This Row],[Company Direct Through FY12]]+Table1[[#This Row],[Company Direct FY13 and After]]</f>
        <v>25255.4663</v>
      </c>
      <c r="BS477" s="9">
        <v>0</v>
      </c>
      <c r="BT477" s="9">
        <v>0</v>
      </c>
      <c r="BU477" s="9">
        <v>0</v>
      </c>
      <c r="BV477" s="24">
        <f>Table1[[#This Row],[Sales Tax Exemption Through FY12]]+Table1[[#This Row],[Sales Tax Exemption FY13 and After]]</f>
        <v>0</v>
      </c>
      <c r="BW477" s="9">
        <v>0</v>
      </c>
      <c r="BX477" s="9">
        <v>0</v>
      </c>
      <c r="BY477" s="9">
        <v>0</v>
      </c>
      <c r="BZ477" s="24">
        <f>Table1[[#This Row],[Energy Tax Savings Through FY12]]+Table1[[#This Row],[Energy Tax Savings FY13 and After]]</f>
        <v>0</v>
      </c>
      <c r="CA477" s="9">
        <v>13.398999999999999</v>
      </c>
      <c r="CB477" s="9">
        <v>60.713200000000001</v>
      </c>
      <c r="CC477" s="9">
        <v>3.0110999999999999</v>
      </c>
      <c r="CD477" s="24">
        <f>Table1[[#This Row],[Tax Exempt Bond Savings Through FY12]]+Table1[[#This Row],[Tax Exempt Bond Savings FY13 and After]]</f>
        <v>63.724299999999999</v>
      </c>
      <c r="CE477" s="9">
        <v>1072.6890000000001</v>
      </c>
      <c r="CF477" s="9">
        <v>18413.752199999999</v>
      </c>
      <c r="CG477" s="9">
        <v>249.49889999999999</v>
      </c>
      <c r="CH477" s="24">
        <f>Table1[[#This Row],[Indirect and Induced Through FY12]]+Table1[[#This Row],[Indirect and Induced FY13 and After]]</f>
        <v>18663.251099999998</v>
      </c>
      <c r="CI477" s="9">
        <v>2367.6574000000001</v>
      </c>
      <c r="CJ477" s="9">
        <v>43304.1895</v>
      </c>
      <c r="CK477" s="9">
        <v>550.80359999999996</v>
      </c>
      <c r="CL477" s="24">
        <f>Table1[[#This Row],[TOTAL Income Consumption Use Taxes Through FY12]]+Table1[[#This Row],[TOTAL Income Consumption Use Taxes FY13 and After]]</f>
        <v>43854.9931</v>
      </c>
      <c r="CM477" s="9">
        <v>853.93700000000001</v>
      </c>
      <c r="CN477" s="9">
        <v>4116.5162</v>
      </c>
      <c r="CO477" s="9">
        <v>198.51349999999999</v>
      </c>
      <c r="CP477" s="24">
        <f>Table1[[#This Row],[Assistance Provided Through FY12]]+Table1[[#This Row],[Assistance Provided FY13 and After]]</f>
        <v>4315.0297</v>
      </c>
      <c r="CQ477" s="9">
        <v>0</v>
      </c>
      <c r="CR477" s="9">
        <v>0</v>
      </c>
      <c r="CS477" s="9">
        <v>0</v>
      </c>
      <c r="CT477" s="24">
        <f>Table1[[#This Row],[Recapture Cancellation Reduction Amount Through FY12]]+Table1[[#This Row],[Recapture Cancellation Reduction Amount FY13 and After]]</f>
        <v>0</v>
      </c>
      <c r="CU477" s="9">
        <v>0</v>
      </c>
      <c r="CV477" s="9">
        <v>0</v>
      </c>
      <c r="CW477" s="9">
        <v>0</v>
      </c>
      <c r="CX477" s="24">
        <f>Table1[[#This Row],[Penalty Paid Through FY12]]+Table1[[#This Row],[Penalty Paid FY13 and After]]</f>
        <v>0</v>
      </c>
      <c r="CY477" s="9">
        <v>853.93700000000001</v>
      </c>
      <c r="CZ477" s="9">
        <v>4116.5162</v>
      </c>
      <c r="DA477" s="9">
        <v>198.51349999999999</v>
      </c>
      <c r="DB477" s="24">
        <f>Table1[[#This Row],[TOTAL Assistance Net of Recapture Penalties Through FY12]]+Table1[[#This Row],[TOTAL Assistance Net of Recapture Penalties FY13 and After]]</f>
        <v>4315.0297</v>
      </c>
      <c r="DC477" s="9">
        <v>2585.0473999999999</v>
      </c>
      <c r="DD477" s="9">
        <v>33494.841999999997</v>
      </c>
      <c r="DE477" s="9">
        <v>601.26130000000001</v>
      </c>
      <c r="DF477" s="24">
        <f>Table1[[#This Row],[Company Direct Tax Revenue Before Assistance Through FY12]]+Table1[[#This Row],[Company Direct Tax Revenue Before Assistance FY13 and After]]</f>
        <v>34096.103299999995</v>
      </c>
      <c r="DG477" s="9">
        <v>2067.2100999999998</v>
      </c>
      <c r="DH477" s="9">
        <v>33402.913399999998</v>
      </c>
      <c r="DI477" s="9">
        <v>480.81659999999999</v>
      </c>
      <c r="DJ477" s="24">
        <f>Table1[[#This Row],[Indirect and Induced Tax Revenues Through FY12]]+Table1[[#This Row],[Indirect and Induced Tax Revenues FY13 and After]]</f>
        <v>33883.729999999996</v>
      </c>
      <c r="DK477" s="9">
        <v>4652.2574999999997</v>
      </c>
      <c r="DL477" s="9">
        <v>66897.755399999995</v>
      </c>
      <c r="DM477" s="9">
        <v>1082.0779</v>
      </c>
      <c r="DN477" s="24">
        <f>Table1[[#This Row],[TOTAL Tax Revenues Before Assistance Through FY12]]+Table1[[#This Row],[TOTAL Tax Revenues Before Assistance FY13 and After]]</f>
        <v>67979.833299999998</v>
      </c>
      <c r="DO477" s="9">
        <v>3798.3204999999998</v>
      </c>
      <c r="DP477" s="9">
        <v>62781.239200000004</v>
      </c>
      <c r="DQ477" s="9">
        <v>883.56439999999998</v>
      </c>
      <c r="DR477" s="24">
        <f>Table1[[#This Row],[TOTAL Tax Revenues Net of Assistance Recapture and Penalty Through FY12]]+Table1[[#This Row],[TOTAL Tax Revenues Net of Assistance Recapture and Penalty FY13 and After]]</f>
        <v>63664.803600000007</v>
      </c>
      <c r="DS477" s="9">
        <v>0</v>
      </c>
      <c r="DT477" s="9">
        <v>0</v>
      </c>
      <c r="DU477" s="9">
        <v>0</v>
      </c>
      <c r="DV477" s="9">
        <v>0</v>
      </c>
    </row>
    <row r="478" spans="1:126" x14ac:dyDescent="0.25">
      <c r="A478" s="10">
        <v>93699</v>
      </c>
      <c r="B478" s="10" t="s">
        <v>63</v>
      </c>
      <c r="C478" s="10" t="s">
        <v>65</v>
      </c>
      <c r="D478" s="10" t="s">
        <v>47</v>
      </c>
      <c r="E478" s="10">
        <v>4</v>
      </c>
      <c r="F478" s="10" t="s">
        <v>66</v>
      </c>
      <c r="G478" s="10" t="s">
        <v>67</v>
      </c>
      <c r="H478" s="13">
        <v>0</v>
      </c>
      <c r="I478" s="13">
        <v>598924</v>
      </c>
      <c r="J478" s="10" t="s">
        <v>64</v>
      </c>
      <c r="K478" s="10" t="s">
        <v>42</v>
      </c>
      <c r="L478" s="8">
        <v>35199</v>
      </c>
      <c r="M478" s="8">
        <v>41213</v>
      </c>
      <c r="N478" s="9">
        <v>115000</v>
      </c>
      <c r="O478" s="10" t="s">
        <v>68</v>
      </c>
      <c r="P478" s="7">
        <v>0</v>
      </c>
      <c r="Q478" s="7">
        <v>0</v>
      </c>
      <c r="R478" s="7">
        <v>913</v>
      </c>
      <c r="S478" s="7">
        <v>0</v>
      </c>
      <c r="T478" s="7">
        <v>0</v>
      </c>
      <c r="U478" s="7">
        <v>913</v>
      </c>
      <c r="V478" s="7">
        <v>1187</v>
      </c>
      <c r="W478" s="7">
        <v>0</v>
      </c>
      <c r="X478" s="7">
        <v>949</v>
      </c>
      <c r="Y478" s="7">
        <v>949</v>
      </c>
      <c r="Z478" s="7">
        <v>165</v>
      </c>
      <c r="AA478" s="7">
        <v>90.4709748083242</v>
      </c>
      <c r="AB478" s="16">
        <v>0.10952902519167579</v>
      </c>
      <c r="AC478" s="16">
        <v>0.10952902519167579</v>
      </c>
      <c r="AD478" s="16">
        <v>0.21905805038335158</v>
      </c>
      <c r="AE478" s="16">
        <v>9.0909090909090917</v>
      </c>
      <c r="AF478" s="15">
        <v>52.026286966046001</v>
      </c>
      <c r="AG478" s="10" t="s">
        <v>28</v>
      </c>
      <c r="AH478" s="10" t="s">
        <v>1966</v>
      </c>
      <c r="AI478" s="9">
        <v>3361.3159999999998</v>
      </c>
      <c r="AJ478" s="9">
        <v>8941.1342000000004</v>
      </c>
      <c r="AK478" s="9">
        <v>978.0385</v>
      </c>
      <c r="AL478" s="24">
        <f>Table1[[#This Row],[Company Direct Land Through FY12]]+Table1[[#This Row],[Company Direct Land FY13 and After]]</f>
        <v>9919.172700000001</v>
      </c>
      <c r="AM478" s="9">
        <v>6242.4440000000004</v>
      </c>
      <c r="AN478" s="9">
        <v>16625.9041</v>
      </c>
      <c r="AO478" s="9">
        <v>1816.3571999999999</v>
      </c>
      <c r="AP478" s="24">
        <f>Table1[[#This Row],[Company Direct Building Through FY12]]+Table1[[#This Row],[Company Direct Building FY13 and After]]</f>
        <v>18442.261299999998</v>
      </c>
      <c r="AQ478" s="9">
        <v>0</v>
      </c>
      <c r="AR478" s="9">
        <v>616.24940000000004</v>
      </c>
      <c r="AS478" s="9">
        <v>0</v>
      </c>
      <c r="AT478" s="24">
        <f>Table1[[#This Row],[Mortgage Recording Tax Through FY12]]+Table1[[#This Row],[Mortgage Recording Tax FY13 and After]]</f>
        <v>616.24940000000004</v>
      </c>
      <c r="AU478" s="9">
        <v>0</v>
      </c>
      <c r="AV478" s="9">
        <v>-364.79969999999997</v>
      </c>
      <c r="AW478" s="9">
        <v>0</v>
      </c>
      <c r="AX478" s="24">
        <f>Table1[[#This Row],[Pilot Savings  Through FY12]]+Table1[[#This Row],[Pilot Savings FY13 and After]]</f>
        <v>-364.79969999999997</v>
      </c>
      <c r="AY478" s="9">
        <v>0</v>
      </c>
      <c r="AZ478" s="9">
        <v>0</v>
      </c>
      <c r="BA478" s="9">
        <v>0</v>
      </c>
      <c r="BB478" s="24">
        <f>Table1[[#This Row],[Mortgage Recording Tax Exemption Through FY12]]+Table1[[#This Row],[Mortgage Recording Tax Exemption FY13 and After]]</f>
        <v>0</v>
      </c>
      <c r="BC478" s="9">
        <v>5369.6644999999999</v>
      </c>
      <c r="BD478" s="9">
        <v>20035.4604</v>
      </c>
      <c r="BE478" s="9">
        <v>1562.4055000000001</v>
      </c>
      <c r="BF478" s="24">
        <f>Table1[[#This Row],[Indirect and Induced Land Through FY12]]+Table1[[#This Row],[Indirect and Induced Land FY13 and After]]</f>
        <v>21597.865900000001</v>
      </c>
      <c r="BG478" s="9">
        <v>9972.2340999999997</v>
      </c>
      <c r="BH478" s="9">
        <v>37208.711799999997</v>
      </c>
      <c r="BI478" s="9">
        <v>2901.6102000000001</v>
      </c>
      <c r="BJ478" s="24">
        <f>Table1[[#This Row],[Indirect and Induced Building Through FY12]]+Table1[[#This Row],[Indirect and Induced Building FY13 and After]]</f>
        <v>40110.322</v>
      </c>
      <c r="BK478" s="9">
        <v>24945.658599999999</v>
      </c>
      <c r="BL478" s="9">
        <v>83792.259600000005</v>
      </c>
      <c r="BM478" s="9">
        <v>7258.4114</v>
      </c>
      <c r="BN478" s="24">
        <f>Table1[[#This Row],[TOTAL Real Property Related Taxes Through FY12]]+Table1[[#This Row],[TOTAL Real Property Related Taxes FY13 and After]]</f>
        <v>91050.671000000002</v>
      </c>
      <c r="BO478" s="9">
        <v>36200.602299999999</v>
      </c>
      <c r="BP478" s="9">
        <v>151579.943</v>
      </c>
      <c r="BQ478" s="9">
        <v>10533.2503</v>
      </c>
      <c r="BR478" s="24">
        <f>Table1[[#This Row],[Company Direct Through FY12]]+Table1[[#This Row],[Company Direct FY13 and After]]</f>
        <v>162113.19329999998</v>
      </c>
      <c r="BS478" s="9">
        <v>63.573399999999999</v>
      </c>
      <c r="BT478" s="9">
        <v>1557.4110000000001</v>
      </c>
      <c r="BU478" s="9">
        <v>3964.694</v>
      </c>
      <c r="BV478" s="24">
        <f>Table1[[#This Row],[Sales Tax Exemption Through FY12]]+Table1[[#This Row],[Sales Tax Exemption FY13 and After]]</f>
        <v>5522.1049999999996</v>
      </c>
      <c r="BW478" s="9">
        <v>6.8299000000000003</v>
      </c>
      <c r="BX478" s="9">
        <v>26.026900000000001</v>
      </c>
      <c r="BY478" s="9">
        <v>1.9873000000000001</v>
      </c>
      <c r="BZ478" s="24">
        <f>Table1[[#This Row],[Energy Tax Savings Through FY12]]+Table1[[#This Row],[Energy Tax Savings FY13 and After]]</f>
        <v>28.014200000000002</v>
      </c>
      <c r="CA478" s="9">
        <v>0</v>
      </c>
      <c r="CB478" s="9">
        <v>0</v>
      </c>
      <c r="CC478" s="9">
        <v>0</v>
      </c>
      <c r="CD478" s="24">
        <f>Table1[[#This Row],[Tax Exempt Bond Savings Through FY12]]+Table1[[#This Row],[Tax Exempt Bond Savings FY13 and After]]</f>
        <v>0</v>
      </c>
      <c r="CE478" s="9">
        <v>16547.748200000002</v>
      </c>
      <c r="CF478" s="9">
        <v>67543.660099999994</v>
      </c>
      <c r="CG478" s="9">
        <v>4814.8805000000002</v>
      </c>
      <c r="CH478" s="24">
        <f>Table1[[#This Row],[Indirect and Induced Through FY12]]+Table1[[#This Row],[Indirect and Induced FY13 and After]]</f>
        <v>72358.540599999993</v>
      </c>
      <c r="CI478" s="9">
        <v>52677.947200000002</v>
      </c>
      <c r="CJ478" s="9">
        <v>217540.16519999999</v>
      </c>
      <c r="CK478" s="9">
        <v>11381.449500000001</v>
      </c>
      <c r="CL478" s="24">
        <f>Table1[[#This Row],[TOTAL Income Consumption Use Taxes Through FY12]]+Table1[[#This Row],[TOTAL Income Consumption Use Taxes FY13 and After]]</f>
        <v>228921.61469999998</v>
      </c>
      <c r="CM478" s="9">
        <v>70.403300000000002</v>
      </c>
      <c r="CN478" s="9">
        <v>1218.6382000000001</v>
      </c>
      <c r="CO478" s="9">
        <v>3966.6813000000002</v>
      </c>
      <c r="CP478" s="24">
        <f>Table1[[#This Row],[Assistance Provided Through FY12]]+Table1[[#This Row],[Assistance Provided FY13 and After]]</f>
        <v>5185.3195000000005</v>
      </c>
      <c r="CQ478" s="9">
        <v>0</v>
      </c>
      <c r="CR478" s="9">
        <v>51.472999999999999</v>
      </c>
      <c r="CS478" s="9">
        <v>0</v>
      </c>
      <c r="CT478" s="24">
        <f>Table1[[#This Row],[Recapture Cancellation Reduction Amount Through FY12]]+Table1[[#This Row],[Recapture Cancellation Reduction Amount FY13 and After]]</f>
        <v>51.472999999999999</v>
      </c>
      <c r="CU478" s="9">
        <v>0</v>
      </c>
      <c r="CV478" s="9">
        <v>0</v>
      </c>
      <c r="CW478" s="9">
        <v>0</v>
      </c>
      <c r="CX478" s="24">
        <f>Table1[[#This Row],[Penalty Paid Through FY12]]+Table1[[#This Row],[Penalty Paid FY13 and After]]</f>
        <v>0</v>
      </c>
      <c r="CY478" s="9">
        <v>70.403300000000002</v>
      </c>
      <c r="CZ478" s="9">
        <v>1167.1651999999999</v>
      </c>
      <c r="DA478" s="9">
        <v>3966.6813000000002</v>
      </c>
      <c r="DB478" s="24">
        <f>Table1[[#This Row],[TOTAL Assistance Net of Recapture Penalties Through FY12]]+Table1[[#This Row],[TOTAL Assistance Net of Recapture Penalties FY13 and After]]</f>
        <v>5133.8464999999997</v>
      </c>
      <c r="DC478" s="9">
        <v>45804.362300000001</v>
      </c>
      <c r="DD478" s="9">
        <v>177763.23069999999</v>
      </c>
      <c r="DE478" s="9">
        <v>13327.646000000001</v>
      </c>
      <c r="DF478" s="24">
        <f>Table1[[#This Row],[Company Direct Tax Revenue Before Assistance Through FY12]]+Table1[[#This Row],[Company Direct Tax Revenue Before Assistance FY13 and After]]</f>
        <v>191090.87669999999</v>
      </c>
      <c r="DG478" s="9">
        <v>31889.646799999999</v>
      </c>
      <c r="DH478" s="9">
        <v>124787.83229999999</v>
      </c>
      <c r="DI478" s="9">
        <v>9278.8961999999992</v>
      </c>
      <c r="DJ478" s="24">
        <f>Table1[[#This Row],[Indirect and Induced Tax Revenues Through FY12]]+Table1[[#This Row],[Indirect and Induced Tax Revenues FY13 and After]]</f>
        <v>134066.7285</v>
      </c>
      <c r="DK478" s="9">
        <v>77694.009099999996</v>
      </c>
      <c r="DL478" s="9">
        <v>302551.06300000002</v>
      </c>
      <c r="DM478" s="9">
        <v>22606.5422</v>
      </c>
      <c r="DN478" s="24">
        <f>Table1[[#This Row],[TOTAL Tax Revenues Before Assistance Through FY12]]+Table1[[#This Row],[TOTAL Tax Revenues Before Assistance FY13 and After]]</f>
        <v>325157.60520000005</v>
      </c>
      <c r="DO478" s="9">
        <v>77623.605800000005</v>
      </c>
      <c r="DP478" s="9">
        <v>301383.89779999998</v>
      </c>
      <c r="DQ478" s="9">
        <v>18639.8609</v>
      </c>
      <c r="DR478" s="24">
        <f>Table1[[#This Row],[TOTAL Tax Revenues Net of Assistance Recapture and Penalty Through FY12]]+Table1[[#This Row],[TOTAL Tax Revenues Net of Assistance Recapture and Penalty FY13 and After]]</f>
        <v>320023.75870000001</v>
      </c>
      <c r="DS478" s="9">
        <v>0</v>
      </c>
      <c r="DT478" s="9">
        <v>98.373099999999994</v>
      </c>
      <c r="DU478" s="9">
        <v>0</v>
      </c>
      <c r="DV478" s="9">
        <v>0</v>
      </c>
    </row>
    <row r="479" spans="1:126" x14ac:dyDescent="0.25">
      <c r="A479" s="10">
        <v>93700</v>
      </c>
      <c r="B479" s="10" t="s">
        <v>86</v>
      </c>
      <c r="C479" s="10" t="s">
        <v>88</v>
      </c>
      <c r="D479" s="10" t="s">
        <v>47</v>
      </c>
      <c r="E479" s="10">
        <v>3</v>
      </c>
      <c r="F479" s="10" t="s">
        <v>89</v>
      </c>
      <c r="G479" s="10" t="s">
        <v>90</v>
      </c>
      <c r="H479" s="13">
        <v>247150</v>
      </c>
      <c r="I479" s="13">
        <v>2520712</v>
      </c>
      <c r="J479" s="10" t="s">
        <v>87</v>
      </c>
      <c r="K479" s="10" t="s">
        <v>42</v>
      </c>
      <c r="L479" s="8">
        <v>34243</v>
      </c>
      <c r="M479" s="8">
        <v>43465</v>
      </c>
      <c r="N479" s="9">
        <v>401322</v>
      </c>
      <c r="O479" s="10" t="s">
        <v>91</v>
      </c>
      <c r="P479" s="7">
        <v>26</v>
      </c>
      <c r="Q479" s="7">
        <v>1093</v>
      </c>
      <c r="R479" s="7">
        <v>4007</v>
      </c>
      <c r="S479" s="7">
        <v>0</v>
      </c>
      <c r="T479" s="7">
        <v>0</v>
      </c>
      <c r="U479" s="7">
        <v>5126</v>
      </c>
      <c r="V479" s="7">
        <v>4566</v>
      </c>
      <c r="W479" s="7">
        <v>0</v>
      </c>
      <c r="X479" s="7">
        <v>3827</v>
      </c>
      <c r="Y479" s="7">
        <v>4600</v>
      </c>
      <c r="Z479" s="7">
        <v>0</v>
      </c>
      <c r="AA479" s="7">
        <v>25.216947422154163</v>
      </c>
      <c r="AB479" s="16">
        <v>17.233282286881064</v>
      </c>
      <c r="AC479" s="16">
        <v>5.2169474221541607</v>
      </c>
      <c r="AD479" s="16">
        <v>52.332822868810617</v>
      </c>
      <c r="AE479" s="16">
        <v>0</v>
      </c>
      <c r="AF479" s="15">
        <v>56.301209520093643</v>
      </c>
      <c r="AG479" s="10" t="s">
        <v>28</v>
      </c>
      <c r="AH479" s="10" t="s">
        <v>28</v>
      </c>
      <c r="AI479" s="9">
        <v>1352.8119999999999</v>
      </c>
      <c r="AJ479" s="9">
        <v>18195.166700000002</v>
      </c>
      <c r="AK479" s="9">
        <v>2110.1941999999999</v>
      </c>
      <c r="AL479" s="24">
        <f>Table1[[#This Row],[Company Direct Land Through FY12]]+Table1[[#This Row],[Company Direct Land FY13 and After]]</f>
        <v>20305.3609</v>
      </c>
      <c r="AM479" s="9">
        <v>2676.6759999999999</v>
      </c>
      <c r="AN479" s="9">
        <v>33664.404499999997</v>
      </c>
      <c r="AO479" s="9">
        <v>4175.2338</v>
      </c>
      <c r="AP479" s="24">
        <f>Table1[[#This Row],[Company Direct Building Through FY12]]+Table1[[#This Row],[Company Direct Building FY13 and After]]</f>
        <v>37839.638299999999</v>
      </c>
      <c r="AQ479" s="9">
        <v>0</v>
      </c>
      <c r="AR479" s="9">
        <v>0</v>
      </c>
      <c r="AS479" s="9">
        <v>0</v>
      </c>
      <c r="AT479" s="24">
        <f>Table1[[#This Row],[Mortgage Recording Tax Through FY12]]+Table1[[#This Row],[Mortgage Recording Tax FY13 and After]]</f>
        <v>0</v>
      </c>
      <c r="AU479" s="9">
        <v>688.48699999999997</v>
      </c>
      <c r="AV479" s="9">
        <v>-2993.0349999999999</v>
      </c>
      <c r="AW479" s="9">
        <v>0</v>
      </c>
      <c r="AX479" s="24">
        <f>Table1[[#This Row],[Pilot Savings  Through FY12]]+Table1[[#This Row],[Pilot Savings FY13 and After]]</f>
        <v>-2993.0349999999999</v>
      </c>
      <c r="AY479" s="9">
        <v>0</v>
      </c>
      <c r="AZ479" s="9">
        <v>0</v>
      </c>
      <c r="BA479" s="9">
        <v>0</v>
      </c>
      <c r="BB479" s="24">
        <f>Table1[[#This Row],[Mortgage Recording Tax Exemption Through FY12]]+Table1[[#This Row],[Mortgage Recording Tax Exemption FY13 and After]]</f>
        <v>0</v>
      </c>
      <c r="BC479" s="9">
        <v>22155.5625</v>
      </c>
      <c r="BD479" s="9">
        <v>176053.51800000001</v>
      </c>
      <c r="BE479" s="9">
        <v>34559.524100000002</v>
      </c>
      <c r="BF479" s="24">
        <f>Table1[[#This Row],[Indirect and Induced Land Through FY12]]+Table1[[#This Row],[Indirect and Induced Land FY13 and After]]</f>
        <v>210613.04210000002</v>
      </c>
      <c r="BG479" s="9">
        <v>41146.044699999999</v>
      </c>
      <c r="BH479" s="9">
        <v>326956.53360000002</v>
      </c>
      <c r="BI479" s="9">
        <v>64181.973700000002</v>
      </c>
      <c r="BJ479" s="24">
        <f>Table1[[#This Row],[Indirect and Induced Building Through FY12]]+Table1[[#This Row],[Indirect and Induced Building FY13 and After]]</f>
        <v>391138.50730000006</v>
      </c>
      <c r="BK479" s="9">
        <v>66642.608200000002</v>
      </c>
      <c r="BL479" s="9">
        <v>557862.65780000004</v>
      </c>
      <c r="BM479" s="9">
        <v>105026.9258</v>
      </c>
      <c r="BN479" s="24">
        <f>Table1[[#This Row],[TOTAL Real Property Related Taxes Through FY12]]+Table1[[#This Row],[TOTAL Real Property Related Taxes FY13 and After]]</f>
        <v>662889.58360000001</v>
      </c>
      <c r="BO479" s="9">
        <v>58803.949399999998</v>
      </c>
      <c r="BP479" s="9">
        <v>632665.46100000001</v>
      </c>
      <c r="BQ479" s="9">
        <v>91725.791800000006</v>
      </c>
      <c r="BR479" s="24">
        <f>Table1[[#This Row],[Company Direct Through FY12]]+Table1[[#This Row],[Company Direct FY13 and After]]</f>
        <v>724391.25280000002</v>
      </c>
      <c r="BS479" s="9">
        <v>2086.3009999999999</v>
      </c>
      <c r="BT479" s="9">
        <v>6928.9912000000004</v>
      </c>
      <c r="BU479" s="9">
        <v>25276.602800000001</v>
      </c>
      <c r="BV479" s="24">
        <f>Table1[[#This Row],[Sales Tax Exemption Through FY12]]+Table1[[#This Row],[Sales Tax Exemption FY13 and After]]</f>
        <v>32205.594000000001</v>
      </c>
      <c r="BW479" s="9">
        <v>0</v>
      </c>
      <c r="BX479" s="9">
        <v>0</v>
      </c>
      <c r="BY479" s="9">
        <v>0</v>
      </c>
      <c r="BZ479" s="24">
        <f>Table1[[#This Row],[Energy Tax Savings Through FY12]]+Table1[[#This Row],[Energy Tax Savings FY13 and After]]</f>
        <v>0</v>
      </c>
      <c r="CA479" s="9">
        <v>0</v>
      </c>
      <c r="CB479" s="9">
        <v>0</v>
      </c>
      <c r="CC479" s="9">
        <v>0</v>
      </c>
      <c r="CD479" s="24">
        <f>Table1[[#This Row],[Tax Exempt Bond Savings Through FY12]]+Table1[[#This Row],[Tax Exempt Bond Savings FY13 and After]]</f>
        <v>0</v>
      </c>
      <c r="CE479" s="9">
        <v>68277.015799999994</v>
      </c>
      <c r="CF479" s="9">
        <v>560097.05390000006</v>
      </c>
      <c r="CG479" s="9">
        <v>106502.4271</v>
      </c>
      <c r="CH479" s="24">
        <f>Table1[[#This Row],[Indirect and Induced Through FY12]]+Table1[[#This Row],[Indirect and Induced FY13 and After]]</f>
        <v>666599.48100000003</v>
      </c>
      <c r="CI479" s="9">
        <v>124994.6642</v>
      </c>
      <c r="CJ479" s="9">
        <v>1185833.5237</v>
      </c>
      <c r="CK479" s="9">
        <v>172951.61610000001</v>
      </c>
      <c r="CL479" s="24">
        <f>Table1[[#This Row],[TOTAL Income Consumption Use Taxes Through FY12]]+Table1[[#This Row],[TOTAL Income Consumption Use Taxes FY13 and After]]</f>
        <v>1358785.1398</v>
      </c>
      <c r="CM479" s="9">
        <v>2774.788</v>
      </c>
      <c r="CN479" s="9">
        <v>3935.9562000000001</v>
      </c>
      <c r="CO479" s="9">
        <v>25276.602800000001</v>
      </c>
      <c r="CP479" s="24">
        <f>Table1[[#This Row],[Assistance Provided Through FY12]]+Table1[[#This Row],[Assistance Provided FY13 and After]]</f>
        <v>29212.559000000001</v>
      </c>
      <c r="CQ479" s="9">
        <v>0</v>
      </c>
      <c r="CR479" s="9">
        <v>0</v>
      </c>
      <c r="CS479" s="9">
        <v>0</v>
      </c>
      <c r="CT479" s="24">
        <f>Table1[[#This Row],[Recapture Cancellation Reduction Amount Through FY12]]+Table1[[#This Row],[Recapture Cancellation Reduction Amount FY13 and After]]</f>
        <v>0</v>
      </c>
      <c r="CU479" s="9">
        <v>0</v>
      </c>
      <c r="CV479" s="9">
        <v>0</v>
      </c>
      <c r="CW479" s="9">
        <v>0</v>
      </c>
      <c r="CX479" s="24">
        <f>Table1[[#This Row],[Penalty Paid Through FY12]]+Table1[[#This Row],[Penalty Paid FY13 and After]]</f>
        <v>0</v>
      </c>
      <c r="CY479" s="9">
        <v>2774.788</v>
      </c>
      <c r="CZ479" s="9">
        <v>3935.9562000000001</v>
      </c>
      <c r="DA479" s="9">
        <v>25276.602800000001</v>
      </c>
      <c r="DB479" s="24">
        <f>Table1[[#This Row],[TOTAL Assistance Net of Recapture Penalties Through FY12]]+Table1[[#This Row],[TOTAL Assistance Net of Recapture Penalties FY13 and After]]</f>
        <v>29212.559000000001</v>
      </c>
      <c r="DC479" s="9">
        <v>62833.437400000003</v>
      </c>
      <c r="DD479" s="9">
        <v>684525.03220000002</v>
      </c>
      <c r="DE479" s="9">
        <v>98011.219800000006</v>
      </c>
      <c r="DF479" s="24">
        <f>Table1[[#This Row],[Company Direct Tax Revenue Before Assistance Through FY12]]+Table1[[#This Row],[Company Direct Tax Revenue Before Assistance FY13 and After]]</f>
        <v>782536.25199999998</v>
      </c>
      <c r="DG479" s="9">
        <v>131578.62299999999</v>
      </c>
      <c r="DH479" s="9">
        <v>1063107.1055000001</v>
      </c>
      <c r="DI479" s="9">
        <v>205243.92490000001</v>
      </c>
      <c r="DJ479" s="24">
        <f>Table1[[#This Row],[Indirect and Induced Tax Revenues Through FY12]]+Table1[[#This Row],[Indirect and Induced Tax Revenues FY13 and After]]</f>
        <v>1268351.0304</v>
      </c>
      <c r="DK479" s="9">
        <v>194412.06039999999</v>
      </c>
      <c r="DL479" s="9">
        <v>1747632.1377000001</v>
      </c>
      <c r="DM479" s="9">
        <v>303255.1447</v>
      </c>
      <c r="DN479" s="24">
        <f>Table1[[#This Row],[TOTAL Tax Revenues Before Assistance Through FY12]]+Table1[[#This Row],[TOTAL Tax Revenues Before Assistance FY13 and After]]</f>
        <v>2050887.2824000001</v>
      </c>
      <c r="DO479" s="9">
        <v>191637.27239999999</v>
      </c>
      <c r="DP479" s="9">
        <v>1743696.1814999999</v>
      </c>
      <c r="DQ479" s="9">
        <v>277978.54190000001</v>
      </c>
      <c r="DR479" s="24">
        <f>Table1[[#This Row],[TOTAL Tax Revenues Net of Assistance Recapture and Penalty Through FY12]]+Table1[[#This Row],[TOTAL Tax Revenues Net of Assistance Recapture and Penalty FY13 and After]]</f>
        <v>2021674.7234</v>
      </c>
      <c r="DS479" s="9">
        <v>0</v>
      </c>
      <c r="DT479" s="9">
        <v>800</v>
      </c>
      <c r="DU479" s="9">
        <v>0</v>
      </c>
      <c r="DV479" s="9">
        <v>0</v>
      </c>
    </row>
    <row r="480" spans="1:126" x14ac:dyDescent="0.25">
      <c r="A480" s="10">
        <v>93701</v>
      </c>
      <c r="B480" s="10" t="s">
        <v>98</v>
      </c>
      <c r="C480" s="10" t="s">
        <v>100</v>
      </c>
      <c r="D480" s="10" t="s">
        <v>17</v>
      </c>
      <c r="E480" s="10">
        <v>35</v>
      </c>
      <c r="F480" s="10" t="s">
        <v>101</v>
      </c>
      <c r="G480" s="10" t="s">
        <v>23</v>
      </c>
      <c r="H480" s="13">
        <v>2847304</v>
      </c>
      <c r="I480" s="13">
        <v>2847304</v>
      </c>
      <c r="J480" s="10" t="s">
        <v>99</v>
      </c>
      <c r="K480" s="10" t="s">
        <v>42</v>
      </c>
      <c r="L480" s="8">
        <v>32815</v>
      </c>
      <c r="M480" s="8">
        <v>42005</v>
      </c>
      <c r="N480" s="9">
        <v>0</v>
      </c>
      <c r="O480" s="10" t="s">
        <v>102</v>
      </c>
      <c r="P480" s="7">
        <v>62</v>
      </c>
      <c r="Q480" s="7">
        <v>0</v>
      </c>
      <c r="R480" s="7">
        <v>1506</v>
      </c>
      <c r="S480" s="7">
        <v>0</v>
      </c>
      <c r="T480" s="7">
        <v>1372</v>
      </c>
      <c r="U480" s="7">
        <v>2940</v>
      </c>
      <c r="V480" s="7">
        <v>2317</v>
      </c>
      <c r="W480" s="7">
        <v>0</v>
      </c>
      <c r="X480" s="7">
        <v>4500</v>
      </c>
      <c r="Y480" s="7">
        <v>5000</v>
      </c>
      <c r="Z480" s="7">
        <v>1450</v>
      </c>
      <c r="AA480" s="7">
        <v>44.834183673469383</v>
      </c>
      <c r="AB480" s="16">
        <v>0</v>
      </c>
      <c r="AC480" s="16">
        <v>3.635204081632653</v>
      </c>
      <c r="AD480" s="16">
        <v>0</v>
      </c>
      <c r="AE480" s="16">
        <v>51.530612244897952</v>
      </c>
      <c r="AF480" s="15">
        <v>6.9515306122448983</v>
      </c>
      <c r="AG480" s="10" t="s">
        <v>28</v>
      </c>
      <c r="AH480" s="10" t="s">
        <v>28</v>
      </c>
      <c r="AI480" s="9">
        <v>1342.652</v>
      </c>
      <c r="AJ480" s="9">
        <v>20038.685600000001</v>
      </c>
      <c r="AK480" s="9">
        <v>719.75570000000005</v>
      </c>
      <c r="AL480" s="24">
        <f>Table1[[#This Row],[Company Direct Land Through FY12]]+Table1[[#This Row],[Company Direct Land FY13 and After]]</f>
        <v>20758.441300000002</v>
      </c>
      <c r="AM480" s="9">
        <v>10219.544</v>
      </c>
      <c r="AN480" s="9">
        <v>51631.374199999998</v>
      </c>
      <c r="AO480" s="9">
        <v>5478.3928999999998</v>
      </c>
      <c r="AP480" s="24">
        <f>Table1[[#This Row],[Company Direct Building Through FY12]]+Table1[[#This Row],[Company Direct Building FY13 and After]]</f>
        <v>57109.767099999997</v>
      </c>
      <c r="AQ480" s="9">
        <v>0</v>
      </c>
      <c r="AR480" s="9">
        <v>6600</v>
      </c>
      <c r="AS480" s="9">
        <v>0</v>
      </c>
      <c r="AT480" s="24">
        <f>Table1[[#This Row],[Mortgage Recording Tax Through FY12]]+Table1[[#This Row],[Mortgage Recording Tax FY13 and After]]</f>
        <v>6600</v>
      </c>
      <c r="AU480" s="9">
        <v>3881.5549999999998</v>
      </c>
      <c r="AV480" s="9">
        <v>62542.126199999999</v>
      </c>
      <c r="AW480" s="9">
        <v>0</v>
      </c>
      <c r="AX480" s="24">
        <f>Table1[[#This Row],[Pilot Savings  Through FY12]]+Table1[[#This Row],[Pilot Savings FY13 and After]]</f>
        <v>62542.126199999999</v>
      </c>
      <c r="AY480" s="9">
        <v>0</v>
      </c>
      <c r="AZ480" s="9">
        <v>0</v>
      </c>
      <c r="BA480" s="9">
        <v>0</v>
      </c>
      <c r="BB480" s="24">
        <f>Table1[[#This Row],[Mortgage Recording Tax Exemption Through FY12]]+Table1[[#This Row],[Mortgage Recording Tax Exemption FY13 and After]]</f>
        <v>0</v>
      </c>
      <c r="BC480" s="9">
        <v>7461.61</v>
      </c>
      <c r="BD480" s="9">
        <v>131565.06830000001</v>
      </c>
      <c r="BE480" s="9">
        <v>3999.9467</v>
      </c>
      <c r="BF480" s="24">
        <f>Table1[[#This Row],[Indirect and Induced Land Through FY12]]+Table1[[#This Row],[Indirect and Induced Land FY13 and After]]</f>
        <v>135565.01500000001</v>
      </c>
      <c r="BG480" s="9">
        <v>13857.2757</v>
      </c>
      <c r="BH480" s="9">
        <v>244335.12710000001</v>
      </c>
      <c r="BI480" s="9">
        <v>7428.4724999999999</v>
      </c>
      <c r="BJ480" s="24">
        <f>Table1[[#This Row],[Indirect and Induced Building Through FY12]]+Table1[[#This Row],[Indirect and Induced Building FY13 and After]]</f>
        <v>251763.59960000002</v>
      </c>
      <c r="BK480" s="9">
        <v>28999.526699999999</v>
      </c>
      <c r="BL480" s="9">
        <v>391628.12900000002</v>
      </c>
      <c r="BM480" s="9">
        <v>17626.567800000001</v>
      </c>
      <c r="BN480" s="24">
        <f>Table1[[#This Row],[TOTAL Real Property Related Taxes Through FY12]]+Table1[[#This Row],[TOTAL Real Property Related Taxes FY13 and After]]</f>
        <v>409254.69680000003</v>
      </c>
      <c r="BO480" s="9">
        <v>41484.339999999997</v>
      </c>
      <c r="BP480" s="9">
        <v>918930.80249999999</v>
      </c>
      <c r="BQ480" s="9">
        <v>22238.518499999998</v>
      </c>
      <c r="BR480" s="24">
        <f>Table1[[#This Row],[Company Direct Through FY12]]+Table1[[#This Row],[Company Direct FY13 and After]]</f>
        <v>941169.321</v>
      </c>
      <c r="BS480" s="9">
        <v>0</v>
      </c>
      <c r="BT480" s="9">
        <v>15149.632799999999</v>
      </c>
      <c r="BU480" s="9">
        <v>36650.367200000001</v>
      </c>
      <c r="BV480" s="24">
        <f>Table1[[#This Row],[Sales Tax Exemption Through FY12]]+Table1[[#This Row],[Sales Tax Exemption FY13 and After]]</f>
        <v>51800</v>
      </c>
      <c r="BW480" s="9">
        <v>0</v>
      </c>
      <c r="BX480" s="9">
        <v>0</v>
      </c>
      <c r="BY480" s="9">
        <v>0</v>
      </c>
      <c r="BZ480" s="24">
        <f>Table1[[#This Row],[Energy Tax Savings Through FY12]]+Table1[[#This Row],[Energy Tax Savings FY13 and After]]</f>
        <v>0</v>
      </c>
      <c r="CA480" s="9">
        <v>0</v>
      </c>
      <c r="CB480" s="9">
        <v>0</v>
      </c>
      <c r="CC480" s="9">
        <v>0</v>
      </c>
      <c r="CD480" s="24">
        <f>Table1[[#This Row],[Tax Exempt Bond Savings Through FY12]]+Table1[[#This Row],[Tax Exempt Bond Savings FY13 and After]]</f>
        <v>0</v>
      </c>
      <c r="CE480" s="9">
        <v>27680.309499999999</v>
      </c>
      <c r="CF480" s="9">
        <v>483091.56479999999</v>
      </c>
      <c r="CG480" s="9">
        <v>14838.589</v>
      </c>
      <c r="CH480" s="24">
        <f>Table1[[#This Row],[Indirect and Induced Through FY12]]+Table1[[#This Row],[Indirect and Induced FY13 and After]]</f>
        <v>497930.15379999997</v>
      </c>
      <c r="CI480" s="9">
        <v>69164.6495</v>
      </c>
      <c r="CJ480" s="9">
        <v>1386872.7345</v>
      </c>
      <c r="CK480" s="9">
        <v>426.74029999999999</v>
      </c>
      <c r="CL480" s="24">
        <f>Table1[[#This Row],[TOTAL Income Consumption Use Taxes Through FY12]]+Table1[[#This Row],[TOTAL Income Consumption Use Taxes FY13 and After]]</f>
        <v>1387299.4748</v>
      </c>
      <c r="CM480" s="9">
        <v>3881.5549999999998</v>
      </c>
      <c r="CN480" s="9">
        <v>77691.759000000005</v>
      </c>
      <c r="CO480" s="9">
        <v>36650.367200000001</v>
      </c>
      <c r="CP480" s="24">
        <f>Table1[[#This Row],[Assistance Provided Through FY12]]+Table1[[#This Row],[Assistance Provided FY13 and After]]</f>
        <v>114342.1262</v>
      </c>
      <c r="CQ480" s="9">
        <v>0</v>
      </c>
      <c r="CR480" s="9">
        <v>109.8138</v>
      </c>
      <c r="CS480" s="9">
        <v>0</v>
      </c>
      <c r="CT480" s="24">
        <f>Table1[[#This Row],[Recapture Cancellation Reduction Amount Through FY12]]+Table1[[#This Row],[Recapture Cancellation Reduction Amount FY13 and After]]</f>
        <v>109.8138</v>
      </c>
      <c r="CU480" s="9">
        <v>0</v>
      </c>
      <c r="CV480" s="9">
        <v>0</v>
      </c>
      <c r="CW480" s="9">
        <v>0</v>
      </c>
      <c r="CX480" s="24">
        <f>Table1[[#This Row],[Penalty Paid Through FY12]]+Table1[[#This Row],[Penalty Paid FY13 and After]]</f>
        <v>0</v>
      </c>
      <c r="CY480" s="9">
        <v>3881.5549999999998</v>
      </c>
      <c r="CZ480" s="9">
        <v>77581.945200000002</v>
      </c>
      <c r="DA480" s="9">
        <v>36650.367200000001</v>
      </c>
      <c r="DB480" s="24">
        <f>Table1[[#This Row],[TOTAL Assistance Net of Recapture Penalties Through FY12]]+Table1[[#This Row],[TOTAL Assistance Net of Recapture Penalties FY13 and After]]</f>
        <v>114232.3124</v>
      </c>
      <c r="DC480" s="9">
        <v>53046.536</v>
      </c>
      <c r="DD480" s="9">
        <v>997200.86230000004</v>
      </c>
      <c r="DE480" s="9">
        <v>28436.667099999999</v>
      </c>
      <c r="DF480" s="24">
        <f>Table1[[#This Row],[Company Direct Tax Revenue Before Assistance Through FY12]]+Table1[[#This Row],[Company Direct Tax Revenue Before Assistance FY13 and After]]</f>
        <v>1025637.5294</v>
      </c>
      <c r="DG480" s="9">
        <v>48999.195200000002</v>
      </c>
      <c r="DH480" s="9">
        <v>858991.76020000002</v>
      </c>
      <c r="DI480" s="9">
        <v>26267.0082</v>
      </c>
      <c r="DJ480" s="24">
        <f>Table1[[#This Row],[Indirect and Induced Tax Revenues Through FY12]]+Table1[[#This Row],[Indirect and Induced Tax Revenues FY13 and After]]</f>
        <v>885258.76840000006</v>
      </c>
      <c r="DK480" s="9">
        <v>102045.73119999999</v>
      </c>
      <c r="DL480" s="9">
        <v>1856192.6225000001</v>
      </c>
      <c r="DM480" s="9">
        <v>54703.675300000003</v>
      </c>
      <c r="DN480" s="24">
        <f>Table1[[#This Row],[TOTAL Tax Revenues Before Assistance Through FY12]]+Table1[[#This Row],[TOTAL Tax Revenues Before Assistance FY13 and After]]</f>
        <v>1910896.2978000001</v>
      </c>
      <c r="DO480" s="9">
        <v>98164.176200000002</v>
      </c>
      <c r="DP480" s="9">
        <v>1778610.6773000001</v>
      </c>
      <c r="DQ480" s="9">
        <v>18053.308099999998</v>
      </c>
      <c r="DR480" s="24">
        <f>Table1[[#This Row],[TOTAL Tax Revenues Net of Assistance Recapture and Penalty Through FY12]]+Table1[[#This Row],[TOTAL Tax Revenues Net of Assistance Recapture and Penalty FY13 and After]]</f>
        <v>1796663.9854000001</v>
      </c>
      <c r="DS480" s="9">
        <v>0</v>
      </c>
      <c r="DT480" s="9">
        <v>0</v>
      </c>
      <c r="DU480" s="9">
        <v>0</v>
      </c>
      <c r="DV480" s="9">
        <v>0</v>
      </c>
    </row>
    <row r="481" spans="1:126" x14ac:dyDescent="0.25">
      <c r="A481" s="10">
        <v>93702</v>
      </c>
      <c r="B481" s="10" t="s">
        <v>103</v>
      </c>
      <c r="C481" s="10" t="s">
        <v>105</v>
      </c>
      <c r="D481" s="10" t="s">
        <v>47</v>
      </c>
      <c r="E481" s="10">
        <v>5</v>
      </c>
      <c r="F481" s="10" t="s">
        <v>106</v>
      </c>
      <c r="G481" s="10" t="s">
        <v>107</v>
      </c>
      <c r="H481" s="13">
        <v>7600</v>
      </c>
      <c r="I481" s="13">
        <v>76776</v>
      </c>
      <c r="J481" s="10" t="s">
        <v>104</v>
      </c>
      <c r="K481" s="10" t="s">
        <v>50</v>
      </c>
      <c r="L481" s="8">
        <v>33388</v>
      </c>
      <c r="M481" s="8">
        <v>44331</v>
      </c>
      <c r="N481" s="9">
        <v>23300</v>
      </c>
      <c r="O481" s="10" t="s">
        <v>108</v>
      </c>
      <c r="P481" s="7">
        <v>9</v>
      </c>
      <c r="Q481" s="7">
        <v>9</v>
      </c>
      <c r="R481" s="7">
        <v>48</v>
      </c>
      <c r="S481" s="7">
        <v>0</v>
      </c>
      <c r="T481" s="7">
        <v>0</v>
      </c>
      <c r="U481" s="7">
        <v>66</v>
      </c>
      <c r="V481" s="7">
        <v>56</v>
      </c>
      <c r="W481" s="7">
        <v>0</v>
      </c>
      <c r="X481" s="7">
        <v>0</v>
      </c>
      <c r="Y481" s="7">
        <v>0</v>
      </c>
      <c r="Z481" s="7">
        <v>6</v>
      </c>
      <c r="AA481" s="7">
        <v>0</v>
      </c>
      <c r="AB481" s="16">
        <v>0</v>
      </c>
      <c r="AC481" s="16">
        <v>0</v>
      </c>
      <c r="AD481" s="16">
        <v>0</v>
      </c>
      <c r="AE481" s="16">
        <v>0</v>
      </c>
      <c r="AF481" s="15">
        <v>69.696969696969703</v>
      </c>
      <c r="AG481" s="10" t="s">
        <v>28</v>
      </c>
      <c r="AH481" s="10" t="s">
        <v>1966</v>
      </c>
      <c r="AI481" s="9">
        <v>0</v>
      </c>
      <c r="AJ481" s="9">
        <v>0</v>
      </c>
      <c r="AK481" s="9">
        <v>0</v>
      </c>
      <c r="AL481" s="24">
        <f>Table1[[#This Row],[Company Direct Land Through FY12]]+Table1[[#This Row],[Company Direct Land FY13 and After]]</f>
        <v>0</v>
      </c>
      <c r="AM481" s="9">
        <v>0</v>
      </c>
      <c r="AN481" s="9">
        <v>0</v>
      </c>
      <c r="AO481" s="9">
        <v>0</v>
      </c>
      <c r="AP481" s="24">
        <f>Table1[[#This Row],[Company Direct Building Through FY12]]+Table1[[#This Row],[Company Direct Building FY13 and After]]</f>
        <v>0</v>
      </c>
      <c r="AQ481" s="9">
        <v>0</v>
      </c>
      <c r="AR481" s="9">
        <v>370.66250000000002</v>
      </c>
      <c r="AS481" s="9">
        <v>0</v>
      </c>
      <c r="AT481" s="24">
        <f>Table1[[#This Row],[Mortgage Recording Tax Through FY12]]+Table1[[#This Row],[Mortgage Recording Tax FY13 and After]]</f>
        <v>370.66250000000002</v>
      </c>
      <c r="AU481" s="9">
        <v>0</v>
      </c>
      <c r="AV481" s="9">
        <v>0</v>
      </c>
      <c r="AW481" s="9">
        <v>0</v>
      </c>
      <c r="AX481" s="24">
        <f>Table1[[#This Row],[Pilot Savings  Through FY12]]+Table1[[#This Row],[Pilot Savings FY13 and After]]</f>
        <v>0</v>
      </c>
      <c r="AY481" s="9">
        <v>0</v>
      </c>
      <c r="AZ481" s="9">
        <v>0</v>
      </c>
      <c r="BA481" s="9">
        <v>0</v>
      </c>
      <c r="BB481" s="24">
        <f>Table1[[#This Row],[Mortgage Recording Tax Exemption Through FY12]]+Table1[[#This Row],[Mortgage Recording Tax Exemption FY13 and After]]</f>
        <v>0</v>
      </c>
      <c r="BC481" s="9">
        <v>74.683800000000005</v>
      </c>
      <c r="BD481" s="9">
        <v>155.27690000000001</v>
      </c>
      <c r="BE481" s="9">
        <v>115.2557</v>
      </c>
      <c r="BF481" s="24">
        <f>Table1[[#This Row],[Indirect and Induced Land Through FY12]]+Table1[[#This Row],[Indirect and Induced Land FY13 and After]]</f>
        <v>270.5326</v>
      </c>
      <c r="BG481" s="9">
        <v>138.6985</v>
      </c>
      <c r="BH481" s="9">
        <v>288.37139999999999</v>
      </c>
      <c r="BI481" s="9">
        <v>214.04660000000001</v>
      </c>
      <c r="BJ481" s="24">
        <f>Table1[[#This Row],[Indirect and Induced Building Through FY12]]+Table1[[#This Row],[Indirect and Induced Building FY13 and After]]</f>
        <v>502.41800000000001</v>
      </c>
      <c r="BK481" s="9">
        <v>213.38229999999999</v>
      </c>
      <c r="BL481" s="9">
        <v>814.31079999999997</v>
      </c>
      <c r="BM481" s="9">
        <v>329.3023</v>
      </c>
      <c r="BN481" s="24">
        <f>Table1[[#This Row],[TOTAL Real Property Related Taxes Through FY12]]+Table1[[#This Row],[TOTAL Real Property Related Taxes FY13 and After]]</f>
        <v>1143.6131</v>
      </c>
      <c r="BO481" s="9">
        <v>183.42660000000001</v>
      </c>
      <c r="BP481" s="9">
        <v>476.67410000000001</v>
      </c>
      <c r="BQ481" s="9">
        <v>283.07330000000002</v>
      </c>
      <c r="BR481" s="24">
        <f>Table1[[#This Row],[Company Direct Through FY12]]+Table1[[#This Row],[Company Direct FY13 and After]]</f>
        <v>759.74739999999997</v>
      </c>
      <c r="BS481" s="9">
        <v>0</v>
      </c>
      <c r="BT481" s="9">
        <v>0</v>
      </c>
      <c r="BU481" s="9">
        <v>0</v>
      </c>
      <c r="BV481" s="24">
        <f>Table1[[#This Row],[Sales Tax Exemption Through FY12]]+Table1[[#This Row],[Sales Tax Exemption FY13 and After]]</f>
        <v>0</v>
      </c>
      <c r="BW481" s="9">
        <v>0</v>
      </c>
      <c r="BX481" s="9">
        <v>0</v>
      </c>
      <c r="BY481" s="9">
        <v>0</v>
      </c>
      <c r="BZ481" s="24">
        <f>Table1[[#This Row],[Energy Tax Savings Through FY12]]+Table1[[#This Row],[Energy Tax Savings FY13 and After]]</f>
        <v>0</v>
      </c>
      <c r="CA481" s="9">
        <v>2.5999999999999999E-3</v>
      </c>
      <c r="CB481" s="9">
        <v>39.485700000000001</v>
      </c>
      <c r="CC481" s="9">
        <v>3.0999999999999999E-3</v>
      </c>
      <c r="CD481" s="24">
        <f>Table1[[#This Row],[Tax Exempt Bond Savings Through FY12]]+Table1[[#This Row],[Tax Exempt Bond Savings FY13 and After]]</f>
        <v>39.488800000000005</v>
      </c>
      <c r="CE481" s="9">
        <v>230.15389999999999</v>
      </c>
      <c r="CF481" s="9">
        <v>528.48530000000005</v>
      </c>
      <c r="CG481" s="9">
        <v>355.18540000000002</v>
      </c>
      <c r="CH481" s="24">
        <f>Table1[[#This Row],[Indirect and Induced Through FY12]]+Table1[[#This Row],[Indirect and Induced FY13 and After]]</f>
        <v>883.67070000000012</v>
      </c>
      <c r="CI481" s="9">
        <v>413.5779</v>
      </c>
      <c r="CJ481" s="9">
        <v>965.67370000000005</v>
      </c>
      <c r="CK481" s="9">
        <v>638.25559999999996</v>
      </c>
      <c r="CL481" s="24">
        <f>Table1[[#This Row],[TOTAL Income Consumption Use Taxes Through FY12]]+Table1[[#This Row],[TOTAL Income Consumption Use Taxes FY13 and After]]</f>
        <v>1603.9293</v>
      </c>
      <c r="CM481" s="9">
        <v>2.5999999999999999E-3</v>
      </c>
      <c r="CN481" s="9">
        <v>39.485700000000001</v>
      </c>
      <c r="CO481" s="9">
        <v>3.0999999999999999E-3</v>
      </c>
      <c r="CP481" s="24">
        <f>Table1[[#This Row],[Assistance Provided Through FY12]]+Table1[[#This Row],[Assistance Provided FY13 and After]]</f>
        <v>39.488800000000005</v>
      </c>
      <c r="CQ481" s="9">
        <v>0</v>
      </c>
      <c r="CR481" s="9">
        <v>0</v>
      </c>
      <c r="CS481" s="9">
        <v>0</v>
      </c>
      <c r="CT481" s="24">
        <f>Table1[[#This Row],[Recapture Cancellation Reduction Amount Through FY12]]+Table1[[#This Row],[Recapture Cancellation Reduction Amount FY13 and After]]</f>
        <v>0</v>
      </c>
      <c r="CU481" s="9">
        <v>0</v>
      </c>
      <c r="CV481" s="9">
        <v>0</v>
      </c>
      <c r="CW481" s="9">
        <v>0</v>
      </c>
      <c r="CX481" s="24">
        <f>Table1[[#This Row],[Penalty Paid Through FY12]]+Table1[[#This Row],[Penalty Paid FY13 and After]]</f>
        <v>0</v>
      </c>
      <c r="CY481" s="9">
        <v>2.5999999999999999E-3</v>
      </c>
      <c r="CZ481" s="9">
        <v>39.485700000000001</v>
      </c>
      <c r="DA481" s="9">
        <v>3.0999999999999999E-3</v>
      </c>
      <c r="DB481" s="24">
        <f>Table1[[#This Row],[TOTAL Assistance Net of Recapture Penalties Through FY12]]+Table1[[#This Row],[TOTAL Assistance Net of Recapture Penalties FY13 and After]]</f>
        <v>39.488800000000005</v>
      </c>
      <c r="DC481" s="9">
        <v>183.42660000000001</v>
      </c>
      <c r="DD481" s="9">
        <v>847.33659999999998</v>
      </c>
      <c r="DE481" s="9">
        <v>283.07330000000002</v>
      </c>
      <c r="DF481" s="24">
        <f>Table1[[#This Row],[Company Direct Tax Revenue Before Assistance Through FY12]]+Table1[[#This Row],[Company Direct Tax Revenue Before Assistance FY13 and After]]</f>
        <v>1130.4099000000001</v>
      </c>
      <c r="DG481" s="9">
        <v>443.53620000000001</v>
      </c>
      <c r="DH481" s="9">
        <v>972.1336</v>
      </c>
      <c r="DI481" s="9">
        <v>684.48770000000002</v>
      </c>
      <c r="DJ481" s="24">
        <f>Table1[[#This Row],[Indirect and Induced Tax Revenues Through FY12]]+Table1[[#This Row],[Indirect and Induced Tax Revenues FY13 and After]]</f>
        <v>1656.6213</v>
      </c>
      <c r="DK481" s="9">
        <v>626.96280000000002</v>
      </c>
      <c r="DL481" s="9">
        <v>1819.4702</v>
      </c>
      <c r="DM481" s="9">
        <v>967.56100000000004</v>
      </c>
      <c r="DN481" s="24">
        <f>Table1[[#This Row],[TOTAL Tax Revenues Before Assistance Through FY12]]+Table1[[#This Row],[TOTAL Tax Revenues Before Assistance FY13 and After]]</f>
        <v>2787.0311999999999</v>
      </c>
      <c r="DO481" s="9">
        <v>626.96019999999999</v>
      </c>
      <c r="DP481" s="9">
        <v>1779.9845</v>
      </c>
      <c r="DQ481" s="9">
        <v>967.55790000000002</v>
      </c>
      <c r="DR481" s="24">
        <f>Table1[[#This Row],[TOTAL Tax Revenues Net of Assistance Recapture and Penalty Through FY12]]+Table1[[#This Row],[TOTAL Tax Revenues Net of Assistance Recapture and Penalty FY13 and After]]</f>
        <v>2747.5424000000003</v>
      </c>
      <c r="DS481" s="9">
        <v>0</v>
      </c>
      <c r="DT481" s="9">
        <v>0</v>
      </c>
      <c r="DU481" s="9">
        <v>0</v>
      </c>
      <c r="DV481" s="9">
        <v>0</v>
      </c>
    </row>
    <row r="482" spans="1:126" x14ac:dyDescent="0.25">
      <c r="A482" s="10">
        <v>93703</v>
      </c>
      <c r="B482" s="10" t="s">
        <v>113</v>
      </c>
      <c r="C482" s="10" t="s">
        <v>115</v>
      </c>
      <c r="D482" s="10" t="s">
        <v>10</v>
      </c>
      <c r="E482" s="10">
        <v>13</v>
      </c>
      <c r="F482" s="10" t="s">
        <v>116</v>
      </c>
      <c r="G482" s="10" t="s">
        <v>117</v>
      </c>
      <c r="H482" s="13">
        <v>50000</v>
      </c>
      <c r="I482" s="13">
        <v>74950</v>
      </c>
      <c r="J482" s="10" t="s">
        <v>114</v>
      </c>
      <c r="K482" s="10" t="s">
        <v>50</v>
      </c>
      <c r="L482" s="8">
        <v>35236</v>
      </c>
      <c r="M482" s="8">
        <v>42523</v>
      </c>
      <c r="N482" s="9">
        <v>6525</v>
      </c>
      <c r="O482" s="10" t="s">
        <v>108</v>
      </c>
      <c r="P482" s="7">
        <v>12</v>
      </c>
      <c r="Q482" s="7">
        <v>0</v>
      </c>
      <c r="R482" s="7">
        <v>231</v>
      </c>
      <c r="S482" s="7">
        <v>1</v>
      </c>
      <c r="T482" s="7">
        <v>0</v>
      </c>
      <c r="U482" s="7">
        <v>244</v>
      </c>
      <c r="V482" s="7">
        <v>238</v>
      </c>
      <c r="W482" s="7">
        <v>0</v>
      </c>
      <c r="X482" s="7">
        <v>0</v>
      </c>
      <c r="Y482" s="7">
        <v>145</v>
      </c>
      <c r="Z482" s="7">
        <v>145</v>
      </c>
      <c r="AA482" s="7">
        <v>0</v>
      </c>
      <c r="AB482" s="16">
        <v>0</v>
      </c>
      <c r="AC482" s="16">
        <v>0</v>
      </c>
      <c r="AD482" s="16">
        <v>0</v>
      </c>
      <c r="AE482" s="16">
        <v>0</v>
      </c>
      <c r="AF482" s="15">
        <v>75.409836065573771</v>
      </c>
      <c r="AG482" s="10" t="s">
        <v>28</v>
      </c>
      <c r="AH482" s="10" t="s">
        <v>1966</v>
      </c>
      <c r="AI482" s="9">
        <v>0</v>
      </c>
      <c r="AJ482" s="9">
        <v>0</v>
      </c>
      <c r="AK482" s="9">
        <v>0</v>
      </c>
      <c r="AL482" s="24">
        <f>Table1[[#This Row],[Company Direct Land Through FY12]]+Table1[[#This Row],[Company Direct Land FY13 and After]]</f>
        <v>0</v>
      </c>
      <c r="AM482" s="9">
        <v>0</v>
      </c>
      <c r="AN482" s="9">
        <v>0</v>
      </c>
      <c r="AO482" s="9">
        <v>0</v>
      </c>
      <c r="AP482" s="24">
        <f>Table1[[#This Row],[Company Direct Building Through FY12]]+Table1[[#This Row],[Company Direct Building FY13 and After]]</f>
        <v>0</v>
      </c>
      <c r="AQ482" s="9">
        <v>0</v>
      </c>
      <c r="AR482" s="9">
        <v>0</v>
      </c>
      <c r="AS482" s="9">
        <v>0</v>
      </c>
      <c r="AT482" s="24">
        <f>Table1[[#This Row],[Mortgage Recording Tax Through FY12]]+Table1[[#This Row],[Mortgage Recording Tax FY13 and After]]</f>
        <v>0</v>
      </c>
      <c r="AU482" s="9">
        <v>0</v>
      </c>
      <c r="AV482" s="9">
        <v>0</v>
      </c>
      <c r="AW482" s="9">
        <v>0</v>
      </c>
      <c r="AX482" s="24">
        <f>Table1[[#This Row],[Pilot Savings  Through FY12]]+Table1[[#This Row],[Pilot Savings FY13 and After]]</f>
        <v>0</v>
      </c>
      <c r="AY482" s="9">
        <v>0</v>
      </c>
      <c r="AZ482" s="9">
        <v>0</v>
      </c>
      <c r="BA482" s="9">
        <v>0</v>
      </c>
      <c r="BB482" s="24">
        <f>Table1[[#This Row],[Mortgage Recording Tax Exemption Through FY12]]+Table1[[#This Row],[Mortgage Recording Tax Exemption FY13 and After]]</f>
        <v>0</v>
      </c>
      <c r="BC482" s="9">
        <v>109.5714</v>
      </c>
      <c r="BD482" s="9">
        <v>1023.7184</v>
      </c>
      <c r="BE482" s="9">
        <v>120.17870000000001</v>
      </c>
      <c r="BF482" s="24">
        <f>Table1[[#This Row],[Indirect and Induced Land Through FY12]]+Table1[[#This Row],[Indirect and Induced Land FY13 and After]]</f>
        <v>1143.8970999999999</v>
      </c>
      <c r="BG482" s="9">
        <v>203.4897</v>
      </c>
      <c r="BH482" s="9">
        <v>1901.1916000000001</v>
      </c>
      <c r="BI482" s="9">
        <v>223.1892</v>
      </c>
      <c r="BJ482" s="24">
        <f>Table1[[#This Row],[Indirect and Induced Building Through FY12]]+Table1[[#This Row],[Indirect and Induced Building FY13 and After]]</f>
        <v>2124.3807999999999</v>
      </c>
      <c r="BK482" s="9">
        <v>313.06110000000001</v>
      </c>
      <c r="BL482" s="9">
        <v>2924.91</v>
      </c>
      <c r="BM482" s="9">
        <v>343.36790000000002</v>
      </c>
      <c r="BN482" s="24">
        <f>Table1[[#This Row],[TOTAL Real Property Related Taxes Through FY12]]+Table1[[#This Row],[TOTAL Real Property Related Taxes FY13 and After]]</f>
        <v>3268.2779</v>
      </c>
      <c r="BO482" s="9">
        <v>282.95800000000003</v>
      </c>
      <c r="BP482" s="9">
        <v>3037.4911000000002</v>
      </c>
      <c r="BQ482" s="9">
        <v>310.35070000000002</v>
      </c>
      <c r="BR482" s="24">
        <f>Table1[[#This Row],[Company Direct Through FY12]]+Table1[[#This Row],[Company Direct FY13 and After]]</f>
        <v>3347.8418000000001</v>
      </c>
      <c r="BS482" s="9">
        <v>0</v>
      </c>
      <c r="BT482" s="9">
        <v>0</v>
      </c>
      <c r="BU482" s="9">
        <v>0</v>
      </c>
      <c r="BV482" s="24">
        <f>Table1[[#This Row],[Sales Tax Exemption Through FY12]]+Table1[[#This Row],[Sales Tax Exemption FY13 and After]]</f>
        <v>0</v>
      </c>
      <c r="BW482" s="9">
        <v>0</v>
      </c>
      <c r="BX482" s="9">
        <v>0</v>
      </c>
      <c r="BY482" s="9">
        <v>0</v>
      </c>
      <c r="BZ482" s="24">
        <f>Table1[[#This Row],[Energy Tax Savings Through FY12]]+Table1[[#This Row],[Energy Tax Savings FY13 and After]]</f>
        <v>0</v>
      </c>
      <c r="CA482" s="9">
        <v>3.2353000000000001</v>
      </c>
      <c r="CB482" s="9">
        <v>51.112099999999998</v>
      </c>
      <c r="CC482" s="9">
        <v>3.2641</v>
      </c>
      <c r="CD482" s="24">
        <f>Table1[[#This Row],[Tax Exempt Bond Savings Through FY12]]+Table1[[#This Row],[Tax Exempt Bond Savings FY13 and After]]</f>
        <v>54.376199999999997</v>
      </c>
      <c r="CE482" s="9">
        <v>367.28710000000001</v>
      </c>
      <c r="CF482" s="9">
        <v>3838.6169</v>
      </c>
      <c r="CG482" s="9">
        <v>402.84350000000001</v>
      </c>
      <c r="CH482" s="24">
        <f>Table1[[#This Row],[Indirect and Induced Through FY12]]+Table1[[#This Row],[Indirect and Induced FY13 and After]]</f>
        <v>4241.4603999999999</v>
      </c>
      <c r="CI482" s="9">
        <v>647.00980000000004</v>
      </c>
      <c r="CJ482" s="9">
        <v>6824.9958999999999</v>
      </c>
      <c r="CK482" s="9">
        <v>709.93010000000004</v>
      </c>
      <c r="CL482" s="24">
        <f>Table1[[#This Row],[TOTAL Income Consumption Use Taxes Through FY12]]+Table1[[#This Row],[TOTAL Income Consumption Use Taxes FY13 and After]]</f>
        <v>7534.9259999999995</v>
      </c>
      <c r="CM482" s="9">
        <v>3.2353000000000001</v>
      </c>
      <c r="CN482" s="9">
        <v>51.112099999999998</v>
      </c>
      <c r="CO482" s="9">
        <v>3.2641</v>
      </c>
      <c r="CP482" s="24">
        <f>Table1[[#This Row],[Assistance Provided Through FY12]]+Table1[[#This Row],[Assistance Provided FY13 and After]]</f>
        <v>54.376199999999997</v>
      </c>
      <c r="CQ482" s="9">
        <v>0</v>
      </c>
      <c r="CR482" s="9">
        <v>0</v>
      </c>
      <c r="CS482" s="9">
        <v>0</v>
      </c>
      <c r="CT482" s="24">
        <f>Table1[[#This Row],[Recapture Cancellation Reduction Amount Through FY12]]+Table1[[#This Row],[Recapture Cancellation Reduction Amount FY13 and After]]</f>
        <v>0</v>
      </c>
      <c r="CU482" s="9">
        <v>0</v>
      </c>
      <c r="CV482" s="9">
        <v>0</v>
      </c>
      <c r="CW482" s="9">
        <v>0</v>
      </c>
      <c r="CX482" s="24">
        <f>Table1[[#This Row],[Penalty Paid Through FY12]]+Table1[[#This Row],[Penalty Paid FY13 and After]]</f>
        <v>0</v>
      </c>
      <c r="CY482" s="9">
        <v>3.2353000000000001</v>
      </c>
      <c r="CZ482" s="9">
        <v>51.112099999999998</v>
      </c>
      <c r="DA482" s="9">
        <v>3.2641</v>
      </c>
      <c r="DB482" s="24">
        <f>Table1[[#This Row],[TOTAL Assistance Net of Recapture Penalties Through FY12]]+Table1[[#This Row],[TOTAL Assistance Net of Recapture Penalties FY13 and After]]</f>
        <v>54.376199999999997</v>
      </c>
      <c r="DC482" s="9">
        <v>282.95800000000003</v>
      </c>
      <c r="DD482" s="9">
        <v>3037.4911000000002</v>
      </c>
      <c r="DE482" s="9">
        <v>310.35070000000002</v>
      </c>
      <c r="DF482" s="24">
        <f>Table1[[#This Row],[Company Direct Tax Revenue Before Assistance Through FY12]]+Table1[[#This Row],[Company Direct Tax Revenue Before Assistance FY13 and After]]</f>
        <v>3347.8418000000001</v>
      </c>
      <c r="DG482" s="9">
        <v>680.34820000000002</v>
      </c>
      <c r="DH482" s="9">
        <v>6763.5268999999998</v>
      </c>
      <c r="DI482" s="9">
        <v>746.21140000000003</v>
      </c>
      <c r="DJ482" s="24">
        <f>Table1[[#This Row],[Indirect and Induced Tax Revenues Through FY12]]+Table1[[#This Row],[Indirect and Induced Tax Revenues FY13 and After]]</f>
        <v>7509.7383</v>
      </c>
      <c r="DK482" s="9">
        <v>963.30619999999999</v>
      </c>
      <c r="DL482" s="9">
        <v>9801.018</v>
      </c>
      <c r="DM482" s="9">
        <v>1056.5621000000001</v>
      </c>
      <c r="DN482" s="24">
        <f>Table1[[#This Row],[TOTAL Tax Revenues Before Assistance Through FY12]]+Table1[[#This Row],[TOTAL Tax Revenues Before Assistance FY13 and After]]</f>
        <v>10857.580099999999</v>
      </c>
      <c r="DO482" s="9">
        <v>960.07090000000005</v>
      </c>
      <c r="DP482" s="9">
        <v>9749.9058999999997</v>
      </c>
      <c r="DQ482" s="9">
        <v>1053.298</v>
      </c>
      <c r="DR482" s="24">
        <f>Table1[[#This Row],[TOTAL Tax Revenues Net of Assistance Recapture and Penalty Through FY12]]+Table1[[#This Row],[TOTAL Tax Revenues Net of Assistance Recapture and Penalty FY13 and After]]</f>
        <v>10803.2039</v>
      </c>
      <c r="DS482" s="9">
        <v>0</v>
      </c>
      <c r="DT482" s="9">
        <v>0</v>
      </c>
      <c r="DU482" s="9">
        <v>0</v>
      </c>
      <c r="DV482" s="9">
        <v>0</v>
      </c>
    </row>
    <row r="483" spans="1:126" x14ac:dyDescent="0.25">
      <c r="A483" s="10">
        <v>93704</v>
      </c>
      <c r="B483" s="10" t="s">
        <v>118</v>
      </c>
      <c r="C483" s="10" t="s">
        <v>120</v>
      </c>
      <c r="D483" s="10" t="s">
        <v>47</v>
      </c>
      <c r="E483" s="10">
        <v>2</v>
      </c>
      <c r="F483" s="10" t="s">
        <v>121</v>
      </c>
      <c r="G483" s="10" t="s">
        <v>122</v>
      </c>
      <c r="H483" s="13">
        <v>0</v>
      </c>
      <c r="I483" s="13">
        <v>2330336</v>
      </c>
      <c r="J483" s="10" t="s">
        <v>119</v>
      </c>
      <c r="K483" s="10" t="s">
        <v>42</v>
      </c>
      <c r="L483" s="8">
        <v>35055</v>
      </c>
      <c r="M483" s="8">
        <v>42735</v>
      </c>
      <c r="N483" s="9">
        <v>1700000</v>
      </c>
      <c r="O483" s="10" t="s">
        <v>68</v>
      </c>
      <c r="P483" s="7">
        <v>103</v>
      </c>
      <c r="Q483" s="7">
        <v>0</v>
      </c>
      <c r="R483" s="7">
        <v>7411</v>
      </c>
      <c r="S483" s="7">
        <v>0</v>
      </c>
      <c r="T483" s="7">
        <v>1219</v>
      </c>
      <c r="U483" s="7">
        <v>8733</v>
      </c>
      <c r="V483" s="7">
        <v>9252</v>
      </c>
      <c r="W483" s="7">
        <v>0</v>
      </c>
      <c r="X483" s="7">
        <v>6347</v>
      </c>
      <c r="Y483" s="7">
        <v>3775</v>
      </c>
      <c r="Z483" s="7">
        <v>5550</v>
      </c>
      <c r="AA483" s="7">
        <v>94.037119915756222</v>
      </c>
      <c r="AB483" s="16">
        <v>5.2652362774779513E-2</v>
      </c>
      <c r="AC483" s="16">
        <v>0.92141634855864152</v>
      </c>
      <c r="AD483" s="16">
        <v>4.9888113729103596</v>
      </c>
      <c r="AE483" s="16">
        <v>0</v>
      </c>
      <c r="AF483" s="15">
        <v>59.116316209741818</v>
      </c>
      <c r="AG483" s="10" t="s">
        <v>28</v>
      </c>
      <c r="AH483" s="10" t="s">
        <v>1966</v>
      </c>
      <c r="AI483" s="9">
        <v>2889.402</v>
      </c>
      <c r="AJ483" s="9">
        <v>38331.2886</v>
      </c>
      <c r="AK483" s="9">
        <v>3884.8458000000001</v>
      </c>
      <c r="AL483" s="24">
        <f>Table1[[#This Row],[Company Direct Land Through FY12]]+Table1[[#This Row],[Company Direct Land FY13 and After]]</f>
        <v>42216.134400000003</v>
      </c>
      <c r="AM483" s="9">
        <v>5084.6049999999996</v>
      </c>
      <c r="AN483" s="9">
        <v>71552.517300000007</v>
      </c>
      <c r="AO483" s="9">
        <v>6836.3303999999998</v>
      </c>
      <c r="AP483" s="24">
        <f>Table1[[#This Row],[Company Direct Building Through FY12]]+Table1[[#This Row],[Company Direct Building FY13 and After]]</f>
        <v>78388.847700000013</v>
      </c>
      <c r="AQ483" s="9">
        <v>0</v>
      </c>
      <c r="AR483" s="9">
        <v>2789.4252000000001</v>
      </c>
      <c r="AS483" s="9">
        <v>0</v>
      </c>
      <c r="AT483" s="24">
        <f>Table1[[#This Row],[Mortgage Recording Tax Through FY12]]+Table1[[#This Row],[Mortgage Recording Tax FY13 and After]]</f>
        <v>2789.4252000000001</v>
      </c>
      <c r="AU483" s="9">
        <v>0</v>
      </c>
      <c r="AV483" s="9">
        <v>-211.5684</v>
      </c>
      <c r="AW483" s="9">
        <v>0</v>
      </c>
      <c r="AX483" s="24">
        <f>Table1[[#This Row],[Pilot Savings  Through FY12]]+Table1[[#This Row],[Pilot Savings FY13 and After]]</f>
        <v>-211.5684</v>
      </c>
      <c r="AY483" s="9">
        <v>0</v>
      </c>
      <c r="AZ483" s="9">
        <v>0</v>
      </c>
      <c r="BA483" s="9">
        <v>0</v>
      </c>
      <c r="BB483" s="24">
        <f>Table1[[#This Row],[Mortgage Recording Tax Exemption Through FY12]]+Table1[[#This Row],[Mortgage Recording Tax Exemption FY13 and After]]</f>
        <v>0</v>
      </c>
      <c r="BC483" s="9">
        <v>15537.605799999999</v>
      </c>
      <c r="BD483" s="9">
        <v>151237.1292</v>
      </c>
      <c r="BE483" s="9">
        <v>20890.552100000001</v>
      </c>
      <c r="BF483" s="24">
        <f>Table1[[#This Row],[Indirect and Induced Land Through FY12]]+Table1[[#This Row],[Indirect and Induced Land FY13 and After]]</f>
        <v>172127.6813</v>
      </c>
      <c r="BG483" s="9">
        <v>28855.553599999999</v>
      </c>
      <c r="BH483" s="9">
        <v>280868.95400000003</v>
      </c>
      <c r="BI483" s="9">
        <v>38796.739500000003</v>
      </c>
      <c r="BJ483" s="24">
        <f>Table1[[#This Row],[Indirect and Induced Building Through FY12]]+Table1[[#This Row],[Indirect and Induced Building FY13 and After]]</f>
        <v>319665.69350000005</v>
      </c>
      <c r="BK483" s="9">
        <v>52367.166400000002</v>
      </c>
      <c r="BL483" s="9">
        <v>544990.88269999996</v>
      </c>
      <c r="BM483" s="9">
        <v>70408.467799999999</v>
      </c>
      <c r="BN483" s="24">
        <f>Table1[[#This Row],[TOTAL Real Property Related Taxes Through FY12]]+Table1[[#This Row],[TOTAL Real Property Related Taxes FY13 and After]]</f>
        <v>615399.35049999994</v>
      </c>
      <c r="BO483" s="9">
        <v>54788.1973</v>
      </c>
      <c r="BP483" s="9">
        <v>581309.28850000002</v>
      </c>
      <c r="BQ483" s="9">
        <v>73663.581300000005</v>
      </c>
      <c r="BR483" s="24">
        <f>Table1[[#This Row],[Company Direct Through FY12]]+Table1[[#This Row],[Company Direct FY13 and After]]</f>
        <v>654972.86979999999</v>
      </c>
      <c r="BS483" s="9">
        <v>319.77769999999998</v>
      </c>
      <c r="BT483" s="9">
        <v>8214.0511999999999</v>
      </c>
      <c r="BU483" s="9">
        <v>36785.948799999998</v>
      </c>
      <c r="BV483" s="24">
        <f>Table1[[#This Row],[Sales Tax Exemption Through FY12]]+Table1[[#This Row],[Sales Tax Exemption FY13 and After]]</f>
        <v>45000</v>
      </c>
      <c r="BW483" s="9">
        <v>2.5539000000000001</v>
      </c>
      <c r="BX483" s="9">
        <v>82.122799999999998</v>
      </c>
      <c r="BY483" s="9">
        <v>3.4338000000000002</v>
      </c>
      <c r="BZ483" s="24">
        <f>Table1[[#This Row],[Energy Tax Savings Through FY12]]+Table1[[#This Row],[Energy Tax Savings FY13 and After]]</f>
        <v>85.556600000000003</v>
      </c>
      <c r="CA483" s="9">
        <v>0</v>
      </c>
      <c r="CB483" s="9">
        <v>0</v>
      </c>
      <c r="CC483" s="9">
        <v>0</v>
      </c>
      <c r="CD483" s="24">
        <f>Table1[[#This Row],[Tax Exempt Bond Savings Through FY12]]+Table1[[#This Row],[Tax Exempt Bond Savings FY13 and After]]</f>
        <v>0</v>
      </c>
      <c r="CE483" s="9">
        <v>47882.393199999999</v>
      </c>
      <c r="CF483" s="9">
        <v>518187.57410000003</v>
      </c>
      <c r="CG483" s="9">
        <v>64378.620499999997</v>
      </c>
      <c r="CH483" s="24">
        <f>Table1[[#This Row],[Indirect and Induced Through FY12]]+Table1[[#This Row],[Indirect and Induced FY13 and After]]</f>
        <v>582566.19460000005</v>
      </c>
      <c r="CI483" s="9">
        <v>102348.2589</v>
      </c>
      <c r="CJ483" s="9">
        <v>1091200.6886</v>
      </c>
      <c r="CK483" s="9">
        <v>101252.8192</v>
      </c>
      <c r="CL483" s="24">
        <f>Table1[[#This Row],[TOTAL Income Consumption Use Taxes Through FY12]]+Table1[[#This Row],[TOTAL Income Consumption Use Taxes FY13 and After]]</f>
        <v>1192453.5078</v>
      </c>
      <c r="CM483" s="9">
        <v>322.33159999999998</v>
      </c>
      <c r="CN483" s="9">
        <v>8084.6055999999999</v>
      </c>
      <c r="CO483" s="9">
        <v>36789.382599999997</v>
      </c>
      <c r="CP483" s="24">
        <f>Table1[[#This Row],[Assistance Provided Through FY12]]+Table1[[#This Row],[Assistance Provided FY13 and After]]</f>
        <v>44873.9882</v>
      </c>
      <c r="CQ483" s="9">
        <v>0</v>
      </c>
      <c r="CR483" s="9">
        <v>0</v>
      </c>
      <c r="CS483" s="9">
        <v>0</v>
      </c>
      <c r="CT483" s="24">
        <f>Table1[[#This Row],[Recapture Cancellation Reduction Amount Through FY12]]+Table1[[#This Row],[Recapture Cancellation Reduction Amount FY13 and After]]</f>
        <v>0</v>
      </c>
      <c r="CU483" s="9">
        <v>0</v>
      </c>
      <c r="CV483" s="9">
        <v>0</v>
      </c>
      <c r="CW483" s="9">
        <v>0</v>
      </c>
      <c r="CX483" s="24">
        <f>Table1[[#This Row],[Penalty Paid Through FY12]]+Table1[[#This Row],[Penalty Paid FY13 and After]]</f>
        <v>0</v>
      </c>
      <c r="CY483" s="9">
        <v>322.33159999999998</v>
      </c>
      <c r="CZ483" s="9">
        <v>8084.6055999999999</v>
      </c>
      <c r="DA483" s="9">
        <v>36789.382599999997</v>
      </c>
      <c r="DB483" s="24">
        <f>Table1[[#This Row],[TOTAL Assistance Net of Recapture Penalties Through FY12]]+Table1[[#This Row],[TOTAL Assistance Net of Recapture Penalties FY13 and After]]</f>
        <v>44873.9882</v>
      </c>
      <c r="DC483" s="9">
        <v>62762.204299999998</v>
      </c>
      <c r="DD483" s="9">
        <v>693982.5196</v>
      </c>
      <c r="DE483" s="9">
        <v>84384.757500000007</v>
      </c>
      <c r="DF483" s="24">
        <f>Table1[[#This Row],[Company Direct Tax Revenue Before Assistance Through FY12]]+Table1[[#This Row],[Company Direct Tax Revenue Before Assistance FY13 and After]]</f>
        <v>778367.27710000006</v>
      </c>
      <c r="DG483" s="9">
        <v>92275.552599999995</v>
      </c>
      <c r="DH483" s="9">
        <v>950293.65729999996</v>
      </c>
      <c r="DI483" s="9">
        <v>124065.9121</v>
      </c>
      <c r="DJ483" s="24">
        <f>Table1[[#This Row],[Indirect and Induced Tax Revenues Through FY12]]+Table1[[#This Row],[Indirect and Induced Tax Revenues FY13 and After]]</f>
        <v>1074359.5693999999</v>
      </c>
      <c r="DK483" s="9">
        <v>155037.75690000001</v>
      </c>
      <c r="DL483" s="9">
        <v>1644276.1769000001</v>
      </c>
      <c r="DM483" s="9">
        <v>208450.66959999999</v>
      </c>
      <c r="DN483" s="24">
        <f>Table1[[#This Row],[TOTAL Tax Revenues Before Assistance Through FY12]]+Table1[[#This Row],[TOTAL Tax Revenues Before Assistance FY13 and After]]</f>
        <v>1852726.8465</v>
      </c>
      <c r="DO483" s="9">
        <v>154715.4253</v>
      </c>
      <c r="DP483" s="9">
        <v>1636191.5713</v>
      </c>
      <c r="DQ483" s="9">
        <v>171661.28700000001</v>
      </c>
      <c r="DR483" s="24">
        <f>Table1[[#This Row],[TOTAL Tax Revenues Net of Assistance Recapture and Penalty Through FY12]]+Table1[[#This Row],[TOTAL Tax Revenues Net of Assistance Recapture and Penalty FY13 and After]]</f>
        <v>1807852.8583</v>
      </c>
      <c r="DS483" s="9">
        <v>0</v>
      </c>
      <c r="DT483" s="9">
        <v>36.784599999999998</v>
      </c>
      <c r="DU483" s="9">
        <v>0</v>
      </c>
      <c r="DV483" s="9">
        <v>0</v>
      </c>
    </row>
    <row r="484" spans="1:126" x14ac:dyDescent="0.25">
      <c r="A484" s="10">
        <v>93705</v>
      </c>
      <c r="B484" s="10" t="s">
        <v>132</v>
      </c>
      <c r="C484" s="10" t="s">
        <v>133</v>
      </c>
      <c r="D484" s="10" t="s">
        <v>47</v>
      </c>
      <c r="E484" s="10">
        <v>1</v>
      </c>
      <c r="F484" s="10" t="s">
        <v>85</v>
      </c>
      <c r="G484" s="10" t="s">
        <v>134</v>
      </c>
      <c r="H484" s="13">
        <v>0</v>
      </c>
      <c r="I484" s="13">
        <v>1043950</v>
      </c>
      <c r="J484" s="10" t="s">
        <v>119</v>
      </c>
      <c r="K484" s="10" t="s">
        <v>42</v>
      </c>
      <c r="L484" s="8">
        <v>35228</v>
      </c>
      <c r="M484" s="8">
        <v>41274</v>
      </c>
      <c r="N484" s="9">
        <v>0</v>
      </c>
      <c r="O484" s="10" t="s">
        <v>135</v>
      </c>
      <c r="P484" s="7">
        <v>2</v>
      </c>
      <c r="Q484" s="7">
        <v>0</v>
      </c>
      <c r="R484" s="7">
        <v>1811</v>
      </c>
      <c r="S484" s="7">
        <v>0</v>
      </c>
      <c r="T484" s="7">
        <v>628</v>
      </c>
      <c r="U484" s="7">
        <v>2441</v>
      </c>
      <c r="V484" s="7">
        <v>2558</v>
      </c>
      <c r="W484" s="7">
        <v>0</v>
      </c>
      <c r="X484" s="7">
        <v>2799</v>
      </c>
      <c r="Y484" s="7">
        <v>2799</v>
      </c>
      <c r="Z484" s="7">
        <v>0</v>
      </c>
      <c r="AA484" s="7">
        <v>75.896304467733046</v>
      </c>
      <c r="AB484" s="16">
        <v>0</v>
      </c>
      <c r="AC484" s="16">
        <v>3.5852178709321567</v>
      </c>
      <c r="AD484" s="16">
        <v>8.0529509100937666</v>
      </c>
      <c r="AE484" s="16">
        <v>12.465526751241036</v>
      </c>
      <c r="AF484" s="15">
        <v>51.24103695532267</v>
      </c>
      <c r="AG484" s="10" t="s">
        <v>28</v>
      </c>
      <c r="AH484" s="10" t="s">
        <v>1966</v>
      </c>
      <c r="AI484" s="9">
        <v>1436.6632</v>
      </c>
      <c r="AJ484" s="9">
        <v>18669.495200000001</v>
      </c>
      <c r="AK484" s="9">
        <v>418.02429999999998</v>
      </c>
      <c r="AL484" s="24">
        <f>Table1[[#This Row],[Company Direct Land Through FY12]]+Table1[[#This Row],[Company Direct Land FY13 and After]]</f>
        <v>19087.519500000002</v>
      </c>
      <c r="AM484" s="9">
        <v>2668.0889000000002</v>
      </c>
      <c r="AN484" s="9">
        <v>34671.919800000003</v>
      </c>
      <c r="AO484" s="9">
        <v>776.33100000000002</v>
      </c>
      <c r="AP484" s="24">
        <f>Table1[[#This Row],[Company Direct Building Through FY12]]+Table1[[#This Row],[Company Direct Building FY13 and After]]</f>
        <v>35448.250800000002</v>
      </c>
      <c r="AQ484" s="9">
        <v>0</v>
      </c>
      <c r="AR484" s="9">
        <v>7117.5</v>
      </c>
      <c r="AS484" s="9">
        <v>0</v>
      </c>
      <c r="AT484" s="24">
        <f>Table1[[#This Row],[Mortgage Recording Tax Through FY12]]+Table1[[#This Row],[Mortgage Recording Tax FY13 and After]]</f>
        <v>7117.5</v>
      </c>
      <c r="AU484" s="9">
        <v>0</v>
      </c>
      <c r="AV484" s="9">
        <v>0</v>
      </c>
      <c r="AW484" s="9">
        <v>0</v>
      </c>
      <c r="AX484" s="24">
        <f>Table1[[#This Row],[Pilot Savings  Through FY12]]+Table1[[#This Row],[Pilot Savings FY13 and After]]</f>
        <v>0</v>
      </c>
      <c r="AY484" s="9">
        <v>0</v>
      </c>
      <c r="AZ484" s="9">
        <v>0</v>
      </c>
      <c r="BA484" s="9">
        <v>0</v>
      </c>
      <c r="BB484" s="24">
        <f>Table1[[#This Row],[Mortgage Recording Tax Exemption Through FY12]]+Table1[[#This Row],[Mortgage Recording Tax Exemption FY13 and After]]</f>
        <v>0</v>
      </c>
      <c r="BC484" s="9">
        <v>4295.8491000000004</v>
      </c>
      <c r="BD484" s="9">
        <v>65331.550999999999</v>
      </c>
      <c r="BE484" s="9">
        <v>1249.9585999999999</v>
      </c>
      <c r="BF484" s="24">
        <f>Table1[[#This Row],[Indirect and Induced Land Through FY12]]+Table1[[#This Row],[Indirect and Induced Land FY13 and After]]</f>
        <v>66581.509600000005</v>
      </c>
      <c r="BG484" s="9">
        <v>7978.0055000000002</v>
      </c>
      <c r="BH484" s="9">
        <v>121330.0233</v>
      </c>
      <c r="BI484" s="9">
        <v>2321.3517000000002</v>
      </c>
      <c r="BJ484" s="24">
        <f>Table1[[#This Row],[Indirect and Induced Building Through FY12]]+Table1[[#This Row],[Indirect and Induced Building FY13 and After]]</f>
        <v>123651.375</v>
      </c>
      <c r="BK484" s="9">
        <v>16378.6067</v>
      </c>
      <c r="BL484" s="9">
        <v>247120.48929999999</v>
      </c>
      <c r="BM484" s="9">
        <v>4765.6656000000003</v>
      </c>
      <c r="BN484" s="24">
        <f>Table1[[#This Row],[TOTAL Real Property Related Taxes Through FY12]]+Table1[[#This Row],[TOTAL Real Property Related Taxes FY13 and After]]</f>
        <v>251886.15489999999</v>
      </c>
      <c r="BO484" s="9">
        <v>15147.8825</v>
      </c>
      <c r="BP484" s="9">
        <v>247326.56589999999</v>
      </c>
      <c r="BQ484" s="9">
        <v>4407.5631000000003</v>
      </c>
      <c r="BR484" s="24">
        <f>Table1[[#This Row],[Company Direct Through FY12]]+Table1[[#This Row],[Company Direct FY13 and After]]</f>
        <v>251734.12899999999</v>
      </c>
      <c r="BS484" s="9">
        <v>0</v>
      </c>
      <c r="BT484" s="9">
        <v>3770.7669999999998</v>
      </c>
      <c r="BU484" s="9">
        <v>14729.233</v>
      </c>
      <c r="BV484" s="24">
        <f>Table1[[#This Row],[Sales Tax Exemption Through FY12]]+Table1[[#This Row],[Sales Tax Exemption FY13 and After]]</f>
        <v>18500</v>
      </c>
      <c r="BW484" s="9">
        <v>0</v>
      </c>
      <c r="BX484" s="9">
        <v>0</v>
      </c>
      <c r="BY484" s="9">
        <v>0</v>
      </c>
      <c r="BZ484" s="24">
        <f>Table1[[#This Row],[Energy Tax Savings Through FY12]]+Table1[[#This Row],[Energy Tax Savings FY13 and After]]</f>
        <v>0</v>
      </c>
      <c r="CA484" s="9">
        <v>0</v>
      </c>
      <c r="CB484" s="9">
        <v>0</v>
      </c>
      <c r="CC484" s="9">
        <v>0</v>
      </c>
      <c r="CD484" s="24">
        <f>Table1[[#This Row],[Tax Exempt Bond Savings Through FY12]]+Table1[[#This Row],[Tax Exempt Bond Savings FY13 and After]]</f>
        <v>0</v>
      </c>
      <c r="CE484" s="9">
        <v>13238.560600000001</v>
      </c>
      <c r="CF484" s="9">
        <v>218778.7616</v>
      </c>
      <c r="CG484" s="9">
        <v>3852.0097000000001</v>
      </c>
      <c r="CH484" s="24">
        <f>Table1[[#This Row],[Indirect and Induced Through FY12]]+Table1[[#This Row],[Indirect and Induced FY13 and After]]</f>
        <v>222630.77129999999</v>
      </c>
      <c r="CI484" s="9">
        <v>28386.4431</v>
      </c>
      <c r="CJ484" s="9">
        <v>462334.56050000002</v>
      </c>
      <c r="CK484" s="9">
        <v>-6469.6602000000003</v>
      </c>
      <c r="CL484" s="24">
        <f>Table1[[#This Row],[TOTAL Income Consumption Use Taxes Through FY12]]+Table1[[#This Row],[TOTAL Income Consumption Use Taxes FY13 and After]]</f>
        <v>455864.90030000004</v>
      </c>
      <c r="CM484" s="9">
        <v>0</v>
      </c>
      <c r="CN484" s="9">
        <v>3770.7669999999998</v>
      </c>
      <c r="CO484" s="9">
        <v>14729.233</v>
      </c>
      <c r="CP484" s="24">
        <f>Table1[[#This Row],[Assistance Provided Through FY12]]+Table1[[#This Row],[Assistance Provided FY13 and After]]</f>
        <v>18500</v>
      </c>
      <c r="CQ484" s="9">
        <v>0</v>
      </c>
      <c r="CR484" s="9">
        <v>6.9757999999999996</v>
      </c>
      <c r="CS484" s="9">
        <v>0</v>
      </c>
      <c r="CT484" s="24">
        <f>Table1[[#This Row],[Recapture Cancellation Reduction Amount Through FY12]]+Table1[[#This Row],[Recapture Cancellation Reduction Amount FY13 and After]]</f>
        <v>6.9757999999999996</v>
      </c>
      <c r="CU484" s="9">
        <v>0</v>
      </c>
      <c r="CV484" s="9">
        <v>0</v>
      </c>
      <c r="CW484" s="9">
        <v>0</v>
      </c>
      <c r="CX484" s="24">
        <f>Table1[[#This Row],[Penalty Paid Through FY12]]+Table1[[#This Row],[Penalty Paid FY13 and After]]</f>
        <v>0</v>
      </c>
      <c r="CY484" s="9">
        <v>0</v>
      </c>
      <c r="CZ484" s="9">
        <v>3763.7912000000001</v>
      </c>
      <c r="DA484" s="9">
        <v>14729.233</v>
      </c>
      <c r="DB484" s="24">
        <f>Table1[[#This Row],[TOTAL Assistance Net of Recapture Penalties Through FY12]]+Table1[[#This Row],[TOTAL Assistance Net of Recapture Penalties FY13 and After]]</f>
        <v>18493.0242</v>
      </c>
      <c r="DC484" s="9">
        <v>19252.634600000001</v>
      </c>
      <c r="DD484" s="9">
        <v>307785.48090000002</v>
      </c>
      <c r="DE484" s="9">
        <v>5601.9183999999996</v>
      </c>
      <c r="DF484" s="24">
        <f>Table1[[#This Row],[Company Direct Tax Revenue Before Assistance Through FY12]]+Table1[[#This Row],[Company Direct Tax Revenue Before Assistance FY13 and After]]</f>
        <v>313387.39930000005</v>
      </c>
      <c r="DG484" s="9">
        <v>25512.415199999999</v>
      </c>
      <c r="DH484" s="9">
        <v>405440.33590000001</v>
      </c>
      <c r="DI484" s="9">
        <v>7423.32</v>
      </c>
      <c r="DJ484" s="24">
        <f>Table1[[#This Row],[Indirect and Induced Tax Revenues Through FY12]]+Table1[[#This Row],[Indirect and Induced Tax Revenues FY13 and After]]</f>
        <v>412863.65590000001</v>
      </c>
      <c r="DK484" s="9">
        <v>44765.049800000001</v>
      </c>
      <c r="DL484" s="9">
        <v>713225.81680000003</v>
      </c>
      <c r="DM484" s="9">
        <v>13025.2384</v>
      </c>
      <c r="DN484" s="24">
        <f>Table1[[#This Row],[TOTAL Tax Revenues Before Assistance Through FY12]]+Table1[[#This Row],[TOTAL Tax Revenues Before Assistance FY13 and After]]</f>
        <v>726251.05520000006</v>
      </c>
      <c r="DO484" s="9">
        <v>44765.049800000001</v>
      </c>
      <c r="DP484" s="9">
        <v>709462.02560000005</v>
      </c>
      <c r="DQ484" s="9">
        <v>-1703.9946</v>
      </c>
      <c r="DR484" s="24">
        <f>Table1[[#This Row],[TOTAL Tax Revenues Net of Assistance Recapture and Penalty Through FY12]]+Table1[[#This Row],[TOTAL Tax Revenues Net of Assistance Recapture and Penalty FY13 and After]]</f>
        <v>707758.03100000008</v>
      </c>
      <c r="DS484" s="9">
        <v>0</v>
      </c>
      <c r="DT484" s="9">
        <v>0</v>
      </c>
      <c r="DU484" s="9">
        <v>0</v>
      </c>
      <c r="DV484" s="9">
        <v>0</v>
      </c>
    </row>
    <row r="485" spans="1:126" x14ac:dyDescent="0.25">
      <c r="A485" s="10">
        <v>93706</v>
      </c>
      <c r="B485" s="10" t="s">
        <v>150</v>
      </c>
      <c r="C485" s="10" t="s">
        <v>152</v>
      </c>
      <c r="D485" s="10" t="s">
        <v>17</v>
      </c>
      <c r="E485" s="10">
        <v>33</v>
      </c>
      <c r="F485" s="10" t="s">
        <v>153</v>
      </c>
      <c r="G485" s="10" t="s">
        <v>154</v>
      </c>
      <c r="H485" s="13">
        <v>107500</v>
      </c>
      <c r="I485" s="13">
        <v>1233232</v>
      </c>
      <c r="J485" s="10" t="s">
        <v>151</v>
      </c>
      <c r="K485" s="10" t="s">
        <v>27</v>
      </c>
      <c r="L485" s="8">
        <v>32598</v>
      </c>
      <c r="M485" s="8">
        <v>68729</v>
      </c>
      <c r="N485" s="9">
        <v>136000</v>
      </c>
      <c r="O485" s="10" t="s">
        <v>108</v>
      </c>
      <c r="P485" s="7">
        <v>0</v>
      </c>
      <c r="Q485" s="7">
        <v>0</v>
      </c>
      <c r="R485" s="7">
        <v>0</v>
      </c>
      <c r="S485" s="7">
        <v>0</v>
      </c>
      <c r="T485" s="7">
        <v>0</v>
      </c>
      <c r="U485" s="7">
        <v>0</v>
      </c>
      <c r="V485" s="7">
        <v>898</v>
      </c>
      <c r="W485" s="7">
        <v>0</v>
      </c>
      <c r="X485" s="7">
        <v>0</v>
      </c>
      <c r="Y485" s="7">
        <v>0</v>
      </c>
      <c r="Z485" s="7">
        <v>1062</v>
      </c>
      <c r="AA485" s="7">
        <v>0</v>
      </c>
      <c r="AB485" s="16">
        <v>0</v>
      </c>
      <c r="AC485" s="16">
        <v>0</v>
      </c>
      <c r="AD485" s="16">
        <v>0</v>
      </c>
      <c r="AE485" s="16">
        <v>0</v>
      </c>
      <c r="AF485" s="15">
        <v>0</v>
      </c>
      <c r="AG485" s="10" t="s">
        <v>58</v>
      </c>
      <c r="AH485" s="10" t="s">
        <v>58</v>
      </c>
      <c r="AI485" s="9">
        <v>1411.7372</v>
      </c>
      <c r="AJ485" s="9">
        <v>4999.8522000000003</v>
      </c>
      <c r="AK485" s="9">
        <v>5686.6108999999997</v>
      </c>
      <c r="AL485" s="24">
        <f>Table1[[#This Row],[Company Direct Land Through FY12]]+Table1[[#This Row],[Company Direct Land FY13 and After]]</f>
        <v>10686.463100000001</v>
      </c>
      <c r="AM485" s="9">
        <v>2621.7977999999998</v>
      </c>
      <c r="AN485" s="9">
        <v>9285.4400999999998</v>
      </c>
      <c r="AO485" s="9">
        <v>10560.8498</v>
      </c>
      <c r="AP485" s="24">
        <f>Table1[[#This Row],[Company Direct Building Through FY12]]+Table1[[#This Row],[Company Direct Building FY13 and After]]</f>
        <v>19846.2899</v>
      </c>
      <c r="AQ485" s="9">
        <v>0</v>
      </c>
      <c r="AR485" s="9">
        <v>0</v>
      </c>
      <c r="AS485" s="9">
        <v>0</v>
      </c>
      <c r="AT485" s="24">
        <f>Table1[[#This Row],[Mortgage Recording Tax Through FY12]]+Table1[[#This Row],[Mortgage Recording Tax FY13 and After]]</f>
        <v>0</v>
      </c>
      <c r="AU485" s="9">
        <v>0</v>
      </c>
      <c r="AV485" s="9">
        <v>0</v>
      </c>
      <c r="AW485" s="9">
        <v>0</v>
      </c>
      <c r="AX485" s="24">
        <f>Table1[[#This Row],[Pilot Savings  Through FY12]]+Table1[[#This Row],[Pilot Savings FY13 and After]]</f>
        <v>0</v>
      </c>
      <c r="AY485" s="9">
        <v>0</v>
      </c>
      <c r="AZ485" s="9">
        <v>0</v>
      </c>
      <c r="BA485" s="9">
        <v>0</v>
      </c>
      <c r="BB485" s="24">
        <f>Table1[[#This Row],[Mortgage Recording Tax Exemption Through FY12]]+Table1[[#This Row],[Mortgage Recording Tax Exemption FY13 and After]]</f>
        <v>0</v>
      </c>
      <c r="BC485" s="9">
        <v>3164.7882</v>
      </c>
      <c r="BD485" s="9">
        <v>21081.953699999998</v>
      </c>
      <c r="BE485" s="9">
        <v>12748.067300000001</v>
      </c>
      <c r="BF485" s="24">
        <f>Table1[[#This Row],[Indirect and Induced Land Through FY12]]+Table1[[#This Row],[Indirect and Induced Land FY13 and After]]</f>
        <v>33830.021000000001</v>
      </c>
      <c r="BG485" s="9">
        <v>5877.4638000000004</v>
      </c>
      <c r="BH485" s="9">
        <v>39152.1996</v>
      </c>
      <c r="BI485" s="9">
        <v>23674.980500000001</v>
      </c>
      <c r="BJ485" s="24">
        <f>Table1[[#This Row],[Indirect and Induced Building Through FY12]]+Table1[[#This Row],[Indirect and Induced Building FY13 and After]]</f>
        <v>62827.180099999998</v>
      </c>
      <c r="BK485" s="9">
        <v>13075.787</v>
      </c>
      <c r="BL485" s="9">
        <v>74519.445600000006</v>
      </c>
      <c r="BM485" s="9">
        <v>52670.508500000004</v>
      </c>
      <c r="BN485" s="24">
        <f>Table1[[#This Row],[TOTAL Real Property Related Taxes Through FY12]]+Table1[[#This Row],[TOTAL Real Property Related Taxes FY13 and After]]</f>
        <v>127189.9541</v>
      </c>
      <c r="BO485" s="9">
        <v>13096.6116</v>
      </c>
      <c r="BP485" s="9">
        <v>91264.575500000006</v>
      </c>
      <c r="BQ485" s="9">
        <v>52754.393100000001</v>
      </c>
      <c r="BR485" s="24">
        <f>Table1[[#This Row],[Company Direct Through FY12]]+Table1[[#This Row],[Company Direct FY13 and After]]</f>
        <v>144018.96860000002</v>
      </c>
      <c r="BS485" s="9">
        <v>0</v>
      </c>
      <c r="BT485" s="9">
        <v>0</v>
      </c>
      <c r="BU485" s="9">
        <v>0</v>
      </c>
      <c r="BV485" s="24">
        <f>Table1[[#This Row],[Sales Tax Exemption Through FY12]]+Table1[[#This Row],[Sales Tax Exemption FY13 and After]]</f>
        <v>0</v>
      </c>
      <c r="BW485" s="9">
        <v>0</v>
      </c>
      <c r="BX485" s="9">
        <v>0</v>
      </c>
      <c r="BY485" s="9">
        <v>0</v>
      </c>
      <c r="BZ485" s="24">
        <f>Table1[[#This Row],[Energy Tax Savings Through FY12]]+Table1[[#This Row],[Energy Tax Savings FY13 and After]]</f>
        <v>0</v>
      </c>
      <c r="CA485" s="9">
        <v>0</v>
      </c>
      <c r="CB485" s="9">
        <v>47.119900000000001</v>
      </c>
      <c r="CC485" s="9">
        <v>0</v>
      </c>
      <c r="CD485" s="24">
        <f>Table1[[#This Row],[Tax Exempt Bond Savings Through FY12]]+Table1[[#This Row],[Tax Exempt Bond Savings FY13 and After]]</f>
        <v>47.119900000000001</v>
      </c>
      <c r="CE485" s="9">
        <v>11740.404200000001</v>
      </c>
      <c r="CF485" s="9">
        <v>89455.968399999998</v>
      </c>
      <c r="CG485" s="9">
        <v>47291.459600000002</v>
      </c>
      <c r="CH485" s="24">
        <f>Table1[[#This Row],[Indirect and Induced Through FY12]]+Table1[[#This Row],[Indirect and Induced FY13 and After]]</f>
        <v>136747.42800000001</v>
      </c>
      <c r="CI485" s="9">
        <v>24837.015800000001</v>
      </c>
      <c r="CJ485" s="9">
        <v>180673.424</v>
      </c>
      <c r="CK485" s="9">
        <v>100045.8527</v>
      </c>
      <c r="CL485" s="24">
        <f>Table1[[#This Row],[TOTAL Income Consumption Use Taxes Through FY12]]+Table1[[#This Row],[TOTAL Income Consumption Use Taxes FY13 and After]]</f>
        <v>280719.27669999999</v>
      </c>
      <c r="CM485" s="9">
        <v>0</v>
      </c>
      <c r="CN485" s="9">
        <v>47.119900000000001</v>
      </c>
      <c r="CO485" s="9">
        <v>0</v>
      </c>
      <c r="CP485" s="24">
        <f>Table1[[#This Row],[Assistance Provided Through FY12]]+Table1[[#This Row],[Assistance Provided FY13 and After]]</f>
        <v>47.119900000000001</v>
      </c>
      <c r="CQ485" s="9">
        <v>0</v>
      </c>
      <c r="CR485" s="9">
        <v>0</v>
      </c>
      <c r="CS485" s="9">
        <v>0</v>
      </c>
      <c r="CT485" s="24">
        <f>Table1[[#This Row],[Recapture Cancellation Reduction Amount Through FY12]]+Table1[[#This Row],[Recapture Cancellation Reduction Amount FY13 and After]]</f>
        <v>0</v>
      </c>
      <c r="CU485" s="9">
        <v>0</v>
      </c>
      <c r="CV485" s="9">
        <v>0</v>
      </c>
      <c r="CW485" s="9">
        <v>0</v>
      </c>
      <c r="CX485" s="24">
        <f>Table1[[#This Row],[Penalty Paid Through FY12]]+Table1[[#This Row],[Penalty Paid FY13 and After]]</f>
        <v>0</v>
      </c>
      <c r="CY485" s="9">
        <v>0</v>
      </c>
      <c r="CZ485" s="9">
        <v>47.119900000000001</v>
      </c>
      <c r="DA485" s="9">
        <v>0</v>
      </c>
      <c r="DB485" s="24">
        <f>Table1[[#This Row],[TOTAL Assistance Net of Recapture Penalties Through FY12]]+Table1[[#This Row],[TOTAL Assistance Net of Recapture Penalties FY13 and After]]</f>
        <v>47.119900000000001</v>
      </c>
      <c r="DC485" s="9">
        <v>17130.1466</v>
      </c>
      <c r="DD485" s="9">
        <v>105549.86780000001</v>
      </c>
      <c r="DE485" s="9">
        <v>69001.853799999997</v>
      </c>
      <c r="DF485" s="24">
        <f>Table1[[#This Row],[Company Direct Tax Revenue Before Assistance Through FY12]]+Table1[[#This Row],[Company Direct Tax Revenue Before Assistance FY13 and After]]</f>
        <v>174551.72159999999</v>
      </c>
      <c r="DG485" s="9">
        <v>20782.656200000001</v>
      </c>
      <c r="DH485" s="9">
        <v>149690.12169999999</v>
      </c>
      <c r="DI485" s="9">
        <v>83714.507400000002</v>
      </c>
      <c r="DJ485" s="24">
        <f>Table1[[#This Row],[Indirect and Induced Tax Revenues Through FY12]]+Table1[[#This Row],[Indirect and Induced Tax Revenues FY13 and After]]</f>
        <v>233404.62909999999</v>
      </c>
      <c r="DK485" s="9">
        <v>37912.802799999998</v>
      </c>
      <c r="DL485" s="9">
        <v>255239.9895</v>
      </c>
      <c r="DM485" s="9">
        <v>152716.36120000001</v>
      </c>
      <c r="DN485" s="24">
        <f>Table1[[#This Row],[TOTAL Tax Revenues Before Assistance Through FY12]]+Table1[[#This Row],[TOTAL Tax Revenues Before Assistance FY13 and After]]</f>
        <v>407956.35070000001</v>
      </c>
      <c r="DO485" s="9">
        <v>37912.802799999998</v>
      </c>
      <c r="DP485" s="9">
        <v>255192.86960000001</v>
      </c>
      <c r="DQ485" s="9">
        <v>152716.36120000001</v>
      </c>
      <c r="DR485" s="24">
        <f>Table1[[#This Row],[TOTAL Tax Revenues Net of Assistance Recapture and Penalty Through FY12]]+Table1[[#This Row],[TOTAL Tax Revenues Net of Assistance Recapture and Penalty FY13 and After]]</f>
        <v>407909.23080000002</v>
      </c>
      <c r="DS485" s="9">
        <v>0</v>
      </c>
      <c r="DT485" s="9">
        <v>0</v>
      </c>
      <c r="DU485" s="9">
        <v>0</v>
      </c>
      <c r="DV485" s="9">
        <v>0</v>
      </c>
    </row>
    <row r="486" spans="1:126" x14ac:dyDescent="0.25">
      <c r="A486" s="10">
        <v>93707</v>
      </c>
      <c r="B486" s="10" t="s">
        <v>155</v>
      </c>
      <c r="C486" s="10" t="s">
        <v>156</v>
      </c>
      <c r="D486" s="10" t="s">
        <v>17</v>
      </c>
      <c r="E486" s="10">
        <v>33</v>
      </c>
      <c r="F486" s="10" t="s">
        <v>157</v>
      </c>
      <c r="G486" s="10" t="s">
        <v>23</v>
      </c>
      <c r="H486" s="13">
        <v>65000</v>
      </c>
      <c r="I486" s="13">
        <v>720000</v>
      </c>
      <c r="J486" s="10" t="s">
        <v>119</v>
      </c>
      <c r="K486" s="10" t="s">
        <v>27</v>
      </c>
      <c r="L486" s="8">
        <v>31539</v>
      </c>
      <c r="M486" s="8">
        <v>44329</v>
      </c>
      <c r="N486" s="9">
        <v>105293.71</v>
      </c>
      <c r="O486" s="10" t="s">
        <v>108</v>
      </c>
      <c r="P486" s="7">
        <v>9</v>
      </c>
      <c r="Q486" s="7">
        <v>0</v>
      </c>
      <c r="R486" s="7">
        <v>1431</v>
      </c>
      <c r="S486" s="7">
        <v>0</v>
      </c>
      <c r="T486" s="7">
        <v>11</v>
      </c>
      <c r="U486" s="7">
        <v>1451</v>
      </c>
      <c r="V486" s="7">
        <v>1435</v>
      </c>
      <c r="W486" s="7">
        <v>40</v>
      </c>
      <c r="X486" s="7">
        <v>0</v>
      </c>
      <c r="Y486" s="7">
        <v>0</v>
      </c>
      <c r="Z486" s="7">
        <v>1837</v>
      </c>
      <c r="AA486" s="7">
        <v>0</v>
      </c>
      <c r="AB486" s="16">
        <v>0</v>
      </c>
      <c r="AC486" s="16">
        <v>0</v>
      </c>
      <c r="AD486" s="16">
        <v>0</v>
      </c>
      <c r="AE486" s="16">
        <v>0</v>
      </c>
      <c r="AF486" s="15">
        <v>63.157894736842103</v>
      </c>
      <c r="AG486" s="10" t="s">
        <v>28</v>
      </c>
      <c r="AH486" s="10" t="s">
        <v>1966</v>
      </c>
      <c r="AI486" s="9">
        <v>1937.8841</v>
      </c>
      <c r="AJ486" s="9">
        <v>2900.0016000000001</v>
      </c>
      <c r="AK486" s="9">
        <v>2059.1034</v>
      </c>
      <c r="AL486" s="24">
        <f>Table1[[#This Row],[Company Direct Land Through FY12]]+Table1[[#This Row],[Company Direct Land FY13 and After]]</f>
        <v>4959.1049999999996</v>
      </c>
      <c r="AM486" s="9">
        <v>3598.9277000000002</v>
      </c>
      <c r="AN486" s="9">
        <v>5385.7173000000003</v>
      </c>
      <c r="AO486" s="9">
        <v>3824.0493999999999</v>
      </c>
      <c r="AP486" s="24">
        <f>Table1[[#This Row],[Company Direct Building Through FY12]]+Table1[[#This Row],[Company Direct Building FY13 and After]]</f>
        <v>9209.7667000000001</v>
      </c>
      <c r="AQ486" s="9">
        <v>0</v>
      </c>
      <c r="AR486" s="9">
        <v>1194.5</v>
      </c>
      <c r="AS486" s="9">
        <v>0</v>
      </c>
      <c r="AT486" s="24">
        <f>Table1[[#This Row],[Mortgage Recording Tax Through FY12]]+Table1[[#This Row],[Mortgage Recording Tax FY13 and After]]</f>
        <v>1194.5</v>
      </c>
      <c r="AU486" s="9">
        <v>0</v>
      </c>
      <c r="AV486" s="9">
        <v>0</v>
      </c>
      <c r="AW486" s="9">
        <v>0</v>
      </c>
      <c r="AX486" s="24">
        <f>Table1[[#This Row],[Pilot Savings  Through FY12]]+Table1[[#This Row],[Pilot Savings FY13 and After]]</f>
        <v>0</v>
      </c>
      <c r="AY486" s="9">
        <v>0</v>
      </c>
      <c r="AZ486" s="9">
        <v>0</v>
      </c>
      <c r="BA486" s="9">
        <v>0</v>
      </c>
      <c r="BB486" s="24">
        <f>Table1[[#This Row],[Mortgage Recording Tax Exemption Through FY12]]+Table1[[#This Row],[Mortgage Recording Tax Exemption FY13 and After]]</f>
        <v>0</v>
      </c>
      <c r="BC486" s="9">
        <v>2477.2433000000001</v>
      </c>
      <c r="BD486" s="9">
        <v>12485.8295</v>
      </c>
      <c r="BE486" s="9">
        <v>2590.1060000000002</v>
      </c>
      <c r="BF486" s="24">
        <f>Table1[[#This Row],[Indirect and Induced Land Through FY12]]+Table1[[#This Row],[Indirect and Induced Land FY13 and After]]</f>
        <v>15075.9355</v>
      </c>
      <c r="BG486" s="9">
        <v>4600.5946999999996</v>
      </c>
      <c r="BH486" s="9">
        <v>23187.9696</v>
      </c>
      <c r="BI486" s="9">
        <v>4810.1970000000001</v>
      </c>
      <c r="BJ486" s="24">
        <f>Table1[[#This Row],[Indirect and Induced Building Through FY12]]+Table1[[#This Row],[Indirect and Induced Building FY13 and After]]</f>
        <v>27998.1666</v>
      </c>
      <c r="BK486" s="9">
        <v>12614.649799999999</v>
      </c>
      <c r="BL486" s="9">
        <v>45154.017999999996</v>
      </c>
      <c r="BM486" s="9">
        <v>13283.4558</v>
      </c>
      <c r="BN486" s="24">
        <f>Table1[[#This Row],[TOTAL Real Property Related Taxes Through FY12]]+Table1[[#This Row],[TOTAL Real Property Related Taxes FY13 and After]]</f>
        <v>58437.473799999992</v>
      </c>
      <c r="BO486" s="9">
        <v>10515.216200000001</v>
      </c>
      <c r="BP486" s="9">
        <v>59530.902300000002</v>
      </c>
      <c r="BQ486" s="9">
        <v>10869.268599999999</v>
      </c>
      <c r="BR486" s="24">
        <f>Table1[[#This Row],[Company Direct Through FY12]]+Table1[[#This Row],[Company Direct FY13 and After]]</f>
        <v>70400.170899999997</v>
      </c>
      <c r="BS486" s="9">
        <v>0</v>
      </c>
      <c r="BT486" s="9">
        <v>0</v>
      </c>
      <c r="BU486" s="9">
        <v>0</v>
      </c>
      <c r="BV486" s="24">
        <f>Table1[[#This Row],[Sales Tax Exemption Through FY12]]+Table1[[#This Row],[Sales Tax Exemption FY13 and After]]</f>
        <v>0</v>
      </c>
      <c r="BW486" s="9">
        <v>0</v>
      </c>
      <c r="BX486" s="9">
        <v>0</v>
      </c>
      <c r="BY486" s="9">
        <v>0</v>
      </c>
      <c r="BZ486" s="24">
        <f>Table1[[#This Row],[Energy Tax Savings Through FY12]]+Table1[[#This Row],[Energy Tax Savings FY13 and After]]</f>
        <v>0</v>
      </c>
      <c r="CA486" s="9">
        <v>0</v>
      </c>
      <c r="CB486" s="9">
        <v>79.911799999999999</v>
      </c>
      <c r="CC486" s="9">
        <v>0</v>
      </c>
      <c r="CD486" s="24">
        <f>Table1[[#This Row],[Tax Exempt Bond Savings Through FY12]]+Table1[[#This Row],[Tax Exempt Bond Savings FY13 and After]]</f>
        <v>79.911799999999999</v>
      </c>
      <c r="CE486" s="9">
        <v>9189.8212000000003</v>
      </c>
      <c r="CF486" s="9">
        <v>53237.994700000003</v>
      </c>
      <c r="CG486" s="9">
        <v>9764.6674000000003</v>
      </c>
      <c r="CH486" s="24">
        <f>Table1[[#This Row],[Indirect and Induced Through FY12]]+Table1[[#This Row],[Indirect and Induced FY13 and After]]</f>
        <v>63002.662100000001</v>
      </c>
      <c r="CI486" s="9">
        <v>19705.037400000001</v>
      </c>
      <c r="CJ486" s="9">
        <v>112688.9852</v>
      </c>
      <c r="CK486" s="9">
        <v>20633.936000000002</v>
      </c>
      <c r="CL486" s="24">
        <f>Table1[[#This Row],[TOTAL Income Consumption Use Taxes Through FY12]]+Table1[[#This Row],[TOTAL Income Consumption Use Taxes FY13 and After]]</f>
        <v>133322.92119999998</v>
      </c>
      <c r="CM486" s="9">
        <v>0</v>
      </c>
      <c r="CN486" s="9">
        <v>79.911799999999999</v>
      </c>
      <c r="CO486" s="9">
        <v>0</v>
      </c>
      <c r="CP486" s="24">
        <f>Table1[[#This Row],[Assistance Provided Through FY12]]+Table1[[#This Row],[Assistance Provided FY13 and After]]</f>
        <v>79.911799999999999</v>
      </c>
      <c r="CQ486" s="9">
        <v>0</v>
      </c>
      <c r="CR486" s="9">
        <v>0</v>
      </c>
      <c r="CS486" s="9">
        <v>0</v>
      </c>
      <c r="CT486" s="24">
        <f>Table1[[#This Row],[Recapture Cancellation Reduction Amount Through FY12]]+Table1[[#This Row],[Recapture Cancellation Reduction Amount FY13 and After]]</f>
        <v>0</v>
      </c>
      <c r="CU486" s="9">
        <v>0</v>
      </c>
      <c r="CV486" s="9">
        <v>0</v>
      </c>
      <c r="CW486" s="9">
        <v>0</v>
      </c>
      <c r="CX486" s="24">
        <f>Table1[[#This Row],[Penalty Paid Through FY12]]+Table1[[#This Row],[Penalty Paid FY13 and After]]</f>
        <v>0</v>
      </c>
      <c r="CY486" s="9">
        <v>0</v>
      </c>
      <c r="CZ486" s="9">
        <v>79.911799999999999</v>
      </c>
      <c r="DA486" s="9">
        <v>0</v>
      </c>
      <c r="DB486" s="24">
        <f>Table1[[#This Row],[TOTAL Assistance Net of Recapture Penalties Through FY12]]+Table1[[#This Row],[TOTAL Assistance Net of Recapture Penalties FY13 and After]]</f>
        <v>79.911799999999999</v>
      </c>
      <c r="DC486" s="9">
        <v>16052.028</v>
      </c>
      <c r="DD486" s="9">
        <v>69011.121199999994</v>
      </c>
      <c r="DE486" s="9">
        <v>16752.421399999999</v>
      </c>
      <c r="DF486" s="24">
        <f>Table1[[#This Row],[Company Direct Tax Revenue Before Assistance Through FY12]]+Table1[[#This Row],[Company Direct Tax Revenue Before Assistance FY13 and After]]</f>
        <v>85763.542599999986</v>
      </c>
      <c r="DG486" s="9">
        <v>16267.6592</v>
      </c>
      <c r="DH486" s="9">
        <v>88911.793799999999</v>
      </c>
      <c r="DI486" s="9">
        <v>17164.970399999998</v>
      </c>
      <c r="DJ486" s="24">
        <f>Table1[[#This Row],[Indirect and Induced Tax Revenues Through FY12]]+Table1[[#This Row],[Indirect and Induced Tax Revenues FY13 and After]]</f>
        <v>106076.76420000001</v>
      </c>
      <c r="DK486" s="9">
        <v>32319.6872</v>
      </c>
      <c r="DL486" s="9">
        <v>157922.91500000001</v>
      </c>
      <c r="DM486" s="9">
        <v>33917.391799999998</v>
      </c>
      <c r="DN486" s="24">
        <f>Table1[[#This Row],[TOTAL Tax Revenues Before Assistance Through FY12]]+Table1[[#This Row],[TOTAL Tax Revenues Before Assistance FY13 and After]]</f>
        <v>191840.30680000002</v>
      </c>
      <c r="DO486" s="9">
        <v>32319.6872</v>
      </c>
      <c r="DP486" s="9">
        <v>157843.00320000001</v>
      </c>
      <c r="DQ486" s="9">
        <v>33917.391799999998</v>
      </c>
      <c r="DR486" s="24">
        <f>Table1[[#This Row],[TOTAL Tax Revenues Net of Assistance Recapture and Penalty Through FY12]]+Table1[[#This Row],[TOTAL Tax Revenues Net of Assistance Recapture and Penalty FY13 and After]]</f>
        <v>191760.39500000002</v>
      </c>
      <c r="DS486" s="9">
        <v>0</v>
      </c>
      <c r="DT486" s="9">
        <v>0</v>
      </c>
      <c r="DU486" s="9">
        <v>0</v>
      </c>
      <c r="DV486" s="9">
        <v>0</v>
      </c>
    </row>
    <row r="487" spans="1:126" x14ac:dyDescent="0.25">
      <c r="A487" s="10">
        <v>93708</v>
      </c>
      <c r="B487" s="10" t="s">
        <v>166</v>
      </c>
      <c r="C487" s="10" t="s">
        <v>167</v>
      </c>
      <c r="D487" s="10" t="s">
        <v>47</v>
      </c>
      <c r="E487" s="10">
        <v>7</v>
      </c>
      <c r="F487" s="10" t="s">
        <v>168</v>
      </c>
      <c r="G487" s="10" t="s">
        <v>169</v>
      </c>
      <c r="H487" s="13">
        <v>19300</v>
      </c>
      <c r="I487" s="13">
        <v>21000</v>
      </c>
      <c r="J487" s="10" t="s">
        <v>137</v>
      </c>
      <c r="K487" s="10" t="s">
        <v>50</v>
      </c>
      <c r="L487" s="8">
        <v>35467</v>
      </c>
      <c r="M487" s="8">
        <v>44593</v>
      </c>
      <c r="N487" s="9">
        <v>2975</v>
      </c>
      <c r="O487" s="10" t="s">
        <v>74</v>
      </c>
      <c r="P487" s="7">
        <v>9</v>
      </c>
      <c r="Q487" s="7">
        <v>5</v>
      </c>
      <c r="R487" s="7">
        <v>78</v>
      </c>
      <c r="S487" s="7">
        <v>9</v>
      </c>
      <c r="T487" s="7">
        <v>2</v>
      </c>
      <c r="U487" s="7">
        <v>103</v>
      </c>
      <c r="V487" s="7">
        <v>93</v>
      </c>
      <c r="W487" s="7">
        <v>0</v>
      </c>
      <c r="X487" s="7">
        <v>0</v>
      </c>
      <c r="Y487" s="7">
        <v>67</v>
      </c>
      <c r="Z487" s="7">
        <v>7</v>
      </c>
      <c r="AA487" s="7">
        <v>0</v>
      </c>
      <c r="AB487" s="16">
        <v>0</v>
      </c>
      <c r="AC487" s="16">
        <v>0</v>
      </c>
      <c r="AD487" s="16">
        <v>0</v>
      </c>
      <c r="AE487" s="16">
        <v>0</v>
      </c>
      <c r="AF487" s="15">
        <v>88.118811881188122</v>
      </c>
      <c r="AG487" s="10" t="s">
        <v>28</v>
      </c>
      <c r="AH487" s="10" t="s">
        <v>1966</v>
      </c>
      <c r="AI487" s="9">
        <v>0</v>
      </c>
      <c r="AJ487" s="9">
        <v>0</v>
      </c>
      <c r="AK487" s="9">
        <v>0</v>
      </c>
      <c r="AL487" s="24">
        <f>Table1[[#This Row],[Company Direct Land Through FY12]]+Table1[[#This Row],[Company Direct Land FY13 and After]]</f>
        <v>0</v>
      </c>
      <c r="AM487" s="9">
        <v>0</v>
      </c>
      <c r="AN487" s="9">
        <v>0</v>
      </c>
      <c r="AO487" s="9">
        <v>0</v>
      </c>
      <c r="AP487" s="24">
        <f>Table1[[#This Row],[Company Direct Building Through FY12]]+Table1[[#This Row],[Company Direct Building FY13 and After]]</f>
        <v>0</v>
      </c>
      <c r="AQ487" s="9">
        <v>0</v>
      </c>
      <c r="AR487" s="9">
        <v>67.987200000000001</v>
      </c>
      <c r="AS487" s="9">
        <v>0</v>
      </c>
      <c r="AT487" s="24">
        <f>Table1[[#This Row],[Mortgage Recording Tax Through FY12]]+Table1[[#This Row],[Mortgage Recording Tax FY13 and After]]</f>
        <v>67.987200000000001</v>
      </c>
      <c r="AU487" s="9">
        <v>0</v>
      </c>
      <c r="AV487" s="9">
        <v>0</v>
      </c>
      <c r="AW487" s="9">
        <v>0</v>
      </c>
      <c r="AX487" s="24">
        <f>Table1[[#This Row],[Pilot Savings  Through FY12]]+Table1[[#This Row],[Pilot Savings FY13 and After]]</f>
        <v>0</v>
      </c>
      <c r="AY487" s="9">
        <v>0</v>
      </c>
      <c r="AZ487" s="9">
        <v>67.987200000000001</v>
      </c>
      <c r="BA487" s="9">
        <v>0</v>
      </c>
      <c r="BB487" s="24">
        <f>Table1[[#This Row],[Mortgage Recording Tax Exemption Through FY12]]+Table1[[#This Row],[Mortgage Recording Tax Exemption FY13 and After]]</f>
        <v>67.987200000000001</v>
      </c>
      <c r="BC487" s="9">
        <v>42.815800000000003</v>
      </c>
      <c r="BD487" s="9">
        <v>238.22710000000001</v>
      </c>
      <c r="BE487" s="9">
        <v>112.75069999999999</v>
      </c>
      <c r="BF487" s="24">
        <f>Table1[[#This Row],[Indirect and Induced Land Through FY12]]+Table1[[#This Row],[Indirect and Induced Land FY13 and After]]</f>
        <v>350.9778</v>
      </c>
      <c r="BG487" s="9">
        <v>79.515100000000004</v>
      </c>
      <c r="BH487" s="9">
        <v>442.42149999999998</v>
      </c>
      <c r="BI487" s="9">
        <v>209.39410000000001</v>
      </c>
      <c r="BJ487" s="24">
        <f>Table1[[#This Row],[Indirect and Induced Building Through FY12]]+Table1[[#This Row],[Indirect and Induced Building FY13 and After]]</f>
        <v>651.81560000000002</v>
      </c>
      <c r="BK487" s="9">
        <v>122.3309</v>
      </c>
      <c r="BL487" s="9">
        <v>680.64859999999999</v>
      </c>
      <c r="BM487" s="9">
        <v>322.14479999999998</v>
      </c>
      <c r="BN487" s="24">
        <f>Table1[[#This Row],[TOTAL Real Property Related Taxes Through FY12]]+Table1[[#This Row],[TOTAL Real Property Related Taxes FY13 and After]]</f>
        <v>1002.7934</v>
      </c>
      <c r="BO487" s="9">
        <v>101.65089999999999</v>
      </c>
      <c r="BP487" s="9">
        <v>666.88549999999998</v>
      </c>
      <c r="BQ487" s="9">
        <v>267.68639999999999</v>
      </c>
      <c r="BR487" s="24">
        <f>Table1[[#This Row],[Company Direct Through FY12]]+Table1[[#This Row],[Company Direct FY13 and After]]</f>
        <v>934.57189999999991</v>
      </c>
      <c r="BS487" s="9">
        <v>0</v>
      </c>
      <c r="BT487" s="9">
        <v>0</v>
      </c>
      <c r="BU487" s="9">
        <v>0</v>
      </c>
      <c r="BV487" s="24">
        <f>Table1[[#This Row],[Sales Tax Exemption Through FY12]]+Table1[[#This Row],[Sales Tax Exemption FY13 and After]]</f>
        <v>0</v>
      </c>
      <c r="BW487" s="9">
        <v>0</v>
      </c>
      <c r="BX487" s="9">
        <v>0</v>
      </c>
      <c r="BY487" s="9">
        <v>0</v>
      </c>
      <c r="BZ487" s="24">
        <f>Table1[[#This Row],[Energy Tax Savings Through FY12]]+Table1[[#This Row],[Energy Tax Savings FY13 and After]]</f>
        <v>0</v>
      </c>
      <c r="CA487" s="9">
        <v>2.7199</v>
      </c>
      <c r="CB487" s="9">
        <v>28.174600000000002</v>
      </c>
      <c r="CC487" s="9">
        <v>5.1502999999999997</v>
      </c>
      <c r="CD487" s="24">
        <f>Table1[[#This Row],[Tax Exempt Bond Savings Through FY12]]+Table1[[#This Row],[Tax Exempt Bond Savings FY13 and After]]</f>
        <v>33.3249</v>
      </c>
      <c r="CE487" s="9">
        <v>131.94589999999999</v>
      </c>
      <c r="CF487" s="9">
        <v>815.7912</v>
      </c>
      <c r="CG487" s="9">
        <v>347.46480000000003</v>
      </c>
      <c r="CH487" s="24">
        <f>Table1[[#This Row],[Indirect and Induced Through FY12]]+Table1[[#This Row],[Indirect and Induced FY13 and After]]</f>
        <v>1163.2560000000001</v>
      </c>
      <c r="CI487" s="9">
        <v>230.87690000000001</v>
      </c>
      <c r="CJ487" s="9">
        <v>1454.5020999999999</v>
      </c>
      <c r="CK487" s="9">
        <v>610.0009</v>
      </c>
      <c r="CL487" s="24">
        <f>Table1[[#This Row],[TOTAL Income Consumption Use Taxes Through FY12]]+Table1[[#This Row],[TOTAL Income Consumption Use Taxes FY13 and After]]</f>
        <v>2064.5029999999997</v>
      </c>
      <c r="CM487" s="9">
        <v>2.7199</v>
      </c>
      <c r="CN487" s="9">
        <v>96.161799999999999</v>
      </c>
      <c r="CO487" s="9">
        <v>5.1502999999999997</v>
      </c>
      <c r="CP487" s="24">
        <f>Table1[[#This Row],[Assistance Provided Through FY12]]+Table1[[#This Row],[Assistance Provided FY13 and After]]</f>
        <v>101.3121</v>
      </c>
      <c r="CQ487" s="9">
        <v>0</v>
      </c>
      <c r="CR487" s="9">
        <v>0</v>
      </c>
      <c r="CS487" s="9">
        <v>0</v>
      </c>
      <c r="CT487" s="24">
        <f>Table1[[#This Row],[Recapture Cancellation Reduction Amount Through FY12]]+Table1[[#This Row],[Recapture Cancellation Reduction Amount FY13 and After]]</f>
        <v>0</v>
      </c>
      <c r="CU487" s="9">
        <v>0</v>
      </c>
      <c r="CV487" s="9">
        <v>0</v>
      </c>
      <c r="CW487" s="9">
        <v>0</v>
      </c>
      <c r="CX487" s="24">
        <f>Table1[[#This Row],[Penalty Paid Through FY12]]+Table1[[#This Row],[Penalty Paid FY13 and After]]</f>
        <v>0</v>
      </c>
      <c r="CY487" s="9">
        <v>2.7199</v>
      </c>
      <c r="CZ487" s="9">
        <v>96.161799999999999</v>
      </c>
      <c r="DA487" s="9">
        <v>5.1502999999999997</v>
      </c>
      <c r="DB487" s="24">
        <f>Table1[[#This Row],[TOTAL Assistance Net of Recapture Penalties Through FY12]]+Table1[[#This Row],[TOTAL Assistance Net of Recapture Penalties FY13 and After]]</f>
        <v>101.3121</v>
      </c>
      <c r="DC487" s="9">
        <v>101.65089999999999</v>
      </c>
      <c r="DD487" s="9">
        <v>734.87270000000001</v>
      </c>
      <c r="DE487" s="9">
        <v>267.68639999999999</v>
      </c>
      <c r="DF487" s="24">
        <f>Table1[[#This Row],[Company Direct Tax Revenue Before Assistance Through FY12]]+Table1[[#This Row],[Company Direct Tax Revenue Before Assistance FY13 and After]]</f>
        <v>1002.5590999999999</v>
      </c>
      <c r="DG487" s="9">
        <v>254.27680000000001</v>
      </c>
      <c r="DH487" s="9">
        <v>1496.4398000000001</v>
      </c>
      <c r="DI487" s="9">
        <v>669.6096</v>
      </c>
      <c r="DJ487" s="24">
        <f>Table1[[#This Row],[Indirect and Induced Tax Revenues Through FY12]]+Table1[[#This Row],[Indirect and Induced Tax Revenues FY13 and After]]</f>
        <v>2166.0493999999999</v>
      </c>
      <c r="DK487" s="9">
        <v>355.92770000000002</v>
      </c>
      <c r="DL487" s="9">
        <v>2231.3125</v>
      </c>
      <c r="DM487" s="9">
        <v>937.29600000000005</v>
      </c>
      <c r="DN487" s="24">
        <f>Table1[[#This Row],[TOTAL Tax Revenues Before Assistance Through FY12]]+Table1[[#This Row],[TOTAL Tax Revenues Before Assistance FY13 and After]]</f>
        <v>3168.6085000000003</v>
      </c>
      <c r="DO487" s="9">
        <v>353.20780000000002</v>
      </c>
      <c r="DP487" s="9">
        <v>2135.1507000000001</v>
      </c>
      <c r="DQ487" s="9">
        <v>932.14570000000003</v>
      </c>
      <c r="DR487" s="24">
        <f>Table1[[#This Row],[TOTAL Tax Revenues Net of Assistance Recapture and Penalty Through FY12]]+Table1[[#This Row],[TOTAL Tax Revenues Net of Assistance Recapture and Penalty FY13 and After]]</f>
        <v>3067.2964000000002</v>
      </c>
      <c r="DS487" s="9">
        <v>0</v>
      </c>
      <c r="DT487" s="9">
        <v>0</v>
      </c>
      <c r="DU487" s="9">
        <v>0</v>
      </c>
      <c r="DV487" s="9">
        <v>0</v>
      </c>
    </row>
    <row r="488" spans="1:126" x14ac:dyDescent="0.25">
      <c r="A488" s="10">
        <v>93710</v>
      </c>
      <c r="B488" s="10" t="s">
        <v>188</v>
      </c>
      <c r="C488" s="10" t="s">
        <v>190</v>
      </c>
      <c r="D488" s="10" t="s">
        <v>24</v>
      </c>
      <c r="E488" s="10">
        <v>19</v>
      </c>
      <c r="F488" s="10" t="s">
        <v>191</v>
      </c>
      <c r="G488" s="10" t="s">
        <v>78</v>
      </c>
      <c r="H488" s="13">
        <v>129255</v>
      </c>
      <c r="I488" s="13">
        <v>17500</v>
      </c>
      <c r="J488" s="10" t="s">
        <v>189</v>
      </c>
      <c r="K488" s="10" t="s">
        <v>81</v>
      </c>
      <c r="L488" s="8">
        <v>35068</v>
      </c>
      <c r="M488" s="8">
        <v>42373</v>
      </c>
      <c r="N488" s="9">
        <v>2563</v>
      </c>
      <c r="O488" s="10" t="s">
        <v>11</v>
      </c>
      <c r="P488" s="7">
        <v>1</v>
      </c>
      <c r="Q488" s="7">
        <v>2</v>
      </c>
      <c r="R488" s="7">
        <v>132</v>
      </c>
      <c r="S488" s="7">
        <v>266</v>
      </c>
      <c r="T488" s="7">
        <v>0</v>
      </c>
      <c r="U488" s="7">
        <v>401</v>
      </c>
      <c r="V488" s="7">
        <v>399</v>
      </c>
      <c r="W488" s="7">
        <v>0</v>
      </c>
      <c r="X488" s="7">
        <v>0</v>
      </c>
      <c r="Y488" s="7">
        <v>0</v>
      </c>
      <c r="Z488" s="7">
        <v>140</v>
      </c>
      <c r="AA488" s="7">
        <v>38.65336658354115</v>
      </c>
      <c r="AB488" s="16">
        <v>0</v>
      </c>
      <c r="AC488" s="16">
        <v>1.7456359102244388</v>
      </c>
      <c r="AD488" s="16">
        <v>34.912718204488783</v>
      </c>
      <c r="AE488" s="16">
        <v>24.688279301745634</v>
      </c>
      <c r="AF488" s="15">
        <v>42.643391521197003</v>
      </c>
      <c r="AG488" s="10" t="s">
        <v>28</v>
      </c>
      <c r="AH488" s="10" t="s">
        <v>1966</v>
      </c>
      <c r="AI488" s="9">
        <v>61.673000000000002</v>
      </c>
      <c r="AJ488" s="9">
        <v>356.74430000000001</v>
      </c>
      <c r="AK488" s="9">
        <v>67.6434</v>
      </c>
      <c r="AL488" s="24">
        <f>Table1[[#This Row],[Company Direct Land Through FY12]]+Table1[[#This Row],[Company Direct Land FY13 and After]]</f>
        <v>424.3877</v>
      </c>
      <c r="AM488" s="9">
        <v>16.811</v>
      </c>
      <c r="AN488" s="9">
        <v>502.01170000000002</v>
      </c>
      <c r="AO488" s="9">
        <v>18.438500000000001</v>
      </c>
      <c r="AP488" s="24">
        <f>Table1[[#This Row],[Company Direct Building Through FY12]]+Table1[[#This Row],[Company Direct Building FY13 and After]]</f>
        <v>520.4502</v>
      </c>
      <c r="AQ488" s="9">
        <v>0</v>
      </c>
      <c r="AR488" s="9">
        <v>26.317499999999999</v>
      </c>
      <c r="AS488" s="9">
        <v>0</v>
      </c>
      <c r="AT488" s="24">
        <f>Table1[[#This Row],[Mortgage Recording Tax Through FY12]]+Table1[[#This Row],[Mortgage Recording Tax FY13 and After]]</f>
        <v>26.317499999999999</v>
      </c>
      <c r="AU488" s="9">
        <v>70.311000000000007</v>
      </c>
      <c r="AV488" s="9">
        <v>704.3886</v>
      </c>
      <c r="AW488" s="9">
        <v>77.117699999999999</v>
      </c>
      <c r="AX488" s="24">
        <f>Table1[[#This Row],[Pilot Savings  Through FY12]]+Table1[[#This Row],[Pilot Savings FY13 and After]]</f>
        <v>781.50630000000001</v>
      </c>
      <c r="AY488" s="9">
        <v>0</v>
      </c>
      <c r="AZ488" s="9">
        <v>26.317499999999999</v>
      </c>
      <c r="BA488" s="9">
        <v>0</v>
      </c>
      <c r="BB488" s="24">
        <f>Table1[[#This Row],[Mortgage Recording Tax Exemption Through FY12]]+Table1[[#This Row],[Mortgage Recording Tax Exemption FY13 and After]]</f>
        <v>26.317499999999999</v>
      </c>
      <c r="BC488" s="9">
        <v>395.185</v>
      </c>
      <c r="BD488" s="9">
        <v>885.072</v>
      </c>
      <c r="BE488" s="9">
        <v>433.44220000000001</v>
      </c>
      <c r="BF488" s="24">
        <f>Table1[[#This Row],[Indirect and Induced Land Through FY12]]+Table1[[#This Row],[Indirect and Induced Land FY13 and After]]</f>
        <v>1318.5142000000001</v>
      </c>
      <c r="BG488" s="9">
        <v>733.91510000000005</v>
      </c>
      <c r="BH488" s="9">
        <v>1643.7057</v>
      </c>
      <c r="BI488" s="9">
        <v>804.96400000000006</v>
      </c>
      <c r="BJ488" s="24">
        <f>Table1[[#This Row],[Indirect and Induced Building Through FY12]]+Table1[[#This Row],[Indirect and Induced Building FY13 and After]]</f>
        <v>2448.6696999999999</v>
      </c>
      <c r="BK488" s="9">
        <v>1137.2731000000001</v>
      </c>
      <c r="BL488" s="9">
        <v>2683.1451000000002</v>
      </c>
      <c r="BM488" s="9">
        <v>1247.3704</v>
      </c>
      <c r="BN488" s="24">
        <f>Table1[[#This Row],[TOTAL Real Property Related Taxes Through FY12]]+Table1[[#This Row],[TOTAL Real Property Related Taxes FY13 and After]]</f>
        <v>3930.5155000000004</v>
      </c>
      <c r="BO488" s="9">
        <v>2624.1347999999998</v>
      </c>
      <c r="BP488" s="9">
        <v>6396.1477999999997</v>
      </c>
      <c r="BQ488" s="9">
        <v>2878.1725000000001</v>
      </c>
      <c r="BR488" s="24">
        <f>Table1[[#This Row],[Company Direct Through FY12]]+Table1[[#This Row],[Company Direct FY13 and After]]</f>
        <v>9274.3202999999994</v>
      </c>
      <c r="BS488" s="9">
        <v>0</v>
      </c>
      <c r="BT488" s="9">
        <v>13.152200000000001</v>
      </c>
      <c r="BU488" s="9">
        <v>0</v>
      </c>
      <c r="BV488" s="24">
        <f>Table1[[#This Row],[Sales Tax Exemption Through FY12]]+Table1[[#This Row],[Sales Tax Exemption FY13 and After]]</f>
        <v>13.152200000000001</v>
      </c>
      <c r="BW488" s="9">
        <v>0</v>
      </c>
      <c r="BX488" s="9">
        <v>0</v>
      </c>
      <c r="BY488" s="9">
        <v>0</v>
      </c>
      <c r="BZ488" s="24">
        <f>Table1[[#This Row],[Energy Tax Savings Through FY12]]+Table1[[#This Row],[Energy Tax Savings FY13 and After]]</f>
        <v>0</v>
      </c>
      <c r="CA488" s="9">
        <v>0</v>
      </c>
      <c r="CB488" s="9">
        <v>0</v>
      </c>
      <c r="CC488" s="9">
        <v>0</v>
      </c>
      <c r="CD488" s="24">
        <f>Table1[[#This Row],[Tax Exempt Bond Savings Through FY12]]+Table1[[#This Row],[Tax Exempt Bond Savings FY13 and After]]</f>
        <v>0</v>
      </c>
      <c r="CE488" s="9">
        <v>1349.327</v>
      </c>
      <c r="CF488" s="9">
        <v>3345.1138000000001</v>
      </c>
      <c r="CG488" s="9">
        <v>1479.9529</v>
      </c>
      <c r="CH488" s="24">
        <f>Table1[[#This Row],[Indirect and Induced Through FY12]]+Table1[[#This Row],[Indirect and Induced FY13 and After]]</f>
        <v>4825.0667000000003</v>
      </c>
      <c r="CI488" s="9">
        <v>3973.4618</v>
      </c>
      <c r="CJ488" s="9">
        <v>9728.1093999999994</v>
      </c>
      <c r="CK488" s="9">
        <v>4358.1253999999999</v>
      </c>
      <c r="CL488" s="24">
        <f>Table1[[#This Row],[TOTAL Income Consumption Use Taxes Through FY12]]+Table1[[#This Row],[TOTAL Income Consumption Use Taxes FY13 and After]]</f>
        <v>14086.234799999998</v>
      </c>
      <c r="CM488" s="9">
        <v>70.311000000000007</v>
      </c>
      <c r="CN488" s="9">
        <v>743.85829999999999</v>
      </c>
      <c r="CO488" s="9">
        <v>77.117699999999999</v>
      </c>
      <c r="CP488" s="24">
        <f>Table1[[#This Row],[Assistance Provided Through FY12]]+Table1[[#This Row],[Assistance Provided FY13 and After]]</f>
        <v>820.976</v>
      </c>
      <c r="CQ488" s="9">
        <v>0</v>
      </c>
      <c r="CR488" s="9">
        <v>0</v>
      </c>
      <c r="CS488" s="9">
        <v>0</v>
      </c>
      <c r="CT488" s="24">
        <f>Table1[[#This Row],[Recapture Cancellation Reduction Amount Through FY12]]+Table1[[#This Row],[Recapture Cancellation Reduction Amount FY13 and After]]</f>
        <v>0</v>
      </c>
      <c r="CU488" s="9">
        <v>0</v>
      </c>
      <c r="CV488" s="9">
        <v>0</v>
      </c>
      <c r="CW488" s="9">
        <v>0</v>
      </c>
      <c r="CX488" s="24">
        <f>Table1[[#This Row],[Penalty Paid Through FY12]]+Table1[[#This Row],[Penalty Paid FY13 and After]]</f>
        <v>0</v>
      </c>
      <c r="CY488" s="9">
        <v>70.311000000000007</v>
      </c>
      <c r="CZ488" s="9">
        <v>743.85829999999999</v>
      </c>
      <c r="DA488" s="9">
        <v>77.117699999999999</v>
      </c>
      <c r="DB488" s="24">
        <f>Table1[[#This Row],[TOTAL Assistance Net of Recapture Penalties Through FY12]]+Table1[[#This Row],[TOTAL Assistance Net of Recapture Penalties FY13 and After]]</f>
        <v>820.976</v>
      </c>
      <c r="DC488" s="9">
        <v>2702.6188000000002</v>
      </c>
      <c r="DD488" s="9">
        <v>7281.2213000000002</v>
      </c>
      <c r="DE488" s="9">
        <v>2964.2543999999998</v>
      </c>
      <c r="DF488" s="24">
        <f>Table1[[#This Row],[Company Direct Tax Revenue Before Assistance Through FY12]]+Table1[[#This Row],[Company Direct Tax Revenue Before Assistance FY13 and After]]</f>
        <v>10245.475699999999</v>
      </c>
      <c r="DG488" s="9">
        <v>2478.4270999999999</v>
      </c>
      <c r="DH488" s="9">
        <v>5873.8914999999997</v>
      </c>
      <c r="DI488" s="9">
        <v>2718.3591000000001</v>
      </c>
      <c r="DJ488" s="24">
        <f>Table1[[#This Row],[Indirect and Induced Tax Revenues Through FY12]]+Table1[[#This Row],[Indirect and Induced Tax Revenues FY13 and After]]</f>
        <v>8592.2505999999994</v>
      </c>
      <c r="DK488" s="9">
        <v>5181.0459000000001</v>
      </c>
      <c r="DL488" s="9">
        <v>13155.112800000001</v>
      </c>
      <c r="DM488" s="9">
        <v>5682.6135000000004</v>
      </c>
      <c r="DN488" s="24">
        <f>Table1[[#This Row],[TOTAL Tax Revenues Before Assistance Through FY12]]+Table1[[#This Row],[TOTAL Tax Revenues Before Assistance FY13 and After]]</f>
        <v>18837.726300000002</v>
      </c>
      <c r="DO488" s="9">
        <v>5110.7349000000004</v>
      </c>
      <c r="DP488" s="9">
        <v>12411.254499999999</v>
      </c>
      <c r="DQ488" s="9">
        <v>5605.4957999999997</v>
      </c>
      <c r="DR488" s="24">
        <f>Table1[[#This Row],[TOTAL Tax Revenues Net of Assistance Recapture and Penalty Through FY12]]+Table1[[#This Row],[TOTAL Tax Revenues Net of Assistance Recapture and Penalty FY13 and After]]</f>
        <v>18016.7503</v>
      </c>
      <c r="DS488" s="9">
        <v>0</v>
      </c>
      <c r="DT488" s="9">
        <v>0</v>
      </c>
      <c r="DU488" s="9">
        <v>0</v>
      </c>
      <c r="DV488" s="9">
        <v>0</v>
      </c>
    </row>
    <row r="489" spans="1:126" x14ac:dyDescent="0.25">
      <c r="A489" s="10">
        <v>93711</v>
      </c>
      <c r="B489" s="10" t="s">
        <v>192</v>
      </c>
      <c r="C489" s="10" t="s">
        <v>194</v>
      </c>
      <c r="D489" s="10" t="s">
        <v>24</v>
      </c>
      <c r="E489" s="10">
        <v>26</v>
      </c>
      <c r="F489" s="10" t="s">
        <v>195</v>
      </c>
      <c r="G489" s="10" t="s">
        <v>154</v>
      </c>
      <c r="H489" s="13">
        <v>12400</v>
      </c>
      <c r="I489" s="13">
        <v>22600</v>
      </c>
      <c r="J489" s="10" t="s">
        <v>193</v>
      </c>
      <c r="K489" s="10" t="s">
        <v>5</v>
      </c>
      <c r="L489" s="8">
        <v>35053</v>
      </c>
      <c r="M489" s="8">
        <v>42551</v>
      </c>
      <c r="N489" s="9">
        <v>3200</v>
      </c>
      <c r="O489" s="10" t="s">
        <v>11</v>
      </c>
      <c r="P489" s="7">
        <v>3</v>
      </c>
      <c r="Q489" s="7">
        <v>0</v>
      </c>
      <c r="R489" s="7">
        <v>39</v>
      </c>
      <c r="S489" s="7">
        <v>0</v>
      </c>
      <c r="T489" s="7">
        <v>0</v>
      </c>
      <c r="U489" s="7">
        <v>42</v>
      </c>
      <c r="V489" s="7">
        <v>40</v>
      </c>
      <c r="W489" s="7">
        <v>0</v>
      </c>
      <c r="X489" s="7">
        <v>0</v>
      </c>
      <c r="Y489" s="7">
        <v>0</v>
      </c>
      <c r="Z489" s="7">
        <v>11</v>
      </c>
      <c r="AA489" s="7">
        <v>0</v>
      </c>
      <c r="AB489" s="16">
        <v>0</v>
      </c>
      <c r="AC489" s="16">
        <v>0</v>
      </c>
      <c r="AD489" s="16">
        <v>0</v>
      </c>
      <c r="AE489" s="16">
        <v>0</v>
      </c>
      <c r="AF489" s="15">
        <v>50</v>
      </c>
      <c r="AG489" s="10" t="s">
        <v>28</v>
      </c>
      <c r="AH489" s="10" t="s">
        <v>28</v>
      </c>
      <c r="AI489" s="9">
        <v>29.009</v>
      </c>
      <c r="AJ489" s="9">
        <v>225.99799999999999</v>
      </c>
      <c r="AK489" s="9">
        <v>31.817299999999999</v>
      </c>
      <c r="AL489" s="24">
        <f>Table1[[#This Row],[Company Direct Land Through FY12]]+Table1[[#This Row],[Company Direct Land FY13 and After]]</f>
        <v>257.81529999999998</v>
      </c>
      <c r="AM489" s="9">
        <v>33.218000000000004</v>
      </c>
      <c r="AN489" s="9">
        <v>232.94880000000001</v>
      </c>
      <c r="AO489" s="9">
        <v>36.433799999999998</v>
      </c>
      <c r="AP489" s="24">
        <f>Table1[[#This Row],[Company Direct Building Through FY12]]+Table1[[#This Row],[Company Direct Building FY13 and After]]</f>
        <v>269.38260000000002</v>
      </c>
      <c r="AQ489" s="9">
        <v>0</v>
      </c>
      <c r="AR489" s="9">
        <v>37.985199999999999</v>
      </c>
      <c r="AS489" s="9">
        <v>0</v>
      </c>
      <c r="AT489" s="24">
        <f>Table1[[#This Row],[Mortgage Recording Tax Through FY12]]+Table1[[#This Row],[Mortgage Recording Tax FY13 and After]]</f>
        <v>37.985199999999999</v>
      </c>
      <c r="AU489" s="9">
        <v>44.893999999999998</v>
      </c>
      <c r="AV489" s="9">
        <v>230.7885</v>
      </c>
      <c r="AW489" s="9">
        <v>49.240099999999998</v>
      </c>
      <c r="AX489" s="24">
        <f>Table1[[#This Row],[Pilot Savings  Through FY12]]+Table1[[#This Row],[Pilot Savings FY13 and After]]</f>
        <v>280.02859999999998</v>
      </c>
      <c r="AY489" s="9">
        <v>0</v>
      </c>
      <c r="AZ489" s="9">
        <v>37.985199999999999</v>
      </c>
      <c r="BA489" s="9">
        <v>0</v>
      </c>
      <c r="BB489" s="24">
        <f>Table1[[#This Row],[Mortgage Recording Tax Exemption Through FY12]]+Table1[[#This Row],[Mortgage Recording Tax Exemption FY13 and After]]</f>
        <v>37.985199999999999</v>
      </c>
      <c r="BC489" s="9">
        <v>50.020699999999998</v>
      </c>
      <c r="BD489" s="9">
        <v>325.4375</v>
      </c>
      <c r="BE489" s="9">
        <v>54.863199999999999</v>
      </c>
      <c r="BF489" s="24">
        <f>Table1[[#This Row],[Indirect and Induced Land Through FY12]]+Table1[[#This Row],[Indirect and Induced Land FY13 and After]]</f>
        <v>380.30070000000001</v>
      </c>
      <c r="BG489" s="9">
        <v>92.895499999999998</v>
      </c>
      <c r="BH489" s="9">
        <v>604.38390000000004</v>
      </c>
      <c r="BI489" s="9">
        <v>101.88849999999999</v>
      </c>
      <c r="BJ489" s="24">
        <f>Table1[[#This Row],[Indirect and Induced Building Through FY12]]+Table1[[#This Row],[Indirect and Induced Building FY13 and After]]</f>
        <v>706.27240000000006</v>
      </c>
      <c r="BK489" s="9">
        <v>160.2492</v>
      </c>
      <c r="BL489" s="9">
        <v>1157.9797000000001</v>
      </c>
      <c r="BM489" s="9">
        <v>175.7627</v>
      </c>
      <c r="BN489" s="24">
        <f>Table1[[#This Row],[TOTAL Real Property Related Taxes Through FY12]]+Table1[[#This Row],[TOTAL Real Property Related Taxes FY13 and After]]</f>
        <v>1333.7424000000001</v>
      </c>
      <c r="BO489" s="9">
        <v>332.01459999999997</v>
      </c>
      <c r="BP489" s="9">
        <v>2794.415</v>
      </c>
      <c r="BQ489" s="9">
        <v>364.15629999999999</v>
      </c>
      <c r="BR489" s="24">
        <f>Table1[[#This Row],[Company Direct Through FY12]]+Table1[[#This Row],[Company Direct FY13 and After]]</f>
        <v>3158.5713000000001</v>
      </c>
      <c r="BS489" s="9">
        <v>0</v>
      </c>
      <c r="BT489" s="9">
        <v>1.0649999999999999</v>
      </c>
      <c r="BU489" s="9">
        <v>0</v>
      </c>
      <c r="BV489" s="24">
        <f>Table1[[#This Row],[Sales Tax Exemption Through FY12]]+Table1[[#This Row],[Sales Tax Exemption FY13 and After]]</f>
        <v>1.0649999999999999</v>
      </c>
      <c r="BW489" s="9">
        <v>0</v>
      </c>
      <c r="BX489" s="9">
        <v>0</v>
      </c>
      <c r="BY489" s="9">
        <v>0</v>
      </c>
      <c r="BZ489" s="24">
        <f>Table1[[#This Row],[Energy Tax Savings Through FY12]]+Table1[[#This Row],[Energy Tax Savings FY13 and After]]</f>
        <v>0</v>
      </c>
      <c r="CA489" s="9">
        <v>0</v>
      </c>
      <c r="CB489" s="9">
        <v>13.8065</v>
      </c>
      <c r="CC489" s="9">
        <v>0</v>
      </c>
      <c r="CD489" s="24">
        <f>Table1[[#This Row],[Tax Exempt Bond Savings Through FY12]]+Table1[[#This Row],[Tax Exempt Bond Savings FY13 and After]]</f>
        <v>13.8065</v>
      </c>
      <c r="CE489" s="9">
        <v>170.79150000000001</v>
      </c>
      <c r="CF489" s="9">
        <v>1222.2846</v>
      </c>
      <c r="CG489" s="9">
        <v>187.32550000000001</v>
      </c>
      <c r="CH489" s="24">
        <f>Table1[[#This Row],[Indirect and Induced Through FY12]]+Table1[[#This Row],[Indirect and Induced FY13 and After]]</f>
        <v>1409.6100999999999</v>
      </c>
      <c r="CI489" s="9">
        <v>502.80610000000001</v>
      </c>
      <c r="CJ489" s="9">
        <v>4001.8281000000002</v>
      </c>
      <c r="CK489" s="9">
        <v>551.48180000000002</v>
      </c>
      <c r="CL489" s="24">
        <f>Table1[[#This Row],[TOTAL Income Consumption Use Taxes Through FY12]]+Table1[[#This Row],[TOTAL Income Consumption Use Taxes FY13 and After]]</f>
        <v>4553.3099000000002</v>
      </c>
      <c r="CM489" s="9">
        <v>44.893999999999998</v>
      </c>
      <c r="CN489" s="9">
        <v>283.64519999999999</v>
      </c>
      <c r="CO489" s="9">
        <v>49.240099999999998</v>
      </c>
      <c r="CP489" s="24">
        <f>Table1[[#This Row],[Assistance Provided Through FY12]]+Table1[[#This Row],[Assistance Provided FY13 and After]]</f>
        <v>332.88529999999997</v>
      </c>
      <c r="CQ489" s="9">
        <v>0</v>
      </c>
      <c r="CR489" s="9">
        <v>0</v>
      </c>
      <c r="CS489" s="9">
        <v>0</v>
      </c>
      <c r="CT489" s="24">
        <f>Table1[[#This Row],[Recapture Cancellation Reduction Amount Through FY12]]+Table1[[#This Row],[Recapture Cancellation Reduction Amount FY13 and After]]</f>
        <v>0</v>
      </c>
      <c r="CU489" s="9">
        <v>0</v>
      </c>
      <c r="CV489" s="9">
        <v>0</v>
      </c>
      <c r="CW489" s="9">
        <v>0</v>
      </c>
      <c r="CX489" s="24">
        <f>Table1[[#This Row],[Penalty Paid Through FY12]]+Table1[[#This Row],[Penalty Paid FY13 and After]]</f>
        <v>0</v>
      </c>
      <c r="CY489" s="9">
        <v>44.893999999999998</v>
      </c>
      <c r="CZ489" s="9">
        <v>283.64519999999999</v>
      </c>
      <c r="DA489" s="9">
        <v>49.240099999999998</v>
      </c>
      <c r="DB489" s="24">
        <f>Table1[[#This Row],[TOTAL Assistance Net of Recapture Penalties Through FY12]]+Table1[[#This Row],[TOTAL Assistance Net of Recapture Penalties FY13 and After]]</f>
        <v>332.88529999999997</v>
      </c>
      <c r="DC489" s="9">
        <v>394.24160000000001</v>
      </c>
      <c r="DD489" s="9">
        <v>3291.3470000000002</v>
      </c>
      <c r="DE489" s="9">
        <v>432.4074</v>
      </c>
      <c r="DF489" s="24">
        <f>Table1[[#This Row],[Company Direct Tax Revenue Before Assistance Through FY12]]+Table1[[#This Row],[Company Direct Tax Revenue Before Assistance FY13 and After]]</f>
        <v>3723.7544000000003</v>
      </c>
      <c r="DG489" s="9">
        <v>313.70769999999999</v>
      </c>
      <c r="DH489" s="9">
        <v>2152.1060000000002</v>
      </c>
      <c r="DI489" s="9">
        <v>344.0772</v>
      </c>
      <c r="DJ489" s="24">
        <f>Table1[[#This Row],[Indirect and Induced Tax Revenues Through FY12]]+Table1[[#This Row],[Indirect and Induced Tax Revenues FY13 and After]]</f>
        <v>2496.1832000000004</v>
      </c>
      <c r="DK489" s="9">
        <v>707.94929999999999</v>
      </c>
      <c r="DL489" s="9">
        <v>5443.4530000000004</v>
      </c>
      <c r="DM489" s="9">
        <v>776.4846</v>
      </c>
      <c r="DN489" s="24">
        <f>Table1[[#This Row],[TOTAL Tax Revenues Before Assistance Through FY12]]+Table1[[#This Row],[TOTAL Tax Revenues Before Assistance FY13 and After]]</f>
        <v>6219.9376000000002</v>
      </c>
      <c r="DO489" s="9">
        <v>663.05529999999999</v>
      </c>
      <c r="DP489" s="9">
        <v>5159.8077999999996</v>
      </c>
      <c r="DQ489" s="9">
        <v>727.24450000000002</v>
      </c>
      <c r="DR489" s="24">
        <f>Table1[[#This Row],[TOTAL Tax Revenues Net of Assistance Recapture and Penalty Through FY12]]+Table1[[#This Row],[TOTAL Tax Revenues Net of Assistance Recapture and Penalty FY13 and After]]</f>
        <v>5887.0522999999994</v>
      </c>
      <c r="DS489" s="9">
        <v>0</v>
      </c>
      <c r="DT489" s="9">
        <v>0</v>
      </c>
      <c r="DU489" s="9">
        <v>0</v>
      </c>
      <c r="DV489" s="9">
        <v>0</v>
      </c>
    </row>
    <row r="490" spans="1:126" x14ac:dyDescent="0.25">
      <c r="A490" s="10">
        <v>93712</v>
      </c>
      <c r="B490" s="10" t="s">
        <v>217</v>
      </c>
      <c r="C490" s="10" t="s">
        <v>219</v>
      </c>
      <c r="D490" s="10" t="s">
        <v>47</v>
      </c>
      <c r="E490" s="10">
        <v>3</v>
      </c>
      <c r="F490" s="10" t="s">
        <v>220</v>
      </c>
      <c r="G490" s="10" t="s">
        <v>221</v>
      </c>
      <c r="H490" s="13">
        <v>22015</v>
      </c>
      <c r="I490" s="13">
        <v>3041433</v>
      </c>
      <c r="J490" s="10" t="s">
        <v>218</v>
      </c>
      <c r="K490" s="10" t="s">
        <v>42</v>
      </c>
      <c r="L490" s="8">
        <v>34331</v>
      </c>
      <c r="M490" s="8">
        <v>40908</v>
      </c>
      <c r="N490" s="9">
        <v>0</v>
      </c>
      <c r="O490" s="10" t="s">
        <v>102</v>
      </c>
      <c r="P490" s="7">
        <v>0</v>
      </c>
      <c r="Q490" s="7">
        <v>0</v>
      </c>
      <c r="R490" s="7">
        <v>0</v>
      </c>
      <c r="S490" s="7">
        <v>0</v>
      </c>
      <c r="T490" s="7">
        <v>0</v>
      </c>
      <c r="U490" s="7">
        <v>0</v>
      </c>
      <c r="V490" s="7">
        <v>9081</v>
      </c>
      <c r="W490" s="7">
        <v>0</v>
      </c>
      <c r="X490" s="7">
        <v>4300</v>
      </c>
      <c r="Y490" s="7">
        <v>4100</v>
      </c>
      <c r="Z490" s="7">
        <v>0</v>
      </c>
      <c r="AA490" s="7">
        <v>0</v>
      </c>
      <c r="AB490" s="16">
        <v>0</v>
      </c>
      <c r="AC490" s="16">
        <v>0</v>
      </c>
      <c r="AD490" s="16">
        <v>0</v>
      </c>
      <c r="AE490" s="16">
        <v>0</v>
      </c>
      <c r="AF490" s="15">
        <v>0</v>
      </c>
      <c r="AG490" s="10" t="s">
        <v>58</v>
      </c>
      <c r="AH490" s="10" t="s">
        <v>58</v>
      </c>
      <c r="AI490" s="9">
        <v>10072.9985</v>
      </c>
      <c r="AJ490" s="9">
        <v>48744.487000000001</v>
      </c>
      <c r="AK490" s="9">
        <v>0</v>
      </c>
      <c r="AL490" s="24">
        <f>Table1[[#This Row],[Company Direct Land Through FY12]]+Table1[[#This Row],[Company Direct Land FY13 and After]]</f>
        <v>48744.487000000001</v>
      </c>
      <c r="AM490" s="9">
        <v>18706.997200000002</v>
      </c>
      <c r="AN490" s="9">
        <v>87258.084900000002</v>
      </c>
      <c r="AO490" s="9">
        <v>0</v>
      </c>
      <c r="AP490" s="24">
        <f>Table1[[#This Row],[Company Direct Building Through FY12]]+Table1[[#This Row],[Company Direct Building FY13 and After]]</f>
        <v>87258.084900000002</v>
      </c>
      <c r="AQ490" s="9">
        <v>0</v>
      </c>
      <c r="AR490" s="9">
        <v>0</v>
      </c>
      <c r="AS490" s="9">
        <v>0</v>
      </c>
      <c r="AT490" s="24">
        <f>Table1[[#This Row],[Mortgage Recording Tax Through FY12]]+Table1[[#This Row],[Mortgage Recording Tax FY13 and After]]</f>
        <v>0</v>
      </c>
      <c r="AU490" s="9">
        <v>0</v>
      </c>
      <c r="AV490" s="9">
        <v>33086.727500000001</v>
      </c>
      <c r="AW490" s="9">
        <v>0</v>
      </c>
      <c r="AX490" s="24">
        <f>Table1[[#This Row],[Pilot Savings  Through FY12]]+Table1[[#This Row],[Pilot Savings FY13 and After]]</f>
        <v>33086.727500000001</v>
      </c>
      <c r="AY490" s="9">
        <v>0</v>
      </c>
      <c r="AZ490" s="9">
        <v>0</v>
      </c>
      <c r="BA490" s="9">
        <v>0</v>
      </c>
      <c r="BB490" s="24">
        <f>Table1[[#This Row],[Mortgage Recording Tax Exemption Through FY12]]+Table1[[#This Row],[Mortgage Recording Tax Exemption FY13 and After]]</f>
        <v>0</v>
      </c>
      <c r="BC490" s="9">
        <v>29244.228500000001</v>
      </c>
      <c r="BD490" s="9">
        <v>180223.13010000001</v>
      </c>
      <c r="BE490" s="9">
        <v>0</v>
      </c>
      <c r="BF490" s="24">
        <f>Table1[[#This Row],[Indirect and Induced Land Through FY12]]+Table1[[#This Row],[Indirect and Induced Land FY13 and After]]</f>
        <v>180223.13010000001</v>
      </c>
      <c r="BG490" s="9">
        <v>54310.71</v>
      </c>
      <c r="BH490" s="9">
        <v>334700.09940000001</v>
      </c>
      <c r="BI490" s="9">
        <v>0</v>
      </c>
      <c r="BJ490" s="24">
        <f>Table1[[#This Row],[Indirect and Induced Building Through FY12]]+Table1[[#This Row],[Indirect and Induced Building FY13 and After]]</f>
        <v>334700.09940000001</v>
      </c>
      <c r="BK490" s="9">
        <v>112334.9342</v>
      </c>
      <c r="BL490" s="9">
        <v>617839.07389999996</v>
      </c>
      <c r="BM490" s="9">
        <v>0</v>
      </c>
      <c r="BN490" s="24">
        <f>Table1[[#This Row],[TOTAL Real Property Related Taxes Through FY12]]+Table1[[#This Row],[TOTAL Real Property Related Taxes FY13 and After]]</f>
        <v>617839.07389999996</v>
      </c>
      <c r="BO490" s="9">
        <v>135065.73319999999</v>
      </c>
      <c r="BP490" s="9">
        <v>1060330.0153000001</v>
      </c>
      <c r="BQ490" s="9">
        <v>0</v>
      </c>
      <c r="BR490" s="24">
        <f>Table1[[#This Row],[Company Direct Through FY12]]+Table1[[#This Row],[Company Direct FY13 and After]]</f>
        <v>1060330.0153000001</v>
      </c>
      <c r="BS490" s="9">
        <v>0</v>
      </c>
      <c r="BT490" s="9">
        <v>2944.0587999999998</v>
      </c>
      <c r="BU490" s="9">
        <v>0</v>
      </c>
      <c r="BV490" s="24">
        <f>Table1[[#This Row],[Sales Tax Exemption Through FY12]]+Table1[[#This Row],[Sales Tax Exemption FY13 and After]]</f>
        <v>2944.0587999999998</v>
      </c>
      <c r="BW490" s="9">
        <v>0</v>
      </c>
      <c r="BX490" s="9">
        <v>0</v>
      </c>
      <c r="BY490" s="9">
        <v>0</v>
      </c>
      <c r="BZ490" s="24">
        <f>Table1[[#This Row],[Energy Tax Savings Through FY12]]+Table1[[#This Row],[Energy Tax Savings FY13 and After]]</f>
        <v>0</v>
      </c>
      <c r="CA490" s="9">
        <v>0</v>
      </c>
      <c r="CB490" s="9">
        <v>0</v>
      </c>
      <c r="CC490" s="9">
        <v>0</v>
      </c>
      <c r="CD490" s="24">
        <f>Table1[[#This Row],[Tax Exempt Bond Savings Through FY12]]+Table1[[#This Row],[Tax Exempt Bond Savings FY13 and After]]</f>
        <v>0</v>
      </c>
      <c r="CE490" s="9">
        <v>90122.227599999998</v>
      </c>
      <c r="CF490" s="9">
        <v>591901.84790000005</v>
      </c>
      <c r="CG490" s="9">
        <v>0</v>
      </c>
      <c r="CH490" s="24">
        <f>Table1[[#This Row],[Indirect and Induced Through FY12]]+Table1[[#This Row],[Indirect and Induced FY13 and After]]</f>
        <v>591901.84790000005</v>
      </c>
      <c r="CI490" s="9">
        <v>225187.9608</v>
      </c>
      <c r="CJ490" s="9">
        <v>1649287.8044</v>
      </c>
      <c r="CK490" s="9">
        <v>0</v>
      </c>
      <c r="CL490" s="24">
        <f>Table1[[#This Row],[TOTAL Income Consumption Use Taxes Through FY12]]+Table1[[#This Row],[TOTAL Income Consumption Use Taxes FY13 and After]]</f>
        <v>1649287.8044</v>
      </c>
      <c r="CM490" s="9">
        <v>0</v>
      </c>
      <c r="CN490" s="9">
        <v>36030.7863</v>
      </c>
      <c r="CO490" s="9">
        <v>0</v>
      </c>
      <c r="CP490" s="24">
        <f>Table1[[#This Row],[Assistance Provided Through FY12]]+Table1[[#This Row],[Assistance Provided FY13 and After]]</f>
        <v>36030.7863</v>
      </c>
      <c r="CQ490" s="9">
        <v>0</v>
      </c>
      <c r="CR490" s="9">
        <v>1734.7190000000001</v>
      </c>
      <c r="CS490" s="9">
        <v>0</v>
      </c>
      <c r="CT490" s="24">
        <f>Table1[[#This Row],[Recapture Cancellation Reduction Amount Through FY12]]+Table1[[#This Row],[Recapture Cancellation Reduction Amount FY13 and After]]</f>
        <v>1734.7190000000001</v>
      </c>
      <c r="CU490" s="9">
        <v>0</v>
      </c>
      <c r="CV490" s="9">
        <v>0</v>
      </c>
      <c r="CW490" s="9">
        <v>0</v>
      </c>
      <c r="CX490" s="24">
        <f>Table1[[#This Row],[Penalty Paid Through FY12]]+Table1[[#This Row],[Penalty Paid FY13 and After]]</f>
        <v>0</v>
      </c>
      <c r="CY490" s="9">
        <v>0</v>
      </c>
      <c r="CZ490" s="9">
        <v>34296.067300000002</v>
      </c>
      <c r="DA490" s="9">
        <v>0</v>
      </c>
      <c r="DB490" s="24">
        <f>Table1[[#This Row],[TOTAL Assistance Net of Recapture Penalties Through FY12]]+Table1[[#This Row],[TOTAL Assistance Net of Recapture Penalties FY13 and After]]</f>
        <v>34296.067300000002</v>
      </c>
      <c r="DC490" s="9">
        <v>163845.72889999999</v>
      </c>
      <c r="DD490" s="9">
        <v>1196332.5872</v>
      </c>
      <c r="DE490" s="9">
        <v>0</v>
      </c>
      <c r="DF490" s="24">
        <f>Table1[[#This Row],[Company Direct Tax Revenue Before Assistance Through FY12]]+Table1[[#This Row],[Company Direct Tax Revenue Before Assistance FY13 and After]]</f>
        <v>1196332.5872</v>
      </c>
      <c r="DG490" s="9">
        <v>173677.1661</v>
      </c>
      <c r="DH490" s="9">
        <v>1106825.0774000001</v>
      </c>
      <c r="DI490" s="9">
        <v>0</v>
      </c>
      <c r="DJ490" s="24">
        <f>Table1[[#This Row],[Indirect and Induced Tax Revenues Through FY12]]+Table1[[#This Row],[Indirect and Induced Tax Revenues FY13 and After]]</f>
        <v>1106825.0774000001</v>
      </c>
      <c r="DK490" s="9">
        <v>337522.89500000002</v>
      </c>
      <c r="DL490" s="9">
        <v>2303157.6645999998</v>
      </c>
      <c r="DM490" s="9">
        <v>0</v>
      </c>
      <c r="DN490" s="24">
        <f>Table1[[#This Row],[TOTAL Tax Revenues Before Assistance Through FY12]]+Table1[[#This Row],[TOTAL Tax Revenues Before Assistance FY13 and After]]</f>
        <v>2303157.6645999998</v>
      </c>
      <c r="DO490" s="9">
        <v>337522.89500000002</v>
      </c>
      <c r="DP490" s="9">
        <v>2268861.5973</v>
      </c>
      <c r="DQ490" s="9">
        <v>0</v>
      </c>
      <c r="DR490" s="24">
        <f>Table1[[#This Row],[TOTAL Tax Revenues Net of Assistance Recapture and Penalty Through FY12]]+Table1[[#This Row],[TOTAL Tax Revenues Net of Assistance Recapture and Penalty FY13 and After]]</f>
        <v>2268861.5973</v>
      </c>
      <c r="DS490" s="9">
        <v>0</v>
      </c>
      <c r="DT490" s="9">
        <v>332.30700000000002</v>
      </c>
      <c r="DU490" s="9">
        <v>0</v>
      </c>
      <c r="DV490" s="9">
        <v>0</v>
      </c>
    </row>
    <row r="491" spans="1:126" x14ac:dyDescent="0.25">
      <c r="A491" s="10">
        <v>93713</v>
      </c>
      <c r="B491" s="10" t="s">
        <v>256</v>
      </c>
      <c r="C491" s="10" t="s">
        <v>258</v>
      </c>
      <c r="D491" s="10" t="s">
        <v>47</v>
      </c>
      <c r="E491" s="10">
        <v>3</v>
      </c>
      <c r="F491" s="10" t="s">
        <v>259</v>
      </c>
      <c r="G491" s="10" t="s">
        <v>220</v>
      </c>
      <c r="H491" s="13">
        <v>0</v>
      </c>
      <c r="I491" s="13">
        <v>17750</v>
      </c>
      <c r="J491" s="10" t="s">
        <v>257</v>
      </c>
      <c r="K491" s="10" t="s">
        <v>50</v>
      </c>
      <c r="L491" s="8">
        <v>34128</v>
      </c>
      <c r="M491" s="8">
        <v>45108</v>
      </c>
      <c r="N491" s="9">
        <v>25020</v>
      </c>
      <c r="O491" s="10" t="s">
        <v>108</v>
      </c>
      <c r="P491" s="7">
        <v>1</v>
      </c>
      <c r="Q491" s="7">
        <v>2</v>
      </c>
      <c r="R491" s="7">
        <v>109</v>
      </c>
      <c r="S491" s="7">
        <v>0</v>
      </c>
      <c r="T491" s="7">
        <v>0</v>
      </c>
      <c r="U491" s="7">
        <v>112</v>
      </c>
      <c r="V491" s="7">
        <v>110</v>
      </c>
      <c r="W491" s="7">
        <v>0</v>
      </c>
      <c r="X491" s="7">
        <v>0</v>
      </c>
      <c r="Y491" s="7">
        <v>0</v>
      </c>
      <c r="Z491" s="7">
        <v>6</v>
      </c>
      <c r="AA491" s="7">
        <v>0</v>
      </c>
      <c r="AB491" s="16">
        <v>0</v>
      </c>
      <c r="AC491" s="16">
        <v>0</v>
      </c>
      <c r="AD491" s="16">
        <v>0</v>
      </c>
      <c r="AE491" s="16">
        <v>0</v>
      </c>
      <c r="AF491" s="15">
        <v>66.964285714285708</v>
      </c>
      <c r="AG491" s="10" t="s">
        <v>28</v>
      </c>
      <c r="AH491" s="10" t="s">
        <v>28</v>
      </c>
      <c r="AI491" s="9">
        <v>0</v>
      </c>
      <c r="AJ491" s="9">
        <v>0</v>
      </c>
      <c r="AK491" s="9">
        <v>0</v>
      </c>
      <c r="AL491" s="24">
        <f>Table1[[#This Row],[Company Direct Land Through FY12]]+Table1[[#This Row],[Company Direct Land FY13 and After]]</f>
        <v>0</v>
      </c>
      <c r="AM491" s="9">
        <v>0</v>
      </c>
      <c r="AN491" s="9">
        <v>0</v>
      </c>
      <c r="AO491" s="9">
        <v>0</v>
      </c>
      <c r="AP491" s="24">
        <f>Table1[[#This Row],[Company Direct Building Through FY12]]+Table1[[#This Row],[Company Direct Building FY13 and After]]</f>
        <v>0</v>
      </c>
      <c r="AQ491" s="9">
        <v>0</v>
      </c>
      <c r="AR491" s="9">
        <v>468</v>
      </c>
      <c r="AS491" s="9">
        <v>0</v>
      </c>
      <c r="AT491" s="24">
        <f>Table1[[#This Row],[Mortgage Recording Tax Through FY12]]+Table1[[#This Row],[Mortgage Recording Tax FY13 and After]]</f>
        <v>468</v>
      </c>
      <c r="AU491" s="9">
        <v>0</v>
      </c>
      <c r="AV491" s="9">
        <v>0</v>
      </c>
      <c r="AW491" s="9">
        <v>0</v>
      </c>
      <c r="AX491" s="24">
        <f>Table1[[#This Row],[Pilot Savings  Through FY12]]+Table1[[#This Row],[Pilot Savings FY13 and After]]</f>
        <v>0</v>
      </c>
      <c r="AY491" s="9">
        <v>0</v>
      </c>
      <c r="AZ491" s="9">
        <v>0</v>
      </c>
      <c r="BA491" s="9">
        <v>0</v>
      </c>
      <c r="BB491" s="24">
        <f>Table1[[#This Row],[Mortgage Recording Tax Exemption Through FY12]]+Table1[[#This Row],[Mortgage Recording Tax Exemption FY13 and After]]</f>
        <v>0</v>
      </c>
      <c r="BC491" s="9">
        <v>146.70070000000001</v>
      </c>
      <c r="BD491" s="9">
        <v>759.84659999999997</v>
      </c>
      <c r="BE491" s="9">
        <v>331.3349</v>
      </c>
      <c r="BF491" s="24">
        <f>Table1[[#This Row],[Indirect and Induced Land Through FY12]]+Table1[[#This Row],[Indirect and Induced Land FY13 and After]]</f>
        <v>1091.1814999999999</v>
      </c>
      <c r="BG491" s="9">
        <v>272.44420000000002</v>
      </c>
      <c r="BH491" s="9">
        <v>1411.1437000000001</v>
      </c>
      <c r="BI491" s="9">
        <v>615.33669999999995</v>
      </c>
      <c r="BJ491" s="24">
        <f>Table1[[#This Row],[Indirect and Induced Building Through FY12]]+Table1[[#This Row],[Indirect and Induced Building FY13 and After]]</f>
        <v>2026.4803999999999</v>
      </c>
      <c r="BK491" s="9">
        <v>419.14490000000001</v>
      </c>
      <c r="BL491" s="9">
        <v>2638.9902999999999</v>
      </c>
      <c r="BM491" s="9">
        <v>946.67160000000001</v>
      </c>
      <c r="BN491" s="24">
        <f>Table1[[#This Row],[TOTAL Real Property Related Taxes Through FY12]]+Table1[[#This Row],[TOTAL Real Property Related Taxes FY13 and After]]</f>
        <v>3585.6619000000001</v>
      </c>
      <c r="BO491" s="9">
        <v>360.3023</v>
      </c>
      <c r="BP491" s="9">
        <v>2416.3530999999998</v>
      </c>
      <c r="BQ491" s="9">
        <v>813.77120000000002</v>
      </c>
      <c r="BR491" s="24">
        <f>Table1[[#This Row],[Company Direct Through FY12]]+Table1[[#This Row],[Company Direct FY13 and After]]</f>
        <v>3230.1242999999999</v>
      </c>
      <c r="BS491" s="9">
        <v>0</v>
      </c>
      <c r="BT491" s="9">
        <v>0</v>
      </c>
      <c r="BU491" s="9">
        <v>0</v>
      </c>
      <c r="BV491" s="24">
        <f>Table1[[#This Row],[Sales Tax Exemption Through FY12]]+Table1[[#This Row],[Sales Tax Exemption FY13 and After]]</f>
        <v>0</v>
      </c>
      <c r="BW491" s="9">
        <v>0</v>
      </c>
      <c r="BX491" s="9">
        <v>0</v>
      </c>
      <c r="BY491" s="9">
        <v>0</v>
      </c>
      <c r="BZ491" s="24">
        <f>Table1[[#This Row],[Energy Tax Savings Through FY12]]+Table1[[#This Row],[Energy Tax Savings FY13 and After]]</f>
        <v>0</v>
      </c>
      <c r="CA491" s="9">
        <v>9.2048000000000005</v>
      </c>
      <c r="CB491" s="9">
        <v>99.156199999999998</v>
      </c>
      <c r="CC491" s="9">
        <v>12.930899999999999</v>
      </c>
      <c r="CD491" s="24">
        <f>Table1[[#This Row],[Tax Exempt Bond Savings Through FY12]]+Table1[[#This Row],[Tax Exempt Bond Savings FY13 and After]]</f>
        <v>112.08709999999999</v>
      </c>
      <c r="CE491" s="9">
        <v>452.089</v>
      </c>
      <c r="CF491" s="9">
        <v>2508.6765999999998</v>
      </c>
      <c r="CG491" s="9">
        <v>1021.0786000000001</v>
      </c>
      <c r="CH491" s="24">
        <f>Table1[[#This Row],[Indirect and Induced Through FY12]]+Table1[[#This Row],[Indirect and Induced FY13 and After]]</f>
        <v>3529.7551999999996</v>
      </c>
      <c r="CI491" s="9">
        <v>803.18650000000002</v>
      </c>
      <c r="CJ491" s="9">
        <v>4825.8734999999997</v>
      </c>
      <c r="CK491" s="9">
        <v>1821.9188999999999</v>
      </c>
      <c r="CL491" s="24">
        <f>Table1[[#This Row],[TOTAL Income Consumption Use Taxes Through FY12]]+Table1[[#This Row],[TOTAL Income Consumption Use Taxes FY13 and After]]</f>
        <v>6647.7923999999994</v>
      </c>
      <c r="CM491" s="9">
        <v>9.2048000000000005</v>
      </c>
      <c r="CN491" s="9">
        <v>99.156199999999998</v>
      </c>
      <c r="CO491" s="9">
        <v>12.930899999999999</v>
      </c>
      <c r="CP491" s="24">
        <f>Table1[[#This Row],[Assistance Provided Through FY12]]+Table1[[#This Row],[Assistance Provided FY13 and After]]</f>
        <v>112.08709999999999</v>
      </c>
      <c r="CQ491" s="9">
        <v>0</v>
      </c>
      <c r="CR491" s="9">
        <v>0</v>
      </c>
      <c r="CS491" s="9">
        <v>0</v>
      </c>
      <c r="CT491" s="24">
        <f>Table1[[#This Row],[Recapture Cancellation Reduction Amount Through FY12]]+Table1[[#This Row],[Recapture Cancellation Reduction Amount FY13 and After]]</f>
        <v>0</v>
      </c>
      <c r="CU491" s="9">
        <v>0</v>
      </c>
      <c r="CV491" s="9">
        <v>0</v>
      </c>
      <c r="CW491" s="9">
        <v>0</v>
      </c>
      <c r="CX491" s="24">
        <f>Table1[[#This Row],[Penalty Paid Through FY12]]+Table1[[#This Row],[Penalty Paid FY13 and After]]</f>
        <v>0</v>
      </c>
      <c r="CY491" s="9">
        <v>9.2048000000000005</v>
      </c>
      <c r="CZ491" s="9">
        <v>99.156199999999998</v>
      </c>
      <c r="DA491" s="9">
        <v>12.930899999999999</v>
      </c>
      <c r="DB491" s="24">
        <f>Table1[[#This Row],[TOTAL Assistance Net of Recapture Penalties Through FY12]]+Table1[[#This Row],[TOTAL Assistance Net of Recapture Penalties FY13 and After]]</f>
        <v>112.08709999999999</v>
      </c>
      <c r="DC491" s="9">
        <v>360.3023</v>
      </c>
      <c r="DD491" s="9">
        <v>2884.3530999999998</v>
      </c>
      <c r="DE491" s="9">
        <v>813.77120000000002</v>
      </c>
      <c r="DF491" s="24">
        <f>Table1[[#This Row],[Company Direct Tax Revenue Before Assistance Through FY12]]+Table1[[#This Row],[Company Direct Tax Revenue Before Assistance FY13 and After]]</f>
        <v>3698.1242999999999</v>
      </c>
      <c r="DG491" s="9">
        <v>871.23389999999995</v>
      </c>
      <c r="DH491" s="9">
        <v>4679.6669000000002</v>
      </c>
      <c r="DI491" s="9">
        <v>1967.7501999999999</v>
      </c>
      <c r="DJ491" s="24">
        <f>Table1[[#This Row],[Indirect and Induced Tax Revenues Through FY12]]+Table1[[#This Row],[Indirect and Induced Tax Revenues FY13 and After]]</f>
        <v>6647.4171000000006</v>
      </c>
      <c r="DK491" s="9">
        <v>1231.5362</v>
      </c>
      <c r="DL491" s="9">
        <v>7564.02</v>
      </c>
      <c r="DM491" s="9">
        <v>2781.5214000000001</v>
      </c>
      <c r="DN491" s="24">
        <f>Table1[[#This Row],[TOTAL Tax Revenues Before Assistance Through FY12]]+Table1[[#This Row],[TOTAL Tax Revenues Before Assistance FY13 and After]]</f>
        <v>10345.5414</v>
      </c>
      <c r="DO491" s="9">
        <v>1222.3314</v>
      </c>
      <c r="DP491" s="9">
        <v>7464.8638000000001</v>
      </c>
      <c r="DQ491" s="9">
        <v>2768.5904999999998</v>
      </c>
      <c r="DR491" s="24">
        <f>Table1[[#This Row],[TOTAL Tax Revenues Net of Assistance Recapture and Penalty Through FY12]]+Table1[[#This Row],[TOTAL Tax Revenues Net of Assistance Recapture and Penalty FY13 and After]]</f>
        <v>10233.454299999999</v>
      </c>
      <c r="DS491" s="9">
        <v>0</v>
      </c>
      <c r="DT491" s="9">
        <v>0</v>
      </c>
      <c r="DU491" s="9">
        <v>0</v>
      </c>
      <c r="DV491" s="9">
        <v>0</v>
      </c>
    </row>
    <row r="492" spans="1:126" x14ac:dyDescent="0.25">
      <c r="A492" s="10">
        <v>93714</v>
      </c>
      <c r="B492" s="10" t="s">
        <v>260</v>
      </c>
      <c r="C492" s="10" t="s">
        <v>262</v>
      </c>
      <c r="D492" s="10" t="s">
        <v>10</v>
      </c>
      <c r="E492" s="10">
        <v>17</v>
      </c>
      <c r="F492" s="10" t="s">
        <v>263</v>
      </c>
      <c r="G492" s="10" t="s">
        <v>264</v>
      </c>
      <c r="H492" s="13">
        <v>56690</v>
      </c>
      <c r="I492" s="13">
        <v>50000</v>
      </c>
      <c r="J492" s="10" t="s">
        <v>261</v>
      </c>
      <c r="K492" s="10" t="s">
        <v>27</v>
      </c>
      <c r="L492" s="8">
        <v>35228</v>
      </c>
      <c r="M492" s="8">
        <v>46006</v>
      </c>
      <c r="N492" s="9">
        <v>1860</v>
      </c>
      <c r="O492" s="10" t="s">
        <v>242</v>
      </c>
      <c r="P492" s="7">
        <v>1</v>
      </c>
      <c r="Q492" s="7">
        <v>0</v>
      </c>
      <c r="R492" s="7">
        <v>42</v>
      </c>
      <c r="S492" s="7">
        <v>0</v>
      </c>
      <c r="T492" s="7">
        <v>0</v>
      </c>
      <c r="U492" s="7">
        <v>43</v>
      </c>
      <c r="V492" s="7">
        <v>42</v>
      </c>
      <c r="W492" s="7">
        <v>0</v>
      </c>
      <c r="X492" s="7">
        <v>0</v>
      </c>
      <c r="Y492" s="7">
        <v>0</v>
      </c>
      <c r="Z492" s="7">
        <v>13</v>
      </c>
      <c r="AA492" s="7">
        <v>0</v>
      </c>
      <c r="AB492" s="16">
        <v>0</v>
      </c>
      <c r="AC492" s="16">
        <v>0</v>
      </c>
      <c r="AD492" s="16">
        <v>0</v>
      </c>
      <c r="AE492" s="16">
        <v>0</v>
      </c>
      <c r="AF492" s="15">
        <v>79.069767441860463</v>
      </c>
      <c r="AG492" s="10" t="s">
        <v>28</v>
      </c>
      <c r="AH492" s="10" t="s">
        <v>1966</v>
      </c>
      <c r="AI492" s="9">
        <v>30.196999999999999</v>
      </c>
      <c r="AJ492" s="9">
        <v>258.42380000000003</v>
      </c>
      <c r="AK492" s="9">
        <v>95.948499999999996</v>
      </c>
      <c r="AL492" s="24">
        <f>Table1[[#This Row],[Company Direct Land Through FY12]]+Table1[[#This Row],[Company Direct Land FY13 and After]]</f>
        <v>354.3723</v>
      </c>
      <c r="AM492" s="9">
        <v>71.924000000000007</v>
      </c>
      <c r="AN492" s="9">
        <v>357.625</v>
      </c>
      <c r="AO492" s="9">
        <v>228.53210000000001</v>
      </c>
      <c r="AP492" s="24">
        <f>Table1[[#This Row],[Company Direct Building Through FY12]]+Table1[[#This Row],[Company Direct Building FY13 and After]]</f>
        <v>586.15710000000001</v>
      </c>
      <c r="AQ492" s="9">
        <v>0</v>
      </c>
      <c r="AR492" s="9">
        <v>37.634300000000003</v>
      </c>
      <c r="AS492" s="9">
        <v>0</v>
      </c>
      <c r="AT492" s="24">
        <f>Table1[[#This Row],[Mortgage Recording Tax Through FY12]]+Table1[[#This Row],[Mortgage Recording Tax FY13 and After]]</f>
        <v>37.634300000000003</v>
      </c>
      <c r="AU492" s="9">
        <v>29</v>
      </c>
      <c r="AV492" s="9">
        <v>310.08510000000001</v>
      </c>
      <c r="AW492" s="9">
        <v>92.145099999999999</v>
      </c>
      <c r="AX492" s="24">
        <f>Table1[[#This Row],[Pilot Savings  Through FY12]]+Table1[[#This Row],[Pilot Savings FY13 and After]]</f>
        <v>402.23020000000002</v>
      </c>
      <c r="AY492" s="9">
        <v>0</v>
      </c>
      <c r="AZ492" s="9">
        <v>37.634300000000003</v>
      </c>
      <c r="BA492" s="9">
        <v>0</v>
      </c>
      <c r="BB492" s="24">
        <f>Table1[[#This Row],[Mortgage Recording Tax Exemption Through FY12]]+Table1[[#This Row],[Mortgage Recording Tax Exemption FY13 and After]]</f>
        <v>37.634300000000003</v>
      </c>
      <c r="BC492" s="9">
        <v>48.474200000000003</v>
      </c>
      <c r="BD492" s="9">
        <v>431.5453</v>
      </c>
      <c r="BE492" s="9">
        <v>154.02250000000001</v>
      </c>
      <c r="BF492" s="24">
        <f>Table1[[#This Row],[Indirect and Induced Land Through FY12]]+Table1[[#This Row],[Indirect and Induced Land FY13 and After]]</f>
        <v>585.56780000000003</v>
      </c>
      <c r="BG492" s="9">
        <v>90.023499999999999</v>
      </c>
      <c r="BH492" s="9">
        <v>801.44150000000002</v>
      </c>
      <c r="BI492" s="9">
        <v>286.04180000000002</v>
      </c>
      <c r="BJ492" s="24">
        <f>Table1[[#This Row],[Indirect and Induced Building Through FY12]]+Table1[[#This Row],[Indirect and Induced Building FY13 and After]]</f>
        <v>1087.4833000000001</v>
      </c>
      <c r="BK492" s="9">
        <v>211.61869999999999</v>
      </c>
      <c r="BL492" s="9">
        <v>1538.9504999999999</v>
      </c>
      <c r="BM492" s="9">
        <v>672.39980000000003</v>
      </c>
      <c r="BN492" s="24">
        <f>Table1[[#This Row],[TOTAL Real Property Related Taxes Through FY12]]+Table1[[#This Row],[TOTAL Real Property Related Taxes FY13 and After]]</f>
        <v>2211.3503000000001</v>
      </c>
      <c r="BO492" s="9">
        <v>374.13159999999999</v>
      </c>
      <c r="BP492" s="9">
        <v>3887.0915</v>
      </c>
      <c r="BQ492" s="9">
        <v>1188.7711999999999</v>
      </c>
      <c r="BR492" s="24">
        <f>Table1[[#This Row],[Company Direct Through FY12]]+Table1[[#This Row],[Company Direct FY13 and After]]</f>
        <v>5075.8626999999997</v>
      </c>
      <c r="BS492" s="9">
        <v>0</v>
      </c>
      <c r="BT492" s="9">
        <v>6.6249000000000002</v>
      </c>
      <c r="BU492" s="9">
        <v>0</v>
      </c>
      <c r="BV492" s="24">
        <f>Table1[[#This Row],[Sales Tax Exemption Through FY12]]+Table1[[#This Row],[Sales Tax Exemption FY13 and After]]</f>
        <v>6.6249000000000002</v>
      </c>
      <c r="BW492" s="9">
        <v>0</v>
      </c>
      <c r="BX492" s="9">
        <v>0</v>
      </c>
      <c r="BY492" s="9">
        <v>0</v>
      </c>
      <c r="BZ492" s="24">
        <f>Table1[[#This Row],[Energy Tax Savings Through FY12]]+Table1[[#This Row],[Energy Tax Savings FY13 and After]]</f>
        <v>0</v>
      </c>
      <c r="CA492" s="9">
        <v>2.1631</v>
      </c>
      <c r="CB492" s="9">
        <v>18.95</v>
      </c>
      <c r="CC492" s="9">
        <v>3.8014000000000001</v>
      </c>
      <c r="CD492" s="24">
        <f>Table1[[#This Row],[Tax Exempt Bond Savings Through FY12]]+Table1[[#This Row],[Tax Exempt Bond Savings FY13 and After]]</f>
        <v>22.7514</v>
      </c>
      <c r="CE492" s="9">
        <v>162.4872</v>
      </c>
      <c r="CF492" s="9">
        <v>1597.9855</v>
      </c>
      <c r="CG492" s="9">
        <v>516.28899999999999</v>
      </c>
      <c r="CH492" s="24">
        <f>Table1[[#This Row],[Indirect and Induced Through FY12]]+Table1[[#This Row],[Indirect and Induced FY13 and After]]</f>
        <v>2114.2745</v>
      </c>
      <c r="CI492" s="9">
        <v>534.45569999999998</v>
      </c>
      <c r="CJ492" s="9">
        <v>5459.5020999999997</v>
      </c>
      <c r="CK492" s="9">
        <v>1701.2588000000001</v>
      </c>
      <c r="CL492" s="24">
        <f>Table1[[#This Row],[TOTAL Income Consumption Use Taxes Through FY12]]+Table1[[#This Row],[TOTAL Income Consumption Use Taxes FY13 and After]]</f>
        <v>7160.7608999999993</v>
      </c>
      <c r="CM492" s="9">
        <v>31.1631</v>
      </c>
      <c r="CN492" s="9">
        <v>373.29430000000002</v>
      </c>
      <c r="CO492" s="9">
        <v>95.9465</v>
      </c>
      <c r="CP492" s="24">
        <f>Table1[[#This Row],[Assistance Provided Through FY12]]+Table1[[#This Row],[Assistance Provided FY13 and After]]</f>
        <v>469.24080000000004</v>
      </c>
      <c r="CQ492" s="9">
        <v>0</v>
      </c>
      <c r="CR492" s="9">
        <v>0</v>
      </c>
      <c r="CS492" s="9">
        <v>0</v>
      </c>
      <c r="CT492" s="24">
        <f>Table1[[#This Row],[Recapture Cancellation Reduction Amount Through FY12]]+Table1[[#This Row],[Recapture Cancellation Reduction Amount FY13 and After]]</f>
        <v>0</v>
      </c>
      <c r="CU492" s="9">
        <v>0</v>
      </c>
      <c r="CV492" s="9">
        <v>0</v>
      </c>
      <c r="CW492" s="9">
        <v>0</v>
      </c>
      <c r="CX492" s="24">
        <f>Table1[[#This Row],[Penalty Paid Through FY12]]+Table1[[#This Row],[Penalty Paid FY13 and After]]</f>
        <v>0</v>
      </c>
      <c r="CY492" s="9">
        <v>31.1631</v>
      </c>
      <c r="CZ492" s="9">
        <v>373.29430000000002</v>
      </c>
      <c r="DA492" s="9">
        <v>95.9465</v>
      </c>
      <c r="DB492" s="24">
        <f>Table1[[#This Row],[TOTAL Assistance Net of Recapture Penalties Through FY12]]+Table1[[#This Row],[TOTAL Assistance Net of Recapture Penalties FY13 and After]]</f>
        <v>469.24080000000004</v>
      </c>
      <c r="DC492" s="9">
        <v>476.25259999999997</v>
      </c>
      <c r="DD492" s="9">
        <v>4540.7745999999997</v>
      </c>
      <c r="DE492" s="9">
        <v>1513.2518</v>
      </c>
      <c r="DF492" s="24">
        <f>Table1[[#This Row],[Company Direct Tax Revenue Before Assistance Through FY12]]+Table1[[#This Row],[Company Direct Tax Revenue Before Assistance FY13 and After]]</f>
        <v>6054.0263999999997</v>
      </c>
      <c r="DG492" s="9">
        <v>300.98489999999998</v>
      </c>
      <c r="DH492" s="9">
        <v>2830.9722999999999</v>
      </c>
      <c r="DI492" s="9">
        <v>956.35329999999999</v>
      </c>
      <c r="DJ492" s="24">
        <f>Table1[[#This Row],[Indirect and Induced Tax Revenues Through FY12]]+Table1[[#This Row],[Indirect and Induced Tax Revenues FY13 and After]]</f>
        <v>3787.3256000000001</v>
      </c>
      <c r="DK492" s="9">
        <v>777.23749999999995</v>
      </c>
      <c r="DL492" s="9">
        <v>7371.7469000000001</v>
      </c>
      <c r="DM492" s="9">
        <v>2469.6051000000002</v>
      </c>
      <c r="DN492" s="24">
        <f>Table1[[#This Row],[TOTAL Tax Revenues Before Assistance Through FY12]]+Table1[[#This Row],[TOTAL Tax Revenues Before Assistance FY13 and After]]</f>
        <v>9841.3520000000008</v>
      </c>
      <c r="DO492" s="9">
        <v>746.07439999999997</v>
      </c>
      <c r="DP492" s="9">
        <v>6998.4525999999996</v>
      </c>
      <c r="DQ492" s="9">
        <v>2373.6586000000002</v>
      </c>
      <c r="DR492" s="24">
        <f>Table1[[#This Row],[TOTAL Tax Revenues Net of Assistance Recapture and Penalty Through FY12]]+Table1[[#This Row],[TOTAL Tax Revenues Net of Assistance Recapture and Penalty FY13 and After]]</f>
        <v>9372.1111999999994</v>
      </c>
      <c r="DS492" s="9">
        <v>0</v>
      </c>
      <c r="DT492" s="9">
        <v>0</v>
      </c>
      <c r="DU492" s="9">
        <v>0</v>
      </c>
      <c r="DV492" s="9">
        <v>0</v>
      </c>
    </row>
    <row r="493" spans="1:126" x14ac:dyDescent="0.25">
      <c r="A493" s="10">
        <v>93715</v>
      </c>
      <c r="B493" s="10" t="s">
        <v>265</v>
      </c>
      <c r="C493" s="10" t="s">
        <v>267</v>
      </c>
      <c r="D493" s="10" t="s">
        <v>24</v>
      </c>
      <c r="E493" s="10">
        <v>31</v>
      </c>
      <c r="F493" s="10" t="s">
        <v>22</v>
      </c>
      <c r="G493" s="10" t="s">
        <v>23</v>
      </c>
      <c r="H493" s="13">
        <v>1637331</v>
      </c>
      <c r="I493" s="13">
        <v>657374</v>
      </c>
      <c r="J493" s="10" t="s">
        <v>266</v>
      </c>
      <c r="K493" s="10" t="s">
        <v>19</v>
      </c>
      <c r="L493" s="8">
        <v>34528</v>
      </c>
      <c r="M493" s="8">
        <v>45292</v>
      </c>
      <c r="N493" s="9">
        <v>387740</v>
      </c>
      <c r="O493" s="10" t="s">
        <v>25</v>
      </c>
      <c r="P493" s="7">
        <v>102</v>
      </c>
      <c r="Q493" s="7">
        <v>35</v>
      </c>
      <c r="R493" s="7">
        <v>579</v>
      </c>
      <c r="S493" s="7">
        <v>6</v>
      </c>
      <c r="T493" s="7">
        <v>1724</v>
      </c>
      <c r="U493" s="7">
        <v>2446</v>
      </c>
      <c r="V493" s="7">
        <v>653</v>
      </c>
      <c r="W493" s="7">
        <v>15</v>
      </c>
      <c r="X493" s="7">
        <v>0</v>
      </c>
      <c r="Y493" s="7">
        <v>0</v>
      </c>
      <c r="Z493" s="7">
        <v>20</v>
      </c>
      <c r="AA493" s="7">
        <v>0</v>
      </c>
      <c r="AB493" s="16">
        <v>0</v>
      </c>
      <c r="AC493" s="16">
        <v>0</v>
      </c>
      <c r="AD493" s="16">
        <v>0</v>
      </c>
      <c r="AE493" s="16">
        <v>0</v>
      </c>
      <c r="AF493" s="15">
        <v>0</v>
      </c>
      <c r="AG493" s="10" t="s">
        <v>1966</v>
      </c>
      <c r="AH493" s="10" t="s">
        <v>1966</v>
      </c>
      <c r="AI493" s="9">
        <v>613.95150000000001</v>
      </c>
      <c r="AJ493" s="9">
        <v>6649.4669999999996</v>
      </c>
      <c r="AK493" s="9">
        <v>1609.9186</v>
      </c>
      <c r="AL493" s="24">
        <f>Table1[[#This Row],[Company Direct Land Through FY12]]+Table1[[#This Row],[Company Direct Land FY13 and After]]</f>
        <v>8259.3855999999996</v>
      </c>
      <c r="AM493" s="9">
        <v>1140.1957</v>
      </c>
      <c r="AN493" s="9">
        <v>12349.010399999999</v>
      </c>
      <c r="AO493" s="9">
        <v>2989.8487</v>
      </c>
      <c r="AP493" s="24">
        <f>Table1[[#This Row],[Company Direct Building Through FY12]]+Table1[[#This Row],[Company Direct Building FY13 and After]]</f>
        <v>15338.8591</v>
      </c>
      <c r="AQ493" s="9">
        <v>0</v>
      </c>
      <c r="AR493" s="9">
        <v>6256.25</v>
      </c>
      <c r="AS493" s="9">
        <v>0</v>
      </c>
      <c r="AT493" s="24">
        <f>Table1[[#This Row],[Mortgage Recording Tax Through FY12]]+Table1[[#This Row],[Mortgage Recording Tax FY13 and After]]</f>
        <v>6256.25</v>
      </c>
      <c r="AU493" s="9">
        <v>0</v>
      </c>
      <c r="AV493" s="9">
        <v>0</v>
      </c>
      <c r="AW493" s="9">
        <v>0</v>
      </c>
      <c r="AX493" s="24">
        <f>Table1[[#This Row],[Pilot Savings  Through FY12]]+Table1[[#This Row],[Pilot Savings FY13 and After]]</f>
        <v>0</v>
      </c>
      <c r="AY493" s="9">
        <v>0</v>
      </c>
      <c r="AZ493" s="9">
        <v>0</v>
      </c>
      <c r="BA493" s="9">
        <v>0</v>
      </c>
      <c r="BB493" s="24">
        <f>Table1[[#This Row],[Mortgage Recording Tax Exemption Through FY12]]+Table1[[#This Row],[Mortgage Recording Tax Exemption FY13 and After]]</f>
        <v>0</v>
      </c>
      <c r="BC493" s="9">
        <v>1056.3598999999999</v>
      </c>
      <c r="BD493" s="9">
        <v>44564.440399999999</v>
      </c>
      <c r="BE493" s="9">
        <v>2731.0551999999998</v>
      </c>
      <c r="BF493" s="24">
        <f>Table1[[#This Row],[Indirect and Induced Land Through FY12]]+Table1[[#This Row],[Indirect and Induced Land FY13 and After]]</f>
        <v>47295.495600000002</v>
      </c>
      <c r="BG493" s="9">
        <v>1961.8112000000001</v>
      </c>
      <c r="BH493" s="9">
        <v>82762.532000000007</v>
      </c>
      <c r="BI493" s="9">
        <v>5071.9593999999997</v>
      </c>
      <c r="BJ493" s="24">
        <f>Table1[[#This Row],[Indirect and Induced Building Through FY12]]+Table1[[#This Row],[Indirect and Induced Building FY13 and After]]</f>
        <v>87834.491399999999</v>
      </c>
      <c r="BK493" s="9">
        <v>4772.3182999999999</v>
      </c>
      <c r="BL493" s="9">
        <v>152581.6998</v>
      </c>
      <c r="BM493" s="9">
        <v>12402.7819</v>
      </c>
      <c r="BN493" s="24">
        <f>Table1[[#This Row],[TOTAL Real Property Related Taxes Through FY12]]+Table1[[#This Row],[TOTAL Real Property Related Taxes FY13 and After]]</f>
        <v>164984.4817</v>
      </c>
      <c r="BO493" s="9">
        <v>6123.0419000000002</v>
      </c>
      <c r="BP493" s="9">
        <v>254132.03419999999</v>
      </c>
      <c r="BQ493" s="9">
        <v>15797.3027</v>
      </c>
      <c r="BR493" s="24">
        <f>Table1[[#This Row],[Company Direct Through FY12]]+Table1[[#This Row],[Company Direct FY13 and After]]</f>
        <v>269929.33689999999</v>
      </c>
      <c r="BS493" s="9">
        <v>0</v>
      </c>
      <c r="BT493" s="9">
        <v>633.56029999999998</v>
      </c>
      <c r="BU493" s="9">
        <v>0</v>
      </c>
      <c r="BV493" s="24">
        <f>Table1[[#This Row],[Sales Tax Exemption Through FY12]]+Table1[[#This Row],[Sales Tax Exemption FY13 and After]]</f>
        <v>633.56029999999998</v>
      </c>
      <c r="BW493" s="9">
        <v>0</v>
      </c>
      <c r="BX493" s="9">
        <v>0</v>
      </c>
      <c r="BY493" s="9">
        <v>0</v>
      </c>
      <c r="BZ493" s="24">
        <f>Table1[[#This Row],[Energy Tax Savings Through FY12]]+Table1[[#This Row],[Energy Tax Savings FY13 and After]]</f>
        <v>0</v>
      </c>
      <c r="CA493" s="9">
        <v>279.63209999999998</v>
      </c>
      <c r="CB493" s="9">
        <v>1718.0262</v>
      </c>
      <c r="CC493" s="9">
        <v>456.07709999999997</v>
      </c>
      <c r="CD493" s="24">
        <f>Table1[[#This Row],[Tax Exempt Bond Savings Through FY12]]+Table1[[#This Row],[Tax Exempt Bond Savings FY13 and After]]</f>
        <v>2174.1032999999998</v>
      </c>
      <c r="CE493" s="9">
        <v>3606.8542000000002</v>
      </c>
      <c r="CF493" s="9">
        <v>172463.36170000001</v>
      </c>
      <c r="CG493" s="9">
        <v>9457.9809000000005</v>
      </c>
      <c r="CH493" s="24">
        <f>Table1[[#This Row],[Indirect and Induced Through FY12]]+Table1[[#This Row],[Indirect and Induced FY13 and After]]</f>
        <v>181921.3426</v>
      </c>
      <c r="CI493" s="9">
        <v>9450.2639999999992</v>
      </c>
      <c r="CJ493" s="9">
        <v>424243.80940000003</v>
      </c>
      <c r="CK493" s="9">
        <v>24799.2065</v>
      </c>
      <c r="CL493" s="24">
        <f>Table1[[#This Row],[TOTAL Income Consumption Use Taxes Through FY12]]+Table1[[#This Row],[TOTAL Income Consumption Use Taxes FY13 and After]]</f>
        <v>449043.0159</v>
      </c>
      <c r="CM493" s="9">
        <v>279.63209999999998</v>
      </c>
      <c r="CN493" s="9">
        <v>2351.5864999999999</v>
      </c>
      <c r="CO493" s="9">
        <v>456.07709999999997</v>
      </c>
      <c r="CP493" s="24">
        <f>Table1[[#This Row],[Assistance Provided Through FY12]]+Table1[[#This Row],[Assistance Provided FY13 and After]]</f>
        <v>2807.6635999999999</v>
      </c>
      <c r="CQ493" s="9">
        <v>0</v>
      </c>
      <c r="CR493" s="9">
        <v>0</v>
      </c>
      <c r="CS493" s="9">
        <v>0</v>
      </c>
      <c r="CT493" s="24">
        <f>Table1[[#This Row],[Recapture Cancellation Reduction Amount Through FY12]]+Table1[[#This Row],[Recapture Cancellation Reduction Amount FY13 and After]]</f>
        <v>0</v>
      </c>
      <c r="CU493" s="9">
        <v>0</v>
      </c>
      <c r="CV493" s="9">
        <v>0</v>
      </c>
      <c r="CW493" s="9">
        <v>0</v>
      </c>
      <c r="CX493" s="24">
        <f>Table1[[#This Row],[Penalty Paid Through FY12]]+Table1[[#This Row],[Penalty Paid FY13 and After]]</f>
        <v>0</v>
      </c>
      <c r="CY493" s="9">
        <v>279.63209999999998</v>
      </c>
      <c r="CZ493" s="9">
        <v>2351.5864999999999</v>
      </c>
      <c r="DA493" s="9">
        <v>456.07709999999997</v>
      </c>
      <c r="DB493" s="24">
        <f>Table1[[#This Row],[TOTAL Assistance Net of Recapture Penalties Through FY12]]+Table1[[#This Row],[TOTAL Assistance Net of Recapture Penalties FY13 and After]]</f>
        <v>2807.6635999999999</v>
      </c>
      <c r="DC493" s="9">
        <v>7877.1890999999996</v>
      </c>
      <c r="DD493" s="9">
        <v>279386.76160000003</v>
      </c>
      <c r="DE493" s="9">
        <v>20397.07</v>
      </c>
      <c r="DF493" s="24">
        <f>Table1[[#This Row],[Company Direct Tax Revenue Before Assistance Through FY12]]+Table1[[#This Row],[Company Direct Tax Revenue Before Assistance FY13 and After]]</f>
        <v>299783.83160000003</v>
      </c>
      <c r="DG493" s="9">
        <v>6625.0253000000002</v>
      </c>
      <c r="DH493" s="9">
        <v>299790.33409999998</v>
      </c>
      <c r="DI493" s="9">
        <v>17260.995500000001</v>
      </c>
      <c r="DJ493" s="24">
        <f>Table1[[#This Row],[Indirect and Induced Tax Revenues Through FY12]]+Table1[[#This Row],[Indirect and Induced Tax Revenues FY13 and After]]</f>
        <v>317051.3296</v>
      </c>
      <c r="DK493" s="9">
        <v>14502.214400000001</v>
      </c>
      <c r="DL493" s="9">
        <v>579177.09569999995</v>
      </c>
      <c r="DM493" s="9">
        <v>37658.065499999997</v>
      </c>
      <c r="DN493" s="24">
        <f>Table1[[#This Row],[TOTAL Tax Revenues Before Assistance Through FY12]]+Table1[[#This Row],[TOTAL Tax Revenues Before Assistance FY13 and After]]</f>
        <v>616835.16119999997</v>
      </c>
      <c r="DO493" s="9">
        <v>14222.5823</v>
      </c>
      <c r="DP493" s="9">
        <v>576825.50919999997</v>
      </c>
      <c r="DQ493" s="9">
        <v>37201.988400000002</v>
      </c>
      <c r="DR493" s="24">
        <f>Table1[[#This Row],[TOTAL Tax Revenues Net of Assistance Recapture and Penalty Through FY12]]+Table1[[#This Row],[TOTAL Tax Revenues Net of Assistance Recapture and Penalty FY13 and After]]</f>
        <v>614027.4976</v>
      </c>
      <c r="DS493" s="9">
        <v>0</v>
      </c>
      <c r="DT493" s="9">
        <v>0</v>
      </c>
      <c r="DU493" s="9">
        <v>0</v>
      </c>
      <c r="DV493" s="9">
        <v>0</v>
      </c>
    </row>
    <row r="494" spans="1:126" x14ac:dyDescent="0.25">
      <c r="A494" s="10">
        <v>93716</v>
      </c>
      <c r="B494" s="10" t="s">
        <v>273</v>
      </c>
      <c r="C494" s="10" t="s">
        <v>274</v>
      </c>
      <c r="D494" s="10" t="s">
        <v>47</v>
      </c>
      <c r="E494" s="10">
        <v>4</v>
      </c>
      <c r="F494" s="10" t="s">
        <v>275</v>
      </c>
      <c r="G494" s="10" t="s">
        <v>276</v>
      </c>
      <c r="H494" s="13">
        <v>0</v>
      </c>
      <c r="I494" s="13">
        <v>84001</v>
      </c>
      <c r="J494" s="10" t="s">
        <v>205</v>
      </c>
      <c r="K494" s="10" t="s">
        <v>50</v>
      </c>
      <c r="L494" s="8">
        <v>33471</v>
      </c>
      <c r="M494" s="8">
        <v>44379</v>
      </c>
      <c r="N494" s="9">
        <v>7000</v>
      </c>
      <c r="O494" s="10" t="s">
        <v>108</v>
      </c>
      <c r="P494" s="7">
        <v>44</v>
      </c>
      <c r="Q494" s="7">
        <v>17</v>
      </c>
      <c r="R494" s="7">
        <v>180</v>
      </c>
      <c r="S494" s="7">
        <v>0</v>
      </c>
      <c r="T494" s="7">
        <v>0</v>
      </c>
      <c r="U494" s="7">
        <v>241</v>
      </c>
      <c r="V494" s="7">
        <v>210</v>
      </c>
      <c r="W494" s="7">
        <v>0</v>
      </c>
      <c r="X494" s="7">
        <v>0</v>
      </c>
      <c r="Y494" s="7">
        <v>0</v>
      </c>
      <c r="Z494" s="7">
        <v>57</v>
      </c>
      <c r="AA494" s="7">
        <v>0</v>
      </c>
      <c r="AB494" s="16">
        <v>0</v>
      </c>
      <c r="AC494" s="16">
        <v>0</v>
      </c>
      <c r="AD494" s="16">
        <v>0</v>
      </c>
      <c r="AE494" s="16">
        <v>0</v>
      </c>
      <c r="AF494" s="15">
        <v>0</v>
      </c>
      <c r="AG494" s="10" t="s">
        <v>58</v>
      </c>
      <c r="AH494" s="10" t="s">
        <v>1966</v>
      </c>
      <c r="AI494" s="9">
        <v>0</v>
      </c>
      <c r="AJ494" s="9">
        <v>0</v>
      </c>
      <c r="AK494" s="9">
        <v>0</v>
      </c>
      <c r="AL494" s="24">
        <f>Table1[[#This Row],[Company Direct Land Through FY12]]+Table1[[#This Row],[Company Direct Land FY13 and After]]</f>
        <v>0</v>
      </c>
      <c r="AM494" s="9">
        <v>0</v>
      </c>
      <c r="AN494" s="9">
        <v>0</v>
      </c>
      <c r="AO494" s="9">
        <v>0</v>
      </c>
      <c r="AP494" s="24">
        <f>Table1[[#This Row],[Company Direct Building Through FY12]]+Table1[[#This Row],[Company Direct Building FY13 and After]]</f>
        <v>0</v>
      </c>
      <c r="AQ494" s="9">
        <v>0</v>
      </c>
      <c r="AR494" s="9">
        <v>115.05</v>
      </c>
      <c r="AS494" s="9">
        <v>0</v>
      </c>
      <c r="AT494" s="24">
        <f>Table1[[#This Row],[Mortgage Recording Tax Through FY12]]+Table1[[#This Row],[Mortgage Recording Tax FY13 and After]]</f>
        <v>115.05</v>
      </c>
      <c r="AU494" s="9">
        <v>0</v>
      </c>
      <c r="AV494" s="9">
        <v>0</v>
      </c>
      <c r="AW494" s="9">
        <v>0</v>
      </c>
      <c r="AX494" s="24">
        <f>Table1[[#This Row],[Pilot Savings  Through FY12]]+Table1[[#This Row],[Pilot Savings FY13 and After]]</f>
        <v>0</v>
      </c>
      <c r="AY494" s="9">
        <v>0</v>
      </c>
      <c r="AZ494" s="9">
        <v>0</v>
      </c>
      <c r="BA494" s="9">
        <v>0</v>
      </c>
      <c r="BB494" s="24">
        <f>Table1[[#This Row],[Mortgage Recording Tax Exemption Through FY12]]+Table1[[#This Row],[Mortgage Recording Tax Exemption FY13 and After]]</f>
        <v>0</v>
      </c>
      <c r="BC494" s="9">
        <v>154.44309999999999</v>
      </c>
      <c r="BD494" s="9">
        <v>507.47809999999998</v>
      </c>
      <c r="BE494" s="9">
        <v>280.0249</v>
      </c>
      <c r="BF494" s="24">
        <f>Table1[[#This Row],[Indirect and Induced Land Through FY12]]+Table1[[#This Row],[Indirect and Induced Land FY13 and After]]</f>
        <v>787.50299999999993</v>
      </c>
      <c r="BG494" s="9">
        <v>286.8229</v>
      </c>
      <c r="BH494" s="9">
        <v>942.4588</v>
      </c>
      <c r="BI494" s="9">
        <v>520.04690000000005</v>
      </c>
      <c r="BJ494" s="24">
        <f>Table1[[#This Row],[Indirect and Induced Building Through FY12]]+Table1[[#This Row],[Indirect and Induced Building FY13 and After]]</f>
        <v>1462.5057000000002</v>
      </c>
      <c r="BK494" s="9">
        <v>441.26600000000002</v>
      </c>
      <c r="BL494" s="9">
        <v>1564.9869000000001</v>
      </c>
      <c r="BM494" s="9">
        <v>800.07180000000005</v>
      </c>
      <c r="BN494" s="24">
        <f>Table1[[#This Row],[TOTAL Real Property Related Taxes Through FY12]]+Table1[[#This Row],[TOTAL Real Property Related Taxes FY13 and After]]</f>
        <v>2365.0587</v>
      </c>
      <c r="BO494" s="9">
        <v>400.11880000000002</v>
      </c>
      <c r="BP494" s="9">
        <v>1468.4066</v>
      </c>
      <c r="BQ494" s="9">
        <v>725.46680000000003</v>
      </c>
      <c r="BR494" s="24">
        <f>Table1[[#This Row],[Company Direct Through FY12]]+Table1[[#This Row],[Company Direct FY13 and After]]</f>
        <v>2193.8733999999999</v>
      </c>
      <c r="BS494" s="9">
        <v>0</v>
      </c>
      <c r="BT494" s="9">
        <v>0</v>
      </c>
      <c r="BU494" s="9">
        <v>0</v>
      </c>
      <c r="BV494" s="24">
        <f>Table1[[#This Row],[Sales Tax Exemption Through FY12]]+Table1[[#This Row],[Sales Tax Exemption FY13 and After]]</f>
        <v>0</v>
      </c>
      <c r="BW494" s="9">
        <v>0</v>
      </c>
      <c r="BX494" s="9">
        <v>0</v>
      </c>
      <c r="BY494" s="9">
        <v>0</v>
      </c>
      <c r="BZ494" s="24">
        <f>Table1[[#This Row],[Energy Tax Savings Through FY12]]+Table1[[#This Row],[Energy Tax Savings FY13 and After]]</f>
        <v>0</v>
      </c>
      <c r="CA494" s="9">
        <v>6.9999999999999999E-4</v>
      </c>
      <c r="CB494" s="9">
        <v>7.0194000000000001</v>
      </c>
      <c r="CC494" s="9">
        <v>8.0000000000000004E-4</v>
      </c>
      <c r="CD494" s="24">
        <f>Table1[[#This Row],[Tax Exempt Bond Savings Through FY12]]+Table1[[#This Row],[Tax Exempt Bond Savings FY13 and After]]</f>
        <v>7.0202</v>
      </c>
      <c r="CE494" s="9">
        <v>475.94889999999998</v>
      </c>
      <c r="CF494" s="9">
        <v>1770.0717999999999</v>
      </c>
      <c r="CG494" s="9">
        <v>862.95650000000001</v>
      </c>
      <c r="CH494" s="24">
        <f>Table1[[#This Row],[Indirect and Induced Through FY12]]+Table1[[#This Row],[Indirect and Induced FY13 and After]]</f>
        <v>2633.0282999999999</v>
      </c>
      <c r="CI494" s="9">
        <v>876.06700000000001</v>
      </c>
      <c r="CJ494" s="9">
        <v>3231.4589999999998</v>
      </c>
      <c r="CK494" s="9">
        <v>1588.4224999999999</v>
      </c>
      <c r="CL494" s="24">
        <f>Table1[[#This Row],[TOTAL Income Consumption Use Taxes Through FY12]]+Table1[[#This Row],[TOTAL Income Consumption Use Taxes FY13 and After]]</f>
        <v>4819.8814999999995</v>
      </c>
      <c r="CM494" s="9">
        <v>6.9999999999999999E-4</v>
      </c>
      <c r="CN494" s="9">
        <v>7.0194000000000001</v>
      </c>
      <c r="CO494" s="9">
        <v>8.0000000000000004E-4</v>
      </c>
      <c r="CP494" s="24">
        <f>Table1[[#This Row],[Assistance Provided Through FY12]]+Table1[[#This Row],[Assistance Provided FY13 and After]]</f>
        <v>7.0202</v>
      </c>
      <c r="CQ494" s="9">
        <v>0</v>
      </c>
      <c r="CR494" s="9">
        <v>0</v>
      </c>
      <c r="CS494" s="9">
        <v>0</v>
      </c>
      <c r="CT494" s="24">
        <f>Table1[[#This Row],[Recapture Cancellation Reduction Amount Through FY12]]+Table1[[#This Row],[Recapture Cancellation Reduction Amount FY13 and After]]</f>
        <v>0</v>
      </c>
      <c r="CU494" s="9">
        <v>0</v>
      </c>
      <c r="CV494" s="9">
        <v>0</v>
      </c>
      <c r="CW494" s="9">
        <v>0</v>
      </c>
      <c r="CX494" s="24">
        <f>Table1[[#This Row],[Penalty Paid Through FY12]]+Table1[[#This Row],[Penalty Paid FY13 and After]]</f>
        <v>0</v>
      </c>
      <c r="CY494" s="9">
        <v>6.9999999999999999E-4</v>
      </c>
      <c r="CZ494" s="9">
        <v>7.0194000000000001</v>
      </c>
      <c r="DA494" s="9">
        <v>8.0000000000000004E-4</v>
      </c>
      <c r="DB494" s="24">
        <f>Table1[[#This Row],[TOTAL Assistance Net of Recapture Penalties Through FY12]]+Table1[[#This Row],[TOTAL Assistance Net of Recapture Penalties FY13 and After]]</f>
        <v>7.0202</v>
      </c>
      <c r="DC494" s="9">
        <v>400.11880000000002</v>
      </c>
      <c r="DD494" s="9">
        <v>1583.4566</v>
      </c>
      <c r="DE494" s="9">
        <v>725.46680000000003</v>
      </c>
      <c r="DF494" s="24">
        <f>Table1[[#This Row],[Company Direct Tax Revenue Before Assistance Through FY12]]+Table1[[#This Row],[Company Direct Tax Revenue Before Assistance FY13 and After]]</f>
        <v>2308.9234000000001</v>
      </c>
      <c r="DG494" s="9">
        <v>917.21489999999994</v>
      </c>
      <c r="DH494" s="9">
        <v>3220.0086999999999</v>
      </c>
      <c r="DI494" s="9">
        <v>1663.0282999999999</v>
      </c>
      <c r="DJ494" s="24">
        <f>Table1[[#This Row],[Indirect and Induced Tax Revenues Through FY12]]+Table1[[#This Row],[Indirect and Induced Tax Revenues FY13 and After]]</f>
        <v>4883.0370000000003</v>
      </c>
      <c r="DK494" s="9">
        <v>1317.3336999999999</v>
      </c>
      <c r="DL494" s="9">
        <v>4803.4652999999998</v>
      </c>
      <c r="DM494" s="9">
        <v>2388.4951000000001</v>
      </c>
      <c r="DN494" s="24">
        <f>Table1[[#This Row],[TOTAL Tax Revenues Before Assistance Through FY12]]+Table1[[#This Row],[TOTAL Tax Revenues Before Assistance FY13 and After]]</f>
        <v>7191.9603999999999</v>
      </c>
      <c r="DO494" s="9">
        <v>1317.3330000000001</v>
      </c>
      <c r="DP494" s="9">
        <v>4796.4458999999997</v>
      </c>
      <c r="DQ494" s="9">
        <v>2388.4942999999998</v>
      </c>
      <c r="DR494" s="24">
        <f>Table1[[#This Row],[TOTAL Tax Revenues Net of Assistance Recapture and Penalty Through FY12]]+Table1[[#This Row],[TOTAL Tax Revenues Net of Assistance Recapture and Penalty FY13 and After]]</f>
        <v>7184.9401999999991</v>
      </c>
      <c r="DS494" s="9">
        <v>0</v>
      </c>
      <c r="DT494" s="9">
        <v>0</v>
      </c>
      <c r="DU494" s="9">
        <v>0</v>
      </c>
      <c r="DV494" s="9">
        <v>0</v>
      </c>
    </row>
    <row r="495" spans="1:126" x14ac:dyDescent="0.25">
      <c r="A495" s="10">
        <v>93717</v>
      </c>
      <c r="B495" s="10" t="s">
        <v>280</v>
      </c>
      <c r="C495" s="10" t="s">
        <v>281</v>
      </c>
      <c r="D495" s="10" t="s">
        <v>47</v>
      </c>
      <c r="E495" s="10">
        <v>4</v>
      </c>
      <c r="F495" s="10" t="s">
        <v>282</v>
      </c>
      <c r="G495" s="10" t="s">
        <v>283</v>
      </c>
      <c r="H495" s="13">
        <v>193128</v>
      </c>
      <c r="I495" s="13">
        <v>255000</v>
      </c>
      <c r="J495" s="10" t="s">
        <v>205</v>
      </c>
      <c r="K495" s="10" t="s">
        <v>50</v>
      </c>
      <c r="L495" s="8">
        <v>35054</v>
      </c>
      <c r="M495" s="8">
        <v>42339</v>
      </c>
      <c r="N495" s="9">
        <v>2240</v>
      </c>
      <c r="O495" s="10" t="s">
        <v>108</v>
      </c>
      <c r="P495" s="7">
        <v>71</v>
      </c>
      <c r="Q495" s="7">
        <v>19</v>
      </c>
      <c r="R495" s="7">
        <v>284</v>
      </c>
      <c r="S495" s="7">
        <v>0</v>
      </c>
      <c r="T495" s="7">
        <v>0</v>
      </c>
      <c r="U495" s="7">
        <v>374</v>
      </c>
      <c r="V495" s="7">
        <v>328</v>
      </c>
      <c r="W495" s="7">
        <v>0</v>
      </c>
      <c r="X495" s="7">
        <v>0</v>
      </c>
      <c r="Y495" s="7">
        <v>246</v>
      </c>
      <c r="Z495" s="7">
        <v>10</v>
      </c>
      <c r="AA495" s="7">
        <v>10.962566844919785</v>
      </c>
      <c r="AB495" s="16">
        <v>0</v>
      </c>
      <c r="AC495" s="16">
        <v>8.0213903743315509</v>
      </c>
      <c r="AD495" s="16">
        <v>2.6737967914438503</v>
      </c>
      <c r="AE495" s="16">
        <v>78.342245989304814</v>
      </c>
      <c r="AF495" s="15">
        <v>81.550802139037444</v>
      </c>
      <c r="AG495" s="10" t="s">
        <v>28</v>
      </c>
      <c r="AH495" s="10" t="s">
        <v>1966</v>
      </c>
      <c r="AI495" s="9">
        <v>0</v>
      </c>
      <c r="AJ495" s="9">
        <v>0</v>
      </c>
      <c r="AK495" s="9">
        <v>0</v>
      </c>
      <c r="AL495" s="24">
        <f>Table1[[#This Row],[Company Direct Land Through FY12]]+Table1[[#This Row],[Company Direct Land FY13 and After]]</f>
        <v>0</v>
      </c>
      <c r="AM495" s="9">
        <v>0</v>
      </c>
      <c r="AN495" s="9">
        <v>0</v>
      </c>
      <c r="AO495" s="9">
        <v>0</v>
      </c>
      <c r="AP495" s="24">
        <f>Table1[[#This Row],[Company Direct Building Through FY12]]+Table1[[#This Row],[Company Direct Building FY13 and After]]</f>
        <v>0</v>
      </c>
      <c r="AQ495" s="9">
        <v>0</v>
      </c>
      <c r="AR495" s="9">
        <v>55.25</v>
      </c>
      <c r="AS495" s="9">
        <v>0</v>
      </c>
      <c r="AT495" s="24">
        <f>Table1[[#This Row],[Mortgage Recording Tax Through FY12]]+Table1[[#This Row],[Mortgage Recording Tax FY13 and After]]</f>
        <v>55.25</v>
      </c>
      <c r="AU495" s="9">
        <v>0</v>
      </c>
      <c r="AV495" s="9">
        <v>0</v>
      </c>
      <c r="AW495" s="9">
        <v>0</v>
      </c>
      <c r="AX495" s="24">
        <f>Table1[[#This Row],[Pilot Savings  Through FY12]]+Table1[[#This Row],[Pilot Savings FY13 and After]]</f>
        <v>0</v>
      </c>
      <c r="AY495" s="9">
        <v>0</v>
      </c>
      <c r="AZ495" s="9">
        <v>0</v>
      </c>
      <c r="BA495" s="9">
        <v>0</v>
      </c>
      <c r="BB495" s="24">
        <f>Table1[[#This Row],[Mortgage Recording Tax Exemption Through FY12]]+Table1[[#This Row],[Mortgage Recording Tax Exemption FY13 and After]]</f>
        <v>0</v>
      </c>
      <c r="BC495" s="9">
        <v>241.2251</v>
      </c>
      <c r="BD495" s="9">
        <v>1424.3471</v>
      </c>
      <c r="BE495" s="9">
        <v>264.57769999999999</v>
      </c>
      <c r="BF495" s="24">
        <f>Table1[[#This Row],[Indirect and Induced Land Through FY12]]+Table1[[#This Row],[Indirect and Induced Land FY13 and After]]</f>
        <v>1688.9248</v>
      </c>
      <c r="BG495" s="9">
        <v>447.98950000000002</v>
      </c>
      <c r="BH495" s="9">
        <v>2645.2163</v>
      </c>
      <c r="BI495" s="9">
        <v>491.35849999999999</v>
      </c>
      <c r="BJ495" s="24">
        <f>Table1[[#This Row],[Indirect and Induced Building Through FY12]]+Table1[[#This Row],[Indirect and Induced Building FY13 and After]]</f>
        <v>3136.5747999999999</v>
      </c>
      <c r="BK495" s="9">
        <v>689.21460000000002</v>
      </c>
      <c r="BL495" s="9">
        <v>4124.8134</v>
      </c>
      <c r="BM495" s="9">
        <v>755.93619999999999</v>
      </c>
      <c r="BN495" s="24">
        <f>Table1[[#This Row],[TOTAL Real Property Related Taxes Through FY12]]+Table1[[#This Row],[TOTAL Real Property Related Taxes FY13 and After]]</f>
        <v>4880.7496000000001</v>
      </c>
      <c r="BO495" s="9">
        <v>624.94740000000002</v>
      </c>
      <c r="BP495" s="9">
        <v>3979.2298999999998</v>
      </c>
      <c r="BQ495" s="9">
        <v>685.44749999999999</v>
      </c>
      <c r="BR495" s="24">
        <f>Table1[[#This Row],[Company Direct Through FY12]]+Table1[[#This Row],[Company Direct FY13 and After]]</f>
        <v>4664.6773999999996</v>
      </c>
      <c r="BS495" s="9">
        <v>0</v>
      </c>
      <c r="BT495" s="9">
        <v>0</v>
      </c>
      <c r="BU495" s="9">
        <v>0</v>
      </c>
      <c r="BV495" s="24">
        <f>Table1[[#This Row],[Sales Tax Exemption Through FY12]]+Table1[[#This Row],[Sales Tax Exemption FY13 and After]]</f>
        <v>0</v>
      </c>
      <c r="BW495" s="9">
        <v>0</v>
      </c>
      <c r="BX495" s="9">
        <v>0</v>
      </c>
      <c r="BY495" s="9">
        <v>0</v>
      </c>
      <c r="BZ495" s="24">
        <f>Table1[[#This Row],[Energy Tax Savings Through FY12]]+Table1[[#This Row],[Energy Tax Savings FY13 and After]]</f>
        <v>0</v>
      </c>
      <c r="CA495" s="9">
        <v>1.2537</v>
      </c>
      <c r="CB495" s="9">
        <v>18.498699999999999</v>
      </c>
      <c r="CC495" s="9">
        <v>1.2648999999999999</v>
      </c>
      <c r="CD495" s="24">
        <f>Table1[[#This Row],[Tax Exempt Bond Savings Through FY12]]+Table1[[#This Row],[Tax Exempt Bond Savings FY13 and After]]</f>
        <v>19.7636</v>
      </c>
      <c r="CE495" s="9">
        <v>743.38570000000004</v>
      </c>
      <c r="CF495" s="9">
        <v>4789.3993</v>
      </c>
      <c r="CG495" s="9">
        <v>815.35149999999999</v>
      </c>
      <c r="CH495" s="24">
        <f>Table1[[#This Row],[Indirect and Induced Through FY12]]+Table1[[#This Row],[Indirect and Induced FY13 and After]]</f>
        <v>5604.7507999999998</v>
      </c>
      <c r="CI495" s="9">
        <v>1367.0794000000001</v>
      </c>
      <c r="CJ495" s="9">
        <v>8750.1304999999993</v>
      </c>
      <c r="CK495" s="9">
        <v>1499.5341000000001</v>
      </c>
      <c r="CL495" s="24">
        <f>Table1[[#This Row],[TOTAL Income Consumption Use Taxes Through FY12]]+Table1[[#This Row],[TOTAL Income Consumption Use Taxes FY13 and After]]</f>
        <v>10249.6646</v>
      </c>
      <c r="CM495" s="9">
        <v>1.2537</v>
      </c>
      <c r="CN495" s="9">
        <v>18.498699999999999</v>
      </c>
      <c r="CO495" s="9">
        <v>1.2648999999999999</v>
      </c>
      <c r="CP495" s="24">
        <f>Table1[[#This Row],[Assistance Provided Through FY12]]+Table1[[#This Row],[Assistance Provided FY13 and After]]</f>
        <v>19.7636</v>
      </c>
      <c r="CQ495" s="9">
        <v>0</v>
      </c>
      <c r="CR495" s="9">
        <v>0</v>
      </c>
      <c r="CS495" s="9">
        <v>0</v>
      </c>
      <c r="CT495" s="24">
        <f>Table1[[#This Row],[Recapture Cancellation Reduction Amount Through FY12]]+Table1[[#This Row],[Recapture Cancellation Reduction Amount FY13 and After]]</f>
        <v>0</v>
      </c>
      <c r="CU495" s="9">
        <v>0</v>
      </c>
      <c r="CV495" s="9">
        <v>0</v>
      </c>
      <c r="CW495" s="9">
        <v>0</v>
      </c>
      <c r="CX495" s="24">
        <f>Table1[[#This Row],[Penalty Paid Through FY12]]+Table1[[#This Row],[Penalty Paid FY13 and After]]</f>
        <v>0</v>
      </c>
      <c r="CY495" s="9">
        <v>1.2537</v>
      </c>
      <c r="CZ495" s="9">
        <v>18.498699999999999</v>
      </c>
      <c r="DA495" s="9">
        <v>1.2648999999999999</v>
      </c>
      <c r="DB495" s="24">
        <f>Table1[[#This Row],[TOTAL Assistance Net of Recapture Penalties Through FY12]]+Table1[[#This Row],[TOTAL Assistance Net of Recapture Penalties FY13 and After]]</f>
        <v>19.7636</v>
      </c>
      <c r="DC495" s="9">
        <v>624.94740000000002</v>
      </c>
      <c r="DD495" s="9">
        <v>4034.4798999999998</v>
      </c>
      <c r="DE495" s="9">
        <v>685.44749999999999</v>
      </c>
      <c r="DF495" s="24">
        <f>Table1[[#This Row],[Company Direct Tax Revenue Before Assistance Through FY12]]+Table1[[#This Row],[Company Direct Tax Revenue Before Assistance FY13 and After]]</f>
        <v>4719.9273999999996</v>
      </c>
      <c r="DG495" s="9">
        <v>1432.6003000000001</v>
      </c>
      <c r="DH495" s="9">
        <v>8858.9627</v>
      </c>
      <c r="DI495" s="9">
        <v>1571.2877000000001</v>
      </c>
      <c r="DJ495" s="24">
        <f>Table1[[#This Row],[Indirect and Induced Tax Revenues Through FY12]]+Table1[[#This Row],[Indirect and Induced Tax Revenues FY13 and After]]</f>
        <v>10430.250400000001</v>
      </c>
      <c r="DK495" s="9">
        <v>2057.5477000000001</v>
      </c>
      <c r="DL495" s="9">
        <v>12893.4426</v>
      </c>
      <c r="DM495" s="9">
        <v>2256.7352000000001</v>
      </c>
      <c r="DN495" s="24">
        <f>Table1[[#This Row],[TOTAL Tax Revenues Before Assistance Through FY12]]+Table1[[#This Row],[TOTAL Tax Revenues Before Assistance FY13 and After]]</f>
        <v>15150.177800000001</v>
      </c>
      <c r="DO495" s="9">
        <v>2056.2939999999999</v>
      </c>
      <c r="DP495" s="9">
        <v>12874.9439</v>
      </c>
      <c r="DQ495" s="9">
        <v>2255.4703</v>
      </c>
      <c r="DR495" s="24">
        <f>Table1[[#This Row],[TOTAL Tax Revenues Net of Assistance Recapture and Penalty Through FY12]]+Table1[[#This Row],[TOTAL Tax Revenues Net of Assistance Recapture and Penalty FY13 and After]]</f>
        <v>15130.414199999999</v>
      </c>
      <c r="DS495" s="9">
        <v>0</v>
      </c>
      <c r="DT495" s="9">
        <v>0</v>
      </c>
      <c r="DU495" s="9">
        <v>0</v>
      </c>
      <c r="DV495" s="9">
        <v>0</v>
      </c>
    </row>
    <row r="496" spans="1:126" x14ac:dyDescent="0.25">
      <c r="A496" s="10">
        <v>93718</v>
      </c>
      <c r="B496" s="10" t="s">
        <v>290</v>
      </c>
      <c r="C496" s="10" t="s">
        <v>292</v>
      </c>
      <c r="D496" s="10" t="s">
        <v>24</v>
      </c>
      <c r="E496" s="10">
        <v>21</v>
      </c>
      <c r="F496" s="10" t="s">
        <v>286</v>
      </c>
      <c r="G496" s="10" t="s">
        <v>23</v>
      </c>
      <c r="H496" s="13">
        <v>1838232</v>
      </c>
      <c r="I496" s="13">
        <v>181134</v>
      </c>
      <c r="J496" s="10" t="s">
        <v>291</v>
      </c>
      <c r="K496" s="10" t="s">
        <v>50</v>
      </c>
      <c r="L496" s="8">
        <v>34681</v>
      </c>
      <c r="M496" s="8">
        <v>41958</v>
      </c>
      <c r="N496" s="9">
        <v>172025</v>
      </c>
      <c r="O496" s="10" t="s">
        <v>108</v>
      </c>
      <c r="P496" s="7">
        <v>0</v>
      </c>
      <c r="Q496" s="7">
        <v>0</v>
      </c>
      <c r="R496" s="7">
        <v>93</v>
      </c>
      <c r="S496" s="7">
        <v>69</v>
      </c>
      <c r="T496" s="7">
        <v>0</v>
      </c>
      <c r="U496" s="7">
        <v>162</v>
      </c>
      <c r="V496" s="7">
        <v>162</v>
      </c>
      <c r="W496" s="7">
        <v>23</v>
      </c>
      <c r="X496" s="7">
        <v>0</v>
      </c>
      <c r="Y496" s="7">
        <v>30</v>
      </c>
      <c r="Z496" s="7">
        <v>5</v>
      </c>
      <c r="AA496" s="7">
        <v>0</v>
      </c>
      <c r="AB496" s="16">
        <v>0</v>
      </c>
      <c r="AC496" s="16">
        <v>0</v>
      </c>
      <c r="AD496" s="16">
        <v>0</v>
      </c>
      <c r="AE496" s="16">
        <v>0</v>
      </c>
      <c r="AF496" s="15">
        <v>75.925925925925924</v>
      </c>
      <c r="AG496" s="10" t="s">
        <v>28</v>
      </c>
      <c r="AH496" s="10" t="s">
        <v>1966</v>
      </c>
      <c r="AI496" s="9">
        <v>0</v>
      </c>
      <c r="AJ496" s="9">
        <v>0</v>
      </c>
      <c r="AK496" s="9">
        <v>0</v>
      </c>
      <c r="AL496" s="24">
        <f>Table1[[#This Row],[Company Direct Land Through FY12]]+Table1[[#This Row],[Company Direct Land FY13 and After]]</f>
        <v>0</v>
      </c>
      <c r="AM496" s="9">
        <v>0</v>
      </c>
      <c r="AN496" s="9">
        <v>0</v>
      </c>
      <c r="AO496" s="9">
        <v>0</v>
      </c>
      <c r="AP496" s="24">
        <f>Table1[[#This Row],[Company Direct Building Through FY12]]+Table1[[#This Row],[Company Direct Building FY13 and After]]</f>
        <v>0</v>
      </c>
      <c r="AQ496" s="9">
        <v>0</v>
      </c>
      <c r="AR496" s="9">
        <v>2925</v>
      </c>
      <c r="AS496" s="9">
        <v>0</v>
      </c>
      <c r="AT496" s="24">
        <f>Table1[[#This Row],[Mortgage Recording Tax Through FY12]]+Table1[[#This Row],[Mortgage Recording Tax FY13 and After]]</f>
        <v>2925</v>
      </c>
      <c r="AU496" s="9">
        <v>0</v>
      </c>
      <c r="AV496" s="9">
        <v>0</v>
      </c>
      <c r="AW496" s="9">
        <v>0</v>
      </c>
      <c r="AX496" s="24">
        <f>Table1[[#This Row],[Pilot Savings  Through FY12]]+Table1[[#This Row],[Pilot Savings FY13 and After]]</f>
        <v>0</v>
      </c>
      <c r="AY496" s="9">
        <v>0</v>
      </c>
      <c r="AZ496" s="9">
        <v>0</v>
      </c>
      <c r="BA496" s="9">
        <v>0</v>
      </c>
      <c r="BB496" s="24">
        <f>Table1[[#This Row],[Mortgage Recording Tax Exemption Through FY12]]+Table1[[#This Row],[Mortgage Recording Tax Exemption FY13 and After]]</f>
        <v>0</v>
      </c>
      <c r="BC496" s="9">
        <v>185.09909999999999</v>
      </c>
      <c r="BD496" s="9">
        <v>1114.1742999999999</v>
      </c>
      <c r="BE496" s="9">
        <v>126.3802</v>
      </c>
      <c r="BF496" s="24">
        <f>Table1[[#This Row],[Indirect and Induced Land Through FY12]]+Table1[[#This Row],[Indirect and Induced Land FY13 and After]]</f>
        <v>1240.5545</v>
      </c>
      <c r="BG496" s="9">
        <v>343.75549999999998</v>
      </c>
      <c r="BH496" s="9">
        <v>2069.1808000000001</v>
      </c>
      <c r="BI496" s="9">
        <v>234.7062</v>
      </c>
      <c r="BJ496" s="24">
        <f>Table1[[#This Row],[Indirect and Induced Building Through FY12]]+Table1[[#This Row],[Indirect and Induced Building FY13 and After]]</f>
        <v>2303.8870000000002</v>
      </c>
      <c r="BK496" s="9">
        <v>528.8546</v>
      </c>
      <c r="BL496" s="9">
        <v>6108.3550999999998</v>
      </c>
      <c r="BM496" s="9">
        <v>361.08640000000003</v>
      </c>
      <c r="BN496" s="24">
        <f>Table1[[#This Row],[TOTAL Real Property Related Taxes Through FY12]]+Table1[[#This Row],[TOTAL Real Property Related Taxes FY13 and After]]</f>
        <v>6469.4414999999999</v>
      </c>
      <c r="BO496" s="9">
        <v>451.80799999999999</v>
      </c>
      <c r="BP496" s="9">
        <v>2979.8811999999998</v>
      </c>
      <c r="BQ496" s="9">
        <v>274.81799999999998</v>
      </c>
      <c r="BR496" s="24">
        <f>Table1[[#This Row],[Company Direct Through FY12]]+Table1[[#This Row],[Company Direct FY13 and After]]</f>
        <v>3254.6992</v>
      </c>
      <c r="BS496" s="9">
        <v>0</v>
      </c>
      <c r="BT496" s="9">
        <v>0</v>
      </c>
      <c r="BU496" s="9">
        <v>0</v>
      </c>
      <c r="BV496" s="24">
        <f>Table1[[#This Row],[Sales Tax Exemption Through FY12]]+Table1[[#This Row],[Sales Tax Exemption FY13 and After]]</f>
        <v>0</v>
      </c>
      <c r="BW496" s="9">
        <v>0</v>
      </c>
      <c r="BX496" s="9">
        <v>0</v>
      </c>
      <c r="BY496" s="9">
        <v>0</v>
      </c>
      <c r="BZ496" s="24">
        <f>Table1[[#This Row],[Energy Tax Savings Through FY12]]+Table1[[#This Row],[Energy Tax Savings FY13 and After]]</f>
        <v>0</v>
      </c>
      <c r="CA496" s="9">
        <v>74.507400000000004</v>
      </c>
      <c r="CB496" s="9">
        <v>499.43520000000001</v>
      </c>
      <c r="CC496" s="9">
        <v>54.224800000000002</v>
      </c>
      <c r="CD496" s="24">
        <f>Table1[[#This Row],[Tax Exempt Bond Savings Through FY12]]+Table1[[#This Row],[Tax Exempt Bond Savings FY13 and After]]</f>
        <v>553.66</v>
      </c>
      <c r="CE496" s="9">
        <v>632.0059</v>
      </c>
      <c r="CF496" s="9">
        <v>4290.9246999999996</v>
      </c>
      <c r="CG496" s="9">
        <v>492.07260000000002</v>
      </c>
      <c r="CH496" s="24">
        <f>Table1[[#This Row],[Indirect and Induced Through FY12]]+Table1[[#This Row],[Indirect and Induced FY13 and After]]</f>
        <v>4782.9973</v>
      </c>
      <c r="CI496" s="9">
        <v>1009.3065</v>
      </c>
      <c r="CJ496" s="9">
        <v>6771.3707000000004</v>
      </c>
      <c r="CK496" s="9">
        <v>712.66579999999999</v>
      </c>
      <c r="CL496" s="24">
        <f>Table1[[#This Row],[TOTAL Income Consumption Use Taxes Through FY12]]+Table1[[#This Row],[TOTAL Income Consumption Use Taxes FY13 and After]]</f>
        <v>7484.0365000000002</v>
      </c>
      <c r="CM496" s="9">
        <v>74.507400000000004</v>
      </c>
      <c r="CN496" s="9">
        <v>499.43520000000001</v>
      </c>
      <c r="CO496" s="9">
        <v>54.224800000000002</v>
      </c>
      <c r="CP496" s="24">
        <f>Table1[[#This Row],[Assistance Provided Through FY12]]+Table1[[#This Row],[Assistance Provided FY13 and After]]</f>
        <v>553.66</v>
      </c>
      <c r="CQ496" s="9">
        <v>0</v>
      </c>
      <c r="CR496" s="9">
        <v>0</v>
      </c>
      <c r="CS496" s="9">
        <v>0</v>
      </c>
      <c r="CT496" s="24">
        <f>Table1[[#This Row],[Recapture Cancellation Reduction Amount Through FY12]]+Table1[[#This Row],[Recapture Cancellation Reduction Amount FY13 and After]]</f>
        <v>0</v>
      </c>
      <c r="CU496" s="9">
        <v>0</v>
      </c>
      <c r="CV496" s="9">
        <v>0</v>
      </c>
      <c r="CW496" s="9">
        <v>0</v>
      </c>
      <c r="CX496" s="24">
        <f>Table1[[#This Row],[Penalty Paid Through FY12]]+Table1[[#This Row],[Penalty Paid FY13 and After]]</f>
        <v>0</v>
      </c>
      <c r="CY496" s="9">
        <v>74.507400000000004</v>
      </c>
      <c r="CZ496" s="9">
        <v>499.43520000000001</v>
      </c>
      <c r="DA496" s="9">
        <v>54.224800000000002</v>
      </c>
      <c r="DB496" s="24">
        <f>Table1[[#This Row],[TOTAL Assistance Net of Recapture Penalties Through FY12]]+Table1[[#This Row],[TOTAL Assistance Net of Recapture Penalties FY13 and After]]</f>
        <v>553.66</v>
      </c>
      <c r="DC496" s="9">
        <v>451.80799999999999</v>
      </c>
      <c r="DD496" s="9">
        <v>5904.8811999999998</v>
      </c>
      <c r="DE496" s="9">
        <v>274.81799999999998</v>
      </c>
      <c r="DF496" s="24">
        <f>Table1[[#This Row],[Company Direct Tax Revenue Before Assistance Through FY12]]+Table1[[#This Row],[Company Direct Tax Revenue Before Assistance FY13 and After]]</f>
        <v>6179.6992</v>
      </c>
      <c r="DG496" s="9">
        <v>1160.8605</v>
      </c>
      <c r="DH496" s="9">
        <v>7474.2798000000003</v>
      </c>
      <c r="DI496" s="9">
        <v>853.15899999999999</v>
      </c>
      <c r="DJ496" s="24">
        <f>Table1[[#This Row],[Indirect and Induced Tax Revenues Through FY12]]+Table1[[#This Row],[Indirect and Induced Tax Revenues FY13 and After]]</f>
        <v>8327.4387999999999</v>
      </c>
      <c r="DK496" s="9">
        <v>1612.6685</v>
      </c>
      <c r="DL496" s="9">
        <v>13379.161</v>
      </c>
      <c r="DM496" s="9">
        <v>1127.9770000000001</v>
      </c>
      <c r="DN496" s="24">
        <f>Table1[[#This Row],[TOTAL Tax Revenues Before Assistance Through FY12]]+Table1[[#This Row],[TOTAL Tax Revenues Before Assistance FY13 and After]]</f>
        <v>14507.138000000001</v>
      </c>
      <c r="DO496" s="9">
        <v>1538.1611</v>
      </c>
      <c r="DP496" s="9">
        <v>12879.7258</v>
      </c>
      <c r="DQ496" s="9">
        <v>1073.7521999999999</v>
      </c>
      <c r="DR496" s="24">
        <f>Table1[[#This Row],[TOTAL Tax Revenues Net of Assistance Recapture and Penalty Through FY12]]+Table1[[#This Row],[TOTAL Tax Revenues Net of Assistance Recapture and Penalty FY13 and After]]</f>
        <v>13953.477999999999</v>
      </c>
      <c r="DS496" s="9">
        <v>0</v>
      </c>
      <c r="DT496" s="9">
        <v>0</v>
      </c>
      <c r="DU496" s="9">
        <v>0</v>
      </c>
      <c r="DV496" s="9">
        <v>0</v>
      </c>
    </row>
    <row r="497" spans="1:126" x14ac:dyDescent="0.25">
      <c r="A497" s="10">
        <v>93719</v>
      </c>
      <c r="B497" s="10" t="s">
        <v>298</v>
      </c>
      <c r="C497" s="10" t="s">
        <v>299</v>
      </c>
      <c r="D497" s="10" t="s">
        <v>302</v>
      </c>
      <c r="E497" s="10">
        <v>50</v>
      </c>
      <c r="F497" s="10" t="s">
        <v>300</v>
      </c>
      <c r="G497" s="10" t="s">
        <v>301</v>
      </c>
      <c r="H497" s="13">
        <v>1871338</v>
      </c>
      <c r="I497" s="13">
        <v>195000</v>
      </c>
      <c r="J497" s="10" t="s">
        <v>146</v>
      </c>
      <c r="K497" s="10" t="s">
        <v>19</v>
      </c>
      <c r="L497" s="8">
        <v>35061</v>
      </c>
      <c r="M497" s="8">
        <v>46753</v>
      </c>
      <c r="N497" s="9">
        <v>120000</v>
      </c>
      <c r="O497" s="10" t="s">
        <v>303</v>
      </c>
      <c r="P497" s="7">
        <v>3</v>
      </c>
      <c r="Q497" s="7">
        <v>0</v>
      </c>
      <c r="R497" s="7">
        <v>167</v>
      </c>
      <c r="S497" s="7">
        <v>2</v>
      </c>
      <c r="T497" s="7">
        <v>0</v>
      </c>
      <c r="U497" s="7">
        <v>172</v>
      </c>
      <c r="V497" s="7">
        <v>170</v>
      </c>
      <c r="W497" s="7">
        <v>0</v>
      </c>
      <c r="X497" s="7">
        <v>0</v>
      </c>
      <c r="Y497" s="7">
        <v>0</v>
      </c>
      <c r="Z497" s="7">
        <v>215</v>
      </c>
      <c r="AA497" s="7">
        <v>0</v>
      </c>
      <c r="AB497" s="16">
        <v>0</v>
      </c>
      <c r="AC497" s="16">
        <v>0</v>
      </c>
      <c r="AD497" s="16">
        <v>0</v>
      </c>
      <c r="AE497" s="16">
        <v>0</v>
      </c>
      <c r="AF497" s="15">
        <v>49.418604651162788</v>
      </c>
      <c r="AG497" s="10" t="s">
        <v>28</v>
      </c>
      <c r="AH497" s="10" t="s">
        <v>1966</v>
      </c>
      <c r="AI497" s="9">
        <v>432.21600000000001</v>
      </c>
      <c r="AJ497" s="9">
        <v>7283.6441000000004</v>
      </c>
      <c r="AK497" s="9">
        <v>1513.6913999999999</v>
      </c>
      <c r="AL497" s="24">
        <f>Table1[[#This Row],[Company Direct Land Through FY12]]+Table1[[#This Row],[Company Direct Land FY13 and After]]</f>
        <v>8797.335500000001</v>
      </c>
      <c r="AM497" s="9">
        <v>2563.3290000000002</v>
      </c>
      <c r="AN497" s="9">
        <v>32650.6633</v>
      </c>
      <c r="AO497" s="9">
        <v>8977.1998000000003</v>
      </c>
      <c r="AP497" s="24">
        <f>Table1[[#This Row],[Company Direct Building Through FY12]]+Table1[[#This Row],[Company Direct Building FY13 and After]]</f>
        <v>41627.863100000002</v>
      </c>
      <c r="AQ497" s="9">
        <v>0</v>
      </c>
      <c r="AR497" s="9">
        <v>2105.4</v>
      </c>
      <c r="AS497" s="9">
        <v>0</v>
      </c>
      <c r="AT497" s="24">
        <f>Table1[[#This Row],[Mortgage Recording Tax Through FY12]]+Table1[[#This Row],[Mortgage Recording Tax FY13 and After]]</f>
        <v>2105.4</v>
      </c>
      <c r="AU497" s="9">
        <v>2644.3290000000002</v>
      </c>
      <c r="AV497" s="9">
        <v>37262.500099999997</v>
      </c>
      <c r="AW497" s="9">
        <v>9260.8750999999993</v>
      </c>
      <c r="AX497" s="24">
        <f>Table1[[#This Row],[Pilot Savings  Through FY12]]+Table1[[#This Row],[Pilot Savings FY13 and After]]</f>
        <v>46523.375199999995</v>
      </c>
      <c r="AY497" s="9">
        <v>0</v>
      </c>
      <c r="AZ497" s="9">
        <v>2105.4</v>
      </c>
      <c r="BA497" s="9">
        <v>0</v>
      </c>
      <c r="BB497" s="24">
        <f>Table1[[#This Row],[Mortgage Recording Tax Exemption Through FY12]]+Table1[[#This Row],[Mortgage Recording Tax Exemption FY13 and After]]</f>
        <v>2105.4</v>
      </c>
      <c r="BC497" s="9">
        <v>312.27109999999999</v>
      </c>
      <c r="BD497" s="9">
        <v>1534.4737</v>
      </c>
      <c r="BE497" s="9">
        <v>1093.6244999999999</v>
      </c>
      <c r="BF497" s="24">
        <f>Table1[[#This Row],[Indirect and Induced Land Through FY12]]+Table1[[#This Row],[Indirect and Induced Land FY13 and After]]</f>
        <v>2628.0981999999999</v>
      </c>
      <c r="BG497" s="9">
        <v>579.93209999999999</v>
      </c>
      <c r="BH497" s="9">
        <v>2849.7368000000001</v>
      </c>
      <c r="BI497" s="9">
        <v>2031.0172</v>
      </c>
      <c r="BJ497" s="24">
        <f>Table1[[#This Row],[Indirect and Induced Building Through FY12]]+Table1[[#This Row],[Indirect and Induced Building FY13 and After]]</f>
        <v>4880.7539999999999</v>
      </c>
      <c r="BK497" s="9">
        <v>1243.4192</v>
      </c>
      <c r="BL497" s="9">
        <v>7056.0177999999996</v>
      </c>
      <c r="BM497" s="9">
        <v>4354.6578</v>
      </c>
      <c r="BN497" s="24">
        <f>Table1[[#This Row],[TOTAL Real Property Related Taxes Through FY12]]+Table1[[#This Row],[TOTAL Real Property Related Taxes FY13 and After]]</f>
        <v>11410.675599999999</v>
      </c>
      <c r="BO497" s="9">
        <v>2674.0228999999999</v>
      </c>
      <c r="BP497" s="9">
        <v>14959.583199999999</v>
      </c>
      <c r="BQ497" s="9">
        <v>9364.8680000000004</v>
      </c>
      <c r="BR497" s="24">
        <f>Table1[[#This Row],[Company Direct Through FY12]]+Table1[[#This Row],[Company Direct FY13 and After]]</f>
        <v>24324.4512</v>
      </c>
      <c r="BS497" s="9">
        <v>0</v>
      </c>
      <c r="BT497" s="9">
        <v>275.19600000000003</v>
      </c>
      <c r="BU497" s="9">
        <v>0</v>
      </c>
      <c r="BV497" s="24">
        <f>Table1[[#This Row],[Sales Tax Exemption Through FY12]]+Table1[[#This Row],[Sales Tax Exemption FY13 and After]]</f>
        <v>275.19600000000003</v>
      </c>
      <c r="BW497" s="9">
        <v>0</v>
      </c>
      <c r="BX497" s="9">
        <v>698.68560000000002</v>
      </c>
      <c r="BY497" s="9">
        <v>0</v>
      </c>
      <c r="BZ497" s="24">
        <f>Table1[[#This Row],[Energy Tax Savings Through FY12]]+Table1[[#This Row],[Energy Tax Savings FY13 and After]]</f>
        <v>698.68560000000002</v>
      </c>
      <c r="CA497" s="9">
        <v>127.2741</v>
      </c>
      <c r="CB497" s="9">
        <v>1055.914</v>
      </c>
      <c r="CC497" s="9">
        <v>223.6705</v>
      </c>
      <c r="CD497" s="24">
        <f>Table1[[#This Row],[Tax Exempt Bond Savings Through FY12]]+Table1[[#This Row],[Tax Exempt Bond Savings FY13 and After]]</f>
        <v>1279.5844999999999</v>
      </c>
      <c r="CE497" s="9">
        <v>1144.1455000000001</v>
      </c>
      <c r="CF497" s="9">
        <v>6251.4290000000001</v>
      </c>
      <c r="CG497" s="9">
        <v>4006.9854999999998</v>
      </c>
      <c r="CH497" s="24">
        <f>Table1[[#This Row],[Indirect and Induced Through FY12]]+Table1[[#This Row],[Indirect and Induced FY13 and After]]</f>
        <v>10258.414499999999</v>
      </c>
      <c r="CI497" s="9">
        <v>3690.8942999999999</v>
      </c>
      <c r="CJ497" s="9">
        <v>19181.2166</v>
      </c>
      <c r="CK497" s="9">
        <v>13148.183000000001</v>
      </c>
      <c r="CL497" s="24">
        <f>Table1[[#This Row],[TOTAL Income Consumption Use Taxes Through FY12]]+Table1[[#This Row],[TOTAL Income Consumption Use Taxes FY13 and After]]</f>
        <v>32329.399600000001</v>
      </c>
      <c r="CM497" s="9">
        <v>2771.6030999999998</v>
      </c>
      <c r="CN497" s="9">
        <v>41397.695699999997</v>
      </c>
      <c r="CO497" s="9">
        <v>9484.5455999999995</v>
      </c>
      <c r="CP497" s="24">
        <f>Table1[[#This Row],[Assistance Provided Through FY12]]+Table1[[#This Row],[Assistance Provided FY13 and After]]</f>
        <v>50882.241299999994</v>
      </c>
      <c r="CQ497" s="9">
        <v>0</v>
      </c>
      <c r="CR497" s="9">
        <v>0</v>
      </c>
      <c r="CS497" s="9">
        <v>0</v>
      </c>
      <c r="CT497" s="24">
        <f>Table1[[#This Row],[Recapture Cancellation Reduction Amount Through FY12]]+Table1[[#This Row],[Recapture Cancellation Reduction Amount FY13 and After]]</f>
        <v>0</v>
      </c>
      <c r="CU497" s="9">
        <v>0</v>
      </c>
      <c r="CV497" s="9">
        <v>0</v>
      </c>
      <c r="CW497" s="9">
        <v>0</v>
      </c>
      <c r="CX497" s="24">
        <f>Table1[[#This Row],[Penalty Paid Through FY12]]+Table1[[#This Row],[Penalty Paid FY13 and After]]</f>
        <v>0</v>
      </c>
      <c r="CY497" s="9">
        <v>2771.6030999999998</v>
      </c>
      <c r="CZ497" s="9">
        <v>41397.695699999997</v>
      </c>
      <c r="DA497" s="9">
        <v>9484.5455999999995</v>
      </c>
      <c r="DB497" s="24">
        <f>Table1[[#This Row],[TOTAL Assistance Net of Recapture Penalties Through FY12]]+Table1[[#This Row],[TOTAL Assistance Net of Recapture Penalties FY13 and After]]</f>
        <v>50882.241299999994</v>
      </c>
      <c r="DC497" s="9">
        <v>5669.5679</v>
      </c>
      <c r="DD497" s="9">
        <v>56999.2906</v>
      </c>
      <c r="DE497" s="9">
        <v>19855.7592</v>
      </c>
      <c r="DF497" s="24">
        <f>Table1[[#This Row],[Company Direct Tax Revenue Before Assistance Through FY12]]+Table1[[#This Row],[Company Direct Tax Revenue Before Assistance FY13 and After]]</f>
        <v>76855.049800000008</v>
      </c>
      <c r="DG497" s="9">
        <v>2036.3487</v>
      </c>
      <c r="DH497" s="9">
        <v>10635.639499999999</v>
      </c>
      <c r="DI497" s="9">
        <v>7131.6271999999999</v>
      </c>
      <c r="DJ497" s="24">
        <f>Table1[[#This Row],[Indirect and Induced Tax Revenues Through FY12]]+Table1[[#This Row],[Indirect and Induced Tax Revenues FY13 and After]]</f>
        <v>17767.2667</v>
      </c>
      <c r="DK497" s="9">
        <v>7705.9165999999996</v>
      </c>
      <c r="DL497" s="9">
        <v>67634.930099999998</v>
      </c>
      <c r="DM497" s="9">
        <v>26987.386399999999</v>
      </c>
      <c r="DN497" s="24">
        <f>Table1[[#This Row],[TOTAL Tax Revenues Before Assistance Through FY12]]+Table1[[#This Row],[TOTAL Tax Revenues Before Assistance FY13 and After]]</f>
        <v>94622.316500000001</v>
      </c>
      <c r="DO497" s="9">
        <v>4934.3135000000002</v>
      </c>
      <c r="DP497" s="9">
        <v>26237.234400000001</v>
      </c>
      <c r="DQ497" s="9">
        <v>17502.840800000002</v>
      </c>
      <c r="DR497" s="24">
        <f>Table1[[#This Row],[TOTAL Tax Revenues Net of Assistance Recapture and Penalty Through FY12]]+Table1[[#This Row],[TOTAL Tax Revenues Net of Assistance Recapture and Penalty FY13 and After]]</f>
        <v>43740.075200000007</v>
      </c>
      <c r="DS497" s="9">
        <v>0</v>
      </c>
      <c r="DT497" s="9">
        <v>2050</v>
      </c>
      <c r="DU497" s="9">
        <v>0</v>
      </c>
      <c r="DV497" s="9">
        <v>0</v>
      </c>
    </row>
    <row r="498" spans="1:126" x14ac:dyDescent="0.25">
      <c r="A498" s="10">
        <v>93721</v>
      </c>
      <c r="B498" s="10" t="s">
        <v>804</v>
      </c>
      <c r="C498" s="10" t="s">
        <v>807</v>
      </c>
      <c r="D498" s="10" t="s">
        <v>24</v>
      </c>
      <c r="E498" s="10">
        <v>26</v>
      </c>
      <c r="F498" s="10" t="s">
        <v>808</v>
      </c>
      <c r="G498" s="10" t="s">
        <v>23</v>
      </c>
      <c r="H498" s="13">
        <v>116000</v>
      </c>
      <c r="I498" s="13">
        <v>280000</v>
      </c>
      <c r="J498" s="10" t="s">
        <v>806</v>
      </c>
      <c r="K498" s="10" t="s">
        <v>805</v>
      </c>
      <c r="L498" s="8">
        <v>30216</v>
      </c>
      <c r="M498" s="8">
        <v>41183</v>
      </c>
      <c r="N498" s="9">
        <v>2000</v>
      </c>
      <c r="O498" s="10"/>
      <c r="P498" s="7">
        <v>16</v>
      </c>
      <c r="Q498" s="7">
        <v>7</v>
      </c>
      <c r="R498" s="7">
        <v>166</v>
      </c>
      <c r="S498" s="7">
        <v>349</v>
      </c>
      <c r="T498" s="7">
        <v>0</v>
      </c>
      <c r="U498" s="7">
        <v>538</v>
      </c>
      <c r="V498" s="7">
        <v>526</v>
      </c>
      <c r="W498" s="7">
        <v>0</v>
      </c>
      <c r="X498" s="7">
        <v>0</v>
      </c>
      <c r="Y498" s="7">
        <v>0</v>
      </c>
      <c r="Z498" s="7">
        <v>0</v>
      </c>
      <c r="AA498" s="7">
        <v>0</v>
      </c>
      <c r="AB498" s="16">
        <v>0</v>
      </c>
      <c r="AC498" s="16">
        <v>0</v>
      </c>
      <c r="AD498" s="16">
        <v>0</v>
      </c>
      <c r="AE498" s="16">
        <v>0</v>
      </c>
      <c r="AF498" s="15">
        <v>92.156862745098039</v>
      </c>
      <c r="AG498" s="10" t="s">
        <v>28</v>
      </c>
      <c r="AH498" s="10" t="s">
        <v>1966</v>
      </c>
      <c r="AI498" s="9">
        <v>275.74360000000001</v>
      </c>
      <c r="AJ498" s="9">
        <v>1203.5927999999999</v>
      </c>
      <c r="AK498" s="9">
        <v>30.4038</v>
      </c>
      <c r="AL498" s="24">
        <f>Table1[[#This Row],[Company Direct Land Through FY12]]+Table1[[#This Row],[Company Direct Land FY13 and After]]</f>
        <v>1233.9965999999999</v>
      </c>
      <c r="AM498" s="9">
        <v>512.09529999999995</v>
      </c>
      <c r="AN498" s="9">
        <v>2235.2440999999999</v>
      </c>
      <c r="AO498" s="9">
        <v>56.464100000000002</v>
      </c>
      <c r="AP498" s="24">
        <f>Table1[[#This Row],[Company Direct Building Through FY12]]+Table1[[#This Row],[Company Direct Building FY13 and After]]</f>
        <v>2291.7082</v>
      </c>
      <c r="AQ498" s="9">
        <v>0</v>
      </c>
      <c r="AR498" s="9">
        <v>0</v>
      </c>
      <c r="AS498" s="9">
        <v>0</v>
      </c>
      <c r="AT498" s="24">
        <f>Table1[[#This Row],[Mortgage Recording Tax Through FY12]]+Table1[[#This Row],[Mortgage Recording Tax FY13 and After]]</f>
        <v>0</v>
      </c>
      <c r="AU498" s="9">
        <v>0</v>
      </c>
      <c r="AV498" s="9">
        <v>0</v>
      </c>
      <c r="AW498" s="9">
        <v>0</v>
      </c>
      <c r="AX498" s="24">
        <f>Table1[[#This Row],[Pilot Savings  Through FY12]]+Table1[[#This Row],[Pilot Savings FY13 and After]]</f>
        <v>0</v>
      </c>
      <c r="AY498" s="9">
        <v>0</v>
      </c>
      <c r="AZ498" s="9">
        <v>0</v>
      </c>
      <c r="BA498" s="9">
        <v>0</v>
      </c>
      <c r="BB498" s="24">
        <f>Table1[[#This Row],[Mortgage Recording Tax Exemption Through FY12]]+Table1[[#This Row],[Mortgage Recording Tax Exemption FY13 and After]]</f>
        <v>0</v>
      </c>
      <c r="BC498" s="9">
        <v>1031.1945000000001</v>
      </c>
      <c r="BD498" s="9">
        <v>4439.2201999999997</v>
      </c>
      <c r="BE498" s="9">
        <v>113.70059999999999</v>
      </c>
      <c r="BF498" s="24">
        <f>Table1[[#This Row],[Indirect and Induced Land Through FY12]]+Table1[[#This Row],[Indirect and Induced Land FY13 and After]]</f>
        <v>4552.9207999999999</v>
      </c>
      <c r="BG498" s="9">
        <v>1915.0754999999999</v>
      </c>
      <c r="BH498" s="9">
        <v>8244.2662</v>
      </c>
      <c r="BI498" s="9">
        <v>211.15819999999999</v>
      </c>
      <c r="BJ498" s="24">
        <f>Table1[[#This Row],[Indirect and Induced Building Through FY12]]+Table1[[#This Row],[Indirect and Induced Building FY13 and After]]</f>
        <v>8455.4243999999999</v>
      </c>
      <c r="BK498" s="9">
        <v>3734.1089000000002</v>
      </c>
      <c r="BL498" s="9">
        <v>16122.3233</v>
      </c>
      <c r="BM498" s="9">
        <v>411.72669999999999</v>
      </c>
      <c r="BN498" s="24">
        <f>Table1[[#This Row],[TOTAL Real Property Related Taxes Through FY12]]+Table1[[#This Row],[TOTAL Real Property Related Taxes FY13 and After]]</f>
        <v>16534.05</v>
      </c>
      <c r="BO498" s="9">
        <v>4434.1073999999999</v>
      </c>
      <c r="BP498" s="9">
        <v>16633.9696</v>
      </c>
      <c r="BQ498" s="9">
        <v>488.9092</v>
      </c>
      <c r="BR498" s="24">
        <f>Table1[[#This Row],[Company Direct Through FY12]]+Table1[[#This Row],[Company Direct FY13 and After]]</f>
        <v>17122.878799999999</v>
      </c>
      <c r="BS498" s="9">
        <v>0</v>
      </c>
      <c r="BT498" s="9">
        <v>0</v>
      </c>
      <c r="BU498" s="9">
        <v>0</v>
      </c>
      <c r="BV498" s="24">
        <f>Table1[[#This Row],[Sales Tax Exemption Through FY12]]+Table1[[#This Row],[Sales Tax Exemption FY13 and After]]</f>
        <v>0</v>
      </c>
      <c r="BW498" s="9">
        <v>0</v>
      </c>
      <c r="BX498" s="9">
        <v>0</v>
      </c>
      <c r="BY498" s="9">
        <v>0</v>
      </c>
      <c r="BZ498" s="24">
        <f>Table1[[#This Row],[Energy Tax Savings Through FY12]]+Table1[[#This Row],[Energy Tax Savings FY13 and After]]</f>
        <v>0</v>
      </c>
      <c r="CA498" s="9">
        <v>0</v>
      </c>
      <c r="CB498" s="9">
        <v>0</v>
      </c>
      <c r="CC498" s="9">
        <v>0</v>
      </c>
      <c r="CD498" s="24">
        <f>Table1[[#This Row],[Tax Exempt Bond Savings Through FY12]]+Table1[[#This Row],[Tax Exempt Bond Savings FY13 and After]]</f>
        <v>0</v>
      </c>
      <c r="CE498" s="9">
        <v>3520.9292</v>
      </c>
      <c r="CF498" s="9">
        <v>16307.925999999999</v>
      </c>
      <c r="CG498" s="9">
        <v>388.22120000000001</v>
      </c>
      <c r="CH498" s="24">
        <f>Table1[[#This Row],[Indirect and Induced Through FY12]]+Table1[[#This Row],[Indirect and Induced FY13 and After]]</f>
        <v>16696.147199999999</v>
      </c>
      <c r="CI498" s="9">
        <v>7955.0366000000004</v>
      </c>
      <c r="CJ498" s="9">
        <v>32941.895600000003</v>
      </c>
      <c r="CK498" s="9">
        <v>877.13040000000001</v>
      </c>
      <c r="CL498" s="24">
        <f>Table1[[#This Row],[TOTAL Income Consumption Use Taxes Through FY12]]+Table1[[#This Row],[TOTAL Income Consumption Use Taxes FY13 and After]]</f>
        <v>33819.026000000005</v>
      </c>
      <c r="CM498" s="9">
        <v>0</v>
      </c>
      <c r="CN498" s="9">
        <v>0</v>
      </c>
      <c r="CO498" s="9">
        <v>0</v>
      </c>
      <c r="CP498" s="24">
        <f>Table1[[#This Row],[Assistance Provided Through FY12]]+Table1[[#This Row],[Assistance Provided FY13 and After]]</f>
        <v>0</v>
      </c>
      <c r="CQ498" s="9">
        <v>0</v>
      </c>
      <c r="CR498" s="9">
        <v>0</v>
      </c>
      <c r="CS498" s="9">
        <v>0</v>
      </c>
      <c r="CT498" s="24">
        <f>Table1[[#This Row],[Recapture Cancellation Reduction Amount Through FY12]]+Table1[[#This Row],[Recapture Cancellation Reduction Amount FY13 and After]]</f>
        <v>0</v>
      </c>
      <c r="CU498" s="9">
        <v>0</v>
      </c>
      <c r="CV498" s="9">
        <v>0</v>
      </c>
      <c r="CW498" s="9">
        <v>0</v>
      </c>
      <c r="CX498" s="24">
        <f>Table1[[#This Row],[Penalty Paid Through FY12]]+Table1[[#This Row],[Penalty Paid FY13 and After]]</f>
        <v>0</v>
      </c>
      <c r="CY498" s="9">
        <v>0</v>
      </c>
      <c r="CZ498" s="9">
        <v>0</v>
      </c>
      <c r="DA498" s="9">
        <v>0</v>
      </c>
      <c r="DB498" s="24">
        <f>Table1[[#This Row],[TOTAL Assistance Net of Recapture Penalties Through FY12]]+Table1[[#This Row],[TOTAL Assistance Net of Recapture Penalties FY13 and After]]</f>
        <v>0</v>
      </c>
      <c r="DC498" s="9">
        <v>5221.9462999999996</v>
      </c>
      <c r="DD498" s="9">
        <v>20072.806499999999</v>
      </c>
      <c r="DE498" s="9">
        <v>575.77710000000002</v>
      </c>
      <c r="DF498" s="24">
        <f>Table1[[#This Row],[Company Direct Tax Revenue Before Assistance Through FY12]]+Table1[[#This Row],[Company Direct Tax Revenue Before Assistance FY13 and After]]</f>
        <v>20648.583599999998</v>
      </c>
      <c r="DG498" s="9">
        <v>6467.1992</v>
      </c>
      <c r="DH498" s="9">
        <v>28991.412400000001</v>
      </c>
      <c r="DI498" s="9">
        <v>713.08</v>
      </c>
      <c r="DJ498" s="24">
        <f>Table1[[#This Row],[Indirect and Induced Tax Revenues Through FY12]]+Table1[[#This Row],[Indirect and Induced Tax Revenues FY13 and After]]</f>
        <v>29704.492400000003</v>
      </c>
      <c r="DK498" s="9">
        <v>11689.145500000001</v>
      </c>
      <c r="DL498" s="9">
        <v>49064.2189</v>
      </c>
      <c r="DM498" s="9">
        <v>1288.8570999999999</v>
      </c>
      <c r="DN498" s="24">
        <f>Table1[[#This Row],[TOTAL Tax Revenues Before Assistance Through FY12]]+Table1[[#This Row],[TOTAL Tax Revenues Before Assistance FY13 and After]]</f>
        <v>50353.076000000001</v>
      </c>
      <c r="DO498" s="9">
        <v>11689.145500000001</v>
      </c>
      <c r="DP498" s="9">
        <v>49064.2189</v>
      </c>
      <c r="DQ498" s="9">
        <v>1288.8570999999999</v>
      </c>
      <c r="DR498" s="24">
        <f>Table1[[#This Row],[TOTAL Tax Revenues Net of Assistance Recapture and Penalty Through FY12]]+Table1[[#This Row],[TOTAL Tax Revenues Net of Assistance Recapture and Penalty FY13 and After]]</f>
        <v>50353.076000000001</v>
      </c>
      <c r="DS498" s="9">
        <v>0</v>
      </c>
      <c r="DT498" s="9">
        <v>0</v>
      </c>
      <c r="DU498" s="9">
        <v>0</v>
      </c>
      <c r="DV498" s="9">
        <v>0</v>
      </c>
    </row>
    <row r="499" spans="1:126" x14ac:dyDescent="0.25">
      <c r="A499" s="10">
        <v>93722</v>
      </c>
      <c r="B499" s="10" t="s">
        <v>835</v>
      </c>
      <c r="C499" s="10" t="s">
        <v>837</v>
      </c>
      <c r="D499" s="10" t="s">
        <v>47</v>
      </c>
      <c r="E499" s="10">
        <v>3</v>
      </c>
      <c r="F499" s="10" t="s">
        <v>838</v>
      </c>
      <c r="G499" s="10" t="s">
        <v>112</v>
      </c>
      <c r="H499" s="13">
        <v>7256</v>
      </c>
      <c r="I499" s="13">
        <v>6742</v>
      </c>
      <c r="J499" s="10" t="s">
        <v>836</v>
      </c>
      <c r="K499" s="10" t="s">
        <v>805</v>
      </c>
      <c r="L499" s="8">
        <v>29949</v>
      </c>
      <c r="M499" s="8">
        <v>41167</v>
      </c>
      <c r="N499" s="9">
        <v>400</v>
      </c>
      <c r="O499" s="10"/>
      <c r="P499" s="7">
        <v>30</v>
      </c>
      <c r="Q499" s="7">
        <v>72</v>
      </c>
      <c r="R499" s="7">
        <v>42</v>
      </c>
      <c r="S499" s="7">
        <v>1</v>
      </c>
      <c r="T499" s="7">
        <v>0</v>
      </c>
      <c r="U499" s="7">
        <v>145</v>
      </c>
      <c r="V499" s="7">
        <v>94</v>
      </c>
      <c r="W499" s="7">
        <v>0</v>
      </c>
      <c r="X499" s="7">
        <v>0</v>
      </c>
      <c r="Y499" s="7">
        <v>0</v>
      </c>
      <c r="Z499" s="7">
        <v>0</v>
      </c>
      <c r="AA499" s="7">
        <v>0</v>
      </c>
      <c r="AB499" s="16">
        <v>0</v>
      </c>
      <c r="AC499" s="16">
        <v>0</v>
      </c>
      <c r="AD499" s="16">
        <v>0</v>
      </c>
      <c r="AE499" s="16">
        <v>0</v>
      </c>
      <c r="AF499" s="15">
        <v>84.137931034482762</v>
      </c>
      <c r="AG499" s="10" t="s">
        <v>28</v>
      </c>
      <c r="AH499" s="10" t="s">
        <v>1966</v>
      </c>
      <c r="AI499" s="9">
        <v>14.7141</v>
      </c>
      <c r="AJ499" s="9">
        <v>47.645299999999999</v>
      </c>
      <c r="AK499" s="9">
        <v>1.5057</v>
      </c>
      <c r="AL499" s="24">
        <f>Table1[[#This Row],[Company Direct Land Through FY12]]+Table1[[#This Row],[Company Direct Land FY13 and After]]</f>
        <v>49.150999999999996</v>
      </c>
      <c r="AM499" s="9">
        <v>27.3261</v>
      </c>
      <c r="AN499" s="9">
        <v>88.483400000000003</v>
      </c>
      <c r="AO499" s="9">
        <v>2.7963</v>
      </c>
      <c r="AP499" s="24">
        <f>Table1[[#This Row],[Company Direct Building Through FY12]]+Table1[[#This Row],[Company Direct Building FY13 and After]]</f>
        <v>91.279700000000005</v>
      </c>
      <c r="AQ499" s="9">
        <v>0</v>
      </c>
      <c r="AR499" s="9">
        <v>0</v>
      </c>
      <c r="AS499" s="9">
        <v>0</v>
      </c>
      <c r="AT499" s="24">
        <f>Table1[[#This Row],[Mortgage Recording Tax Through FY12]]+Table1[[#This Row],[Mortgage Recording Tax FY13 and After]]</f>
        <v>0</v>
      </c>
      <c r="AU499" s="9">
        <v>0</v>
      </c>
      <c r="AV499" s="9">
        <v>0</v>
      </c>
      <c r="AW499" s="9">
        <v>0</v>
      </c>
      <c r="AX499" s="24">
        <f>Table1[[#This Row],[Pilot Savings  Through FY12]]+Table1[[#This Row],[Pilot Savings FY13 and After]]</f>
        <v>0</v>
      </c>
      <c r="AY499" s="9">
        <v>0</v>
      </c>
      <c r="AZ499" s="9">
        <v>0</v>
      </c>
      <c r="BA499" s="9">
        <v>0</v>
      </c>
      <c r="BB499" s="24">
        <f>Table1[[#This Row],[Mortgage Recording Tax Exemption Through FY12]]+Table1[[#This Row],[Mortgage Recording Tax Exemption FY13 and After]]</f>
        <v>0</v>
      </c>
      <c r="BC499" s="9">
        <v>83.907499999999999</v>
      </c>
      <c r="BD499" s="9">
        <v>178.64670000000001</v>
      </c>
      <c r="BE499" s="9">
        <v>8.5862999999999996</v>
      </c>
      <c r="BF499" s="24">
        <f>Table1[[#This Row],[Indirect and Induced Land Through FY12]]+Table1[[#This Row],[Indirect and Induced Land FY13 and After]]</f>
        <v>187.233</v>
      </c>
      <c r="BG499" s="9">
        <v>155.82810000000001</v>
      </c>
      <c r="BH499" s="9">
        <v>331.77280000000002</v>
      </c>
      <c r="BI499" s="9">
        <v>15.946</v>
      </c>
      <c r="BJ499" s="24">
        <f>Table1[[#This Row],[Indirect and Induced Building Through FY12]]+Table1[[#This Row],[Indirect and Induced Building FY13 and After]]</f>
        <v>347.71880000000004</v>
      </c>
      <c r="BK499" s="9">
        <v>281.7758</v>
      </c>
      <c r="BL499" s="9">
        <v>646.54819999999995</v>
      </c>
      <c r="BM499" s="9">
        <v>28.834299999999999</v>
      </c>
      <c r="BN499" s="24">
        <f>Table1[[#This Row],[TOTAL Real Property Related Taxes Through FY12]]+Table1[[#This Row],[TOTAL Real Property Related Taxes FY13 and After]]</f>
        <v>675.38249999999994</v>
      </c>
      <c r="BO499" s="9">
        <v>282.90449999999998</v>
      </c>
      <c r="BP499" s="9">
        <v>600.08619999999996</v>
      </c>
      <c r="BQ499" s="9">
        <v>28.9497</v>
      </c>
      <c r="BR499" s="24">
        <f>Table1[[#This Row],[Company Direct Through FY12]]+Table1[[#This Row],[Company Direct FY13 and After]]</f>
        <v>629.03589999999997</v>
      </c>
      <c r="BS499" s="9">
        <v>0</v>
      </c>
      <c r="BT499" s="9">
        <v>0</v>
      </c>
      <c r="BU499" s="9">
        <v>0</v>
      </c>
      <c r="BV499" s="24">
        <f>Table1[[#This Row],[Sales Tax Exemption Through FY12]]+Table1[[#This Row],[Sales Tax Exemption FY13 and After]]</f>
        <v>0</v>
      </c>
      <c r="BW499" s="9">
        <v>0</v>
      </c>
      <c r="BX499" s="9">
        <v>0</v>
      </c>
      <c r="BY499" s="9">
        <v>0</v>
      </c>
      <c r="BZ499" s="24">
        <f>Table1[[#This Row],[Energy Tax Savings Through FY12]]+Table1[[#This Row],[Energy Tax Savings FY13 and After]]</f>
        <v>0</v>
      </c>
      <c r="CA499" s="9">
        <v>0</v>
      </c>
      <c r="CB499" s="9">
        <v>0</v>
      </c>
      <c r="CC499" s="9">
        <v>0</v>
      </c>
      <c r="CD499" s="24">
        <f>Table1[[#This Row],[Tax Exempt Bond Savings Through FY12]]+Table1[[#This Row],[Tax Exempt Bond Savings FY13 and After]]</f>
        <v>0</v>
      </c>
      <c r="CE499" s="9">
        <v>258.57839999999999</v>
      </c>
      <c r="CF499" s="9">
        <v>583.15279999999996</v>
      </c>
      <c r="CG499" s="9">
        <v>26.4604</v>
      </c>
      <c r="CH499" s="24">
        <f>Table1[[#This Row],[Indirect and Induced Through FY12]]+Table1[[#This Row],[Indirect and Induced FY13 and After]]</f>
        <v>609.61320000000001</v>
      </c>
      <c r="CI499" s="9">
        <v>541.48289999999997</v>
      </c>
      <c r="CJ499" s="9">
        <v>1183.239</v>
      </c>
      <c r="CK499" s="9">
        <v>55.4101</v>
      </c>
      <c r="CL499" s="24">
        <f>Table1[[#This Row],[TOTAL Income Consumption Use Taxes Through FY12]]+Table1[[#This Row],[TOTAL Income Consumption Use Taxes FY13 and After]]</f>
        <v>1238.6491000000001</v>
      </c>
      <c r="CM499" s="9">
        <v>0</v>
      </c>
      <c r="CN499" s="9">
        <v>0</v>
      </c>
      <c r="CO499" s="9">
        <v>0</v>
      </c>
      <c r="CP499" s="24">
        <f>Table1[[#This Row],[Assistance Provided Through FY12]]+Table1[[#This Row],[Assistance Provided FY13 and After]]</f>
        <v>0</v>
      </c>
      <c r="CQ499" s="9">
        <v>0</v>
      </c>
      <c r="CR499" s="9">
        <v>0</v>
      </c>
      <c r="CS499" s="9">
        <v>0</v>
      </c>
      <c r="CT499" s="24">
        <f>Table1[[#This Row],[Recapture Cancellation Reduction Amount Through FY12]]+Table1[[#This Row],[Recapture Cancellation Reduction Amount FY13 and After]]</f>
        <v>0</v>
      </c>
      <c r="CU499" s="9">
        <v>0</v>
      </c>
      <c r="CV499" s="9">
        <v>0</v>
      </c>
      <c r="CW499" s="9">
        <v>0</v>
      </c>
      <c r="CX499" s="24">
        <f>Table1[[#This Row],[Penalty Paid Through FY12]]+Table1[[#This Row],[Penalty Paid FY13 and After]]</f>
        <v>0</v>
      </c>
      <c r="CY499" s="9">
        <v>0</v>
      </c>
      <c r="CZ499" s="9">
        <v>0</v>
      </c>
      <c r="DA499" s="9">
        <v>0</v>
      </c>
      <c r="DB499" s="24">
        <f>Table1[[#This Row],[TOTAL Assistance Net of Recapture Penalties Through FY12]]+Table1[[#This Row],[TOTAL Assistance Net of Recapture Penalties FY13 and After]]</f>
        <v>0</v>
      </c>
      <c r="DC499" s="9">
        <v>324.94470000000001</v>
      </c>
      <c r="DD499" s="9">
        <v>736.21489999999994</v>
      </c>
      <c r="DE499" s="9">
        <v>33.2517</v>
      </c>
      <c r="DF499" s="24">
        <f>Table1[[#This Row],[Company Direct Tax Revenue Before Assistance Through FY12]]+Table1[[#This Row],[Company Direct Tax Revenue Before Assistance FY13 and After]]</f>
        <v>769.46659999999997</v>
      </c>
      <c r="DG499" s="9">
        <v>498.31400000000002</v>
      </c>
      <c r="DH499" s="9">
        <v>1093.5723</v>
      </c>
      <c r="DI499" s="9">
        <v>50.992699999999999</v>
      </c>
      <c r="DJ499" s="24">
        <f>Table1[[#This Row],[Indirect and Induced Tax Revenues Through FY12]]+Table1[[#This Row],[Indirect and Induced Tax Revenues FY13 and After]]</f>
        <v>1144.5650000000001</v>
      </c>
      <c r="DK499" s="9">
        <v>823.25869999999998</v>
      </c>
      <c r="DL499" s="9">
        <v>1829.7872</v>
      </c>
      <c r="DM499" s="9">
        <v>84.244399999999999</v>
      </c>
      <c r="DN499" s="24">
        <f>Table1[[#This Row],[TOTAL Tax Revenues Before Assistance Through FY12]]+Table1[[#This Row],[TOTAL Tax Revenues Before Assistance FY13 and After]]</f>
        <v>1914.0316</v>
      </c>
      <c r="DO499" s="9">
        <v>823.25869999999998</v>
      </c>
      <c r="DP499" s="9">
        <v>1829.7872</v>
      </c>
      <c r="DQ499" s="9">
        <v>84.244399999999999</v>
      </c>
      <c r="DR499" s="24">
        <f>Table1[[#This Row],[TOTAL Tax Revenues Net of Assistance Recapture and Penalty Through FY12]]+Table1[[#This Row],[TOTAL Tax Revenues Net of Assistance Recapture and Penalty FY13 and After]]</f>
        <v>1914.0316</v>
      </c>
      <c r="DS499" s="9">
        <v>0</v>
      </c>
      <c r="DT499" s="9">
        <v>0</v>
      </c>
      <c r="DU499" s="9">
        <v>0</v>
      </c>
      <c r="DV499" s="9">
        <v>0</v>
      </c>
    </row>
    <row r="500" spans="1:126" x14ac:dyDescent="0.25">
      <c r="A500" s="10">
        <v>93723</v>
      </c>
      <c r="B500" s="10" t="s">
        <v>839</v>
      </c>
      <c r="C500" s="10" t="s">
        <v>841</v>
      </c>
      <c r="D500" s="10" t="s">
        <v>10</v>
      </c>
      <c r="E500" s="10">
        <v>16</v>
      </c>
      <c r="F500" s="10" t="s">
        <v>842</v>
      </c>
      <c r="G500" s="10" t="s">
        <v>843</v>
      </c>
      <c r="H500" s="13">
        <v>36883</v>
      </c>
      <c r="I500" s="13">
        <v>33000</v>
      </c>
      <c r="J500" s="10" t="s">
        <v>840</v>
      </c>
      <c r="K500" s="10" t="s">
        <v>805</v>
      </c>
      <c r="L500" s="8">
        <v>35248</v>
      </c>
      <c r="M500" s="8">
        <v>40361</v>
      </c>
      <c r="N500" s="9">
        <v>515.74570000000006</v>
      </c>
      <c r="O500" s="10"/>
      <c r="P500" s="7">
        <v>7</v>
      </c>
      <c r="Q500" s="7">
        <v>0</v>
      </c>
      <c r="R500" s="7">
        <v>142</v>
      </c>
      <c r="S500" s="7">
        <v>0</v>
      </c>
      <c r="T500" s="7">
        <v>0</v>
      </c>
      <c r="U500" s="7">
        <v>149</v>
      </c>
      <c r="V500" s="7">
        <v>145</v>
      </c>
      <c r="W500" s="7">
        <v>0</v>
      </c>
      <c r="X500" s="7">
        <v>0</v>
      </c>
      <c r="Y500" s="7">
        <v>0</v>
      </c>
      <c r="Z500" s="7">
        <v>0</v>
      </c>
      <c r="AA500" s="7">
        <v>0</v>
      </c>
      <c r="AB500" s="16">
        <v>0</v>
      </c>
      <c r="AC500" s="16">
        <v>0</v>
      </c>
      <c r="AD500" s="16">
        <v>0</v>
      </c>
      <c r="AE500" s="16">
        <v>0</v>
      </c>
      <c r="AF500" s="15">
        <v>0</v>
      </c>
      <c r="AG500" s="10" t="s">
        <v>1966</v>
      </c>
      <c r="AH500" s="10" t="s">
        <v>1966</v>
      </c>
      <c r="AI500" s="17"/>
      <c r="AJ500" s="9">
        <v>88.586299999999994</v>
      </c>
      <c r="AK500" s="9">
        <v>0</v>
      </c>
      <c r="AL500" s="24">
        <f>Table1[[#This Row],[Company Direct Land Through FY12]]+Table1[[#This Row],[Company Direct Land FY13 and After]]</f>
        <v>88.586299999999994</v>
      </c>
      <c r="AM500" s="17"/>
      <c r="AN500" s="9">
        <v>164.517</v>
      </c>
      <c r="AO500" s="9">
        <v>0</v>
      </c>
      <c r="AP500" s="24">
        <f>Table1[[#This Row],[Company Direct Building Through FY12]]+Table1[[#This Row],[Company Direct Building FY13 and After]]</f>
        <v>164.517</v>
      </c>
      <c r="AQ500" s="17"/>
      <c r="AR500" s="9">
        <v>0</v>
      </c>
      <c r="AS500" s="9">
        <v>0</v>
      </c>
      <c r="AT500" s="24">
        <f>Table1[[#This Row],[Mortgage Recording Tax Through FY12]]+Table1[[#This Row],[Mortgage Recording Tax FY13 and After]]</f>
        <v>0</v>
      </c>
      <c r="AU500" s="17"/>
      <c r="AV500" s="9">
        <v>0</v>
      </c>
      <c r="AW500" s="9">
        <v>0</v>
      </c>
      <c r="AX500" s="24">
        <f>Table1[[#This Row],[Pilot Savings  Through FY12]]+Table1[[#This Row],[Pilot Savings FY13 and After]]</f>
        <v>0</v>
      </c>
      <c r="AY500" s="17"/>
      <c r="AZ500" s="9">
        <v>0</v>
      </c>
      <c r="BA500" s="9">
        <v>0</v>
      </c>
      <c r="BB500" s="24">
        <f>Table1[[#This Row],[Mortgage Recording Tax Exemption Through FY12]]+Table1[[#This Row],[Mortgage Recording Tax Exemption FY13 and After]]</f>
        <v>0</v>
      </c>
      <c r="BC500" s="17"/>
      <c r="BD500" s="9">
        <v>593.8759</v>
      </c>
      <c r="BE500" s="9">
        <v>0</v>
      </c>
      <c r="BF500" s="24">
        <f>Table1[[#This Row],[Indirect and Induced Land Through FY12]]+Table1[[#This Row],[Indirect and Induced Land FY13 and After]]</f>
        <v>593.8759</v>
      </c>
      <c r="BG500" s="17"/>
      <c r="BH500" s="9">
        <v>1102.9123999999999</v>
      </c>
      <c r="BI500" s="9">
        <v>0</v>
      </c>
      <c r="BJ500" s="24">
        <f>Table1[[#This Row],[Indirect and Induced Building Through FY12]]+Table1[[#This Row],[Indirect and Induced Building FY13 and After]]</f>
        <v>1102.9123999999999</v>
      </c>
      <c r="BK500" s="17"/>
      <c r="BL500" s="9">
        <v>1949.8915999999999</v>
      </c>
      <c r="BM500" s="9">
        <v>0</v>
      </c>
      <c r="BN500" s="24">
        <f>Table1[[#This Row],[TOTAL Real Property Related Taxes Through FY12]]+Table1[[#This Row],[TOTAL Real Property Related Taxes FY13 and After]]</f>
        <v>1949.8915999999999</v>
      </c>
      <c r="BO500" s="17"/>
      <c r="BP500" s="9">
        <v>3343.3316</v>
      </c>
      <c r="BQ500" s="9">
        <v>0</v>
      </c>
      <c r="BR500" s="24">
        <f>Table1[[#This Row],[Company Direct Through FY12]]+Table1[[#This Row],[Company Direct FY13 and After]]</f>
        <v>3343.3316</v>
      </c>
      <c r="BS500" s="17"/>
      <c r="BT500" s="9">
        <v>0</v>
      </c>
      <c r="BU500" s="9">
        <v>0</v>
      </c>
      <c r="BV500" s="24">
        <f>Table1[[#This Row],[Sales Tax Exemption Through FY12]]+Table1[[#This Row],[Sales Tax Exemption FY13 and After]]</f>
        <v>0</v>
      </c>
      <c r="BW500" s="17"/>
      <c r="BX500" s="9">
        <v>0</v>
      </c>
      <c r="BY500" s="9">
        <v>0</v>
      </c>
      <c r="BZ500" s="24">
        <f>Table1[[#This Row],[Energy Tax Savings Through FY12]]+Table1[[#This Row],[Energy Tax Savings FY13 and After]]</f>
        <v>0</v>
      </c>
      <c r="CA500" s="17"/>
      <c r="CB500" s="9">
        <v>0</v>
      </c>
      <c r="CC500" s="9">
        <v>0</v>
      </c>
      <c r="CD500" s="24">
        <f>Table1[[#This Row],[Tax Exempt Bond Savings Through FY12]]+Table1[[#This Row],[Tax Exempt Bond Savings FY13 and After]]</f>
        <v>0</v>
      </c>
      <c r="CE500" s="17"/>
      <c r="CF500" s="9">
        <v>2254.8413</v>
      </c>
      <c r="CG500" s="9">
        <v>0</v>
      </c>
      <c r="CH500" s="24">
        <f>Table1[[#This Row],[Indirect and Induced Through FY12]]+Table1[[#This Row],[Indirect and Induced FY13 and After]]</f>
        <v>2254.8413</v>
      </c>
      <c r="CI500" s="17"/>
      <c r="CJ500" s="9">
        <v>5598.1728999999996</v>
      </c>
      <c r="CK500" s="9">
        <v>0</v>
      </c>
      <c r="CL500" s="24">
        <f>Table1[[#This Row],[TOTAL Income Consumption Use Taxes Through FY12]]+Table1[[#This Row],[TOTAL Income Consumption Use Taxes FY13 and After]]</f>
        <v>5598.1728999999996</v>
      </c>
      <c r="CM500" s="17"/>
      <c r="CN500" s="9">
        <v>0</v>
      </c>
      <c r="CO500" s="9">
        <v>0</v>
      </c>
      <c r="CP500" s="24">
        <f>Table1[[#This Row],[Assistance Provided Through FY12]]+Table1[[#This Row],[Assistance Provided FY13 and After]]</f>
        <v>0</v>
      </c>
      <c r="CQ500" s="17"/>
      <c r="CR500" s="9">
        <v>0</v>
      </c>
      <c r="CS500" s="9">
        <v>0</v>
      </c>
      <c r="CT500" s="24">
        <f>Table1[[#This Row],[Recapture Cancellation Reduction Amount Through FY12]]+Table1[[#This Row],[Recapture Cancellation Reduction Amount FY13 and After]]</f>
        <v>0</v>
      </c>
      <c r="CU500" s="17"/>
      <c r="CV500" s="9">
        <v>0</v>
      </c>
      <c r="CW500" s="9">
        <v>0</v>
      </c>
      <c r="CX500" s="24">
        <f>Table1[[#This Row],[Penalty Paid Through FY12]]+Table1[[#This Row],[Penalty Paid FY13 and After]]</f>
        <v>0</v>
      </c>
      <c r="CY500" s="17"/>
      <c r="CZ500" s="9">
        <v>0</v>
      </c>
      <c r="DA500" s="9">
        <v>0</v>
      </c>
      <c r="DB500" s="24">
        <f>Table1[[#This Row],[TOTAL Assistance Net of Recapture Penalties Through FY12]]+Table1[[#This Row],[TOTAL Assistance Net of Recapture Penalties FY13 and After]]</f>
        <v>0</v>
      </c>
      <c r="DC500" s="17"/>
      <c r="DD500" s="9">
        <v>3596.4349000000002</v>
      </c>
      <c r="DE500" s="9">
        <v>0</v>
      </c>
      <c r="DF500" s="24">
        <f>Table1[[#This Row],[Company Direct Tax Revenue Before Assistance Through FY12]]+Table1[[#This Row],[Company Direct Tax Revenue Before Assistance FY13 and After]]</f>
        <v>3596.4349000000002</v>
      </c>
      <c r="DG500" s="17"/>
      <c r="DH500" s="9">
        <v>3951.6296000000002</v>
      </c>
      <c r="DI500" s="9">
        <v>0</v>
      </c>
      <c r="DJ500" s="24">
        <f>Table1[[#This Row],[Indirect and Induced Tax Revenues Through FY12]]+Table1[[#This Row],[Indirect and Induced Tax Revenues FY13 and After]]</f>
        <v>3951.6296000000002</v>
      </c>
      <c r="DK500" s="17"/>
      <c r="DL500" s="9">
        <v>7548.0645000000004</v>
      </c>
      <c r="DM500" s="9">
        <v>0</v>
      </c>
      <c r="DN500" s="24">
        <f>Table1[[#This Row],[TOTAL Tax Revenues Before Assistance Through FY12]]+Table1[[#This Row],[TOTAL Tax Revenues Before Assistance FY13 and After]]</f>
        <v>7548.0645000000004</v>
      </c>
      <c r="DO500" s="17"/>
      <c r="DP500" s="9">
        <v>7548.0645000000004</v>
      </c>
      <c r="DQ500" s="9">
        <v>0</v>
      </c>
      <c r="DR500" s="24">
        <f>Table1[[#This Row],[TOTAL Tax Revenues Net of Assistance Recapture and Penalty Through FY12]]+Table1[[#This Row],[TOTAL Tax Revenues Net of Assistance Recapture and Penalty FY13 and After]]</f>
        <v>7548.0645000000004</v>
      </c>
      <c r="DS500" s="9">
        <v>0</v>
      </c>
      <c r="DT500" s="9">
        <v>0</v>
      </c>
      <c r="DU500" s="9">
        <v>0</v>
      </c>
      <c r="DV500" s="9">
        <v>0</v>
      </c>
    </row>
    <row r="501" spans="1:126" x14ac:dyDescent="0.25">
      <c r="A501" s="10">
        <v>93724</v>
      </c>
      <c r="B501" s="10" t="s">
        <v>844</v>
      </c>
      <c r="C501" s="10" t="s">
        <v>846</v>
      </c>
      <c r="D501" s="10" t="s">
        <v>10</v>
      </c>
      <c r="E501" s="10">
        <v>15</v>
      </c>
      <c r="F501" s="10" t="s">
        <v>847</v>
      </c>
      <c r="G501" s="10" t="s">
        <v>271</v>
      </c>
      <c r="H501" s="13">
        <v>12000</v>
      </c>
      <c r="I501" s="13">
        <v>11632</v>
      </c>
      <c r="J501" s="10" t="s">
        <v>845</v>
      </c>
      <c r="K501" s="10" t="s">
        <v>805</v>
      </c>
      <c r="L501" s="8">
        <v>33175</v>
      </c>
      <c r="M501" s="8">
        <v>40483</v>
      </c>
      <c r="N501" s="9">
        <v>175</v>
      </c>
      <c r="O501" s="10"/>
      <c r="P501" s="7">
        <v>0</v>
      </c>
      <c r="Q501" s="7">
        <v>0</v>
      </c>
      <c r="R501" s="7">
        <v>0</v>
      </c>
      <c r="S501" s="7">
        <v>0</v>
      </c>
      <c r="T501" s="7">
        <v>0</v>
      </c>
      <c r="U501" s="7">
        <v>0</v>
      </c>
      <c r="V501" s="7">
        <v>5</v>
      </c>
      <c r="W501" s="7">
        <v>0</v>
      </c>
      <c r="X501" s="7">
        <v>0</v>
      </c>
      <c r="Y501" s="7">
        <v>0</v>
      </c>
      <c r="Z501" s="7">
        <v>0</v>
      </c>
      <c r="AA501" s="7">
        <v>0</v>
      </c>
      <c r="AB501" s="16">
        <v>0</v>
      </c>
      <c r="AC501" s="16">
        <v>0</v>
      </c>
      <c r="AD501" s="16">
        <v>0</v>
      </c>
      <c r="AE501" s="16">
        <v>0</v>
      </c>
      <c r="AF501" s="15">
        <v>0</v>
      </c>
      <c r="AG501" s="10" t="s">
        <v>58</v>
      </c>
      <c r="AH501" s="10" t="s">
        <v>58</v>
      </c>
      <c r="AI501" s="9">
        <v>6.0885999999999996</v>
      </c>
      <c r="AJ501" s="9">
        <v>30.3643</v>
      </c>
      <c r="AK501" s="9">
        <v>1.2198</v>
      </c>
      <c r="AL501" s="24">
        <f>Table1[[#This Row],[Company Direct Land Through FY12]]+Table1[[#This Row],[Company Direct Land FY13 and After]]</f>
        <v>31.584099999999999</v>
      </c>
      <c r="AM501" s="9">
        <v>11.3073</v>
      </c>
      <c r="AN501" s="9">
        <v>56.390999999999998</v>
      </c>
      <c r="AO501" s="9">
        <v>2.2652999999999999</v>
      </c>
      <c r="AP501" s="24">
        <f>Table1[[#This Row],[Company Direct Building Through FY12]]+Table1[[#This Row],[Company Direct Building FY13 and After]]</f>
        <v>58.656300000000002</v>
      </c>
      <c r="AQ501" s="9">
        <v>0</v>
      </c>
      <c r="AR501" s="9">
        <v>0</v>
      </c>
      <c r="AS501" s="9">
        <v>0</v>
      </c>
      <c r="AT501" s="24">
        <f>Table1[[#This Row],[Mortgage Recording Tax Through FY12]]+Table1[[#This Row],[Mortgage Recording Tax FY13 and After]]</f>
        <v>0</v>
      </c>
      <c r="AU501" s="9">
        <v>0</v>
      </c>
      <c r="AV501" s="9">
        <v>0</v>
      </c>
      <c r="AW501" s="9">
        <v>0</v>
      </c>
      <c r="AX501" s="24">
        <f>Table1[[#This Row],[Pilot Savings  Through FY12]]+Table1[[#This Row],[Pilot Savings FY13 and After]]</f>
        <v>0</v>
      </c>
      <c r="AY501" s="9">
        <v>0</v>
      </c>
      <c r="AZ501" s="9">
        <v>0</v>
      </c>
      <c r="BA501" s="9">
        <v>0</v>
      </c>
      <c r="BB501" s="24">
        <f>Table1[[#This Row],[Mortgage Recording Tax Exemption Through FY12]]+Table1[[#This Row],[Mortgage Recording Tax Exemption FY13 and After]]</f>
        <v>0</v>
      </c>
      <c r="BC501" s="9">
        <v>5.7708000000000004</v>
      </c>
      <c r="BD501" s="9">
        <v>125.8599</v>
      </c>
      <c r="BE501" s="9">
        <v>1.1560999999999999</v>
      </c>
      <c r="BF501" s="24">
        <f>Table1[[#This Row],[Indirect and Induced Land Through FY12]]+Table1[[#This Row],[Indirect and Induced Land FY13 and After]]</f>
        <v>127.01599999999999</v>
      </c>
      <c r="BG501" s="9">
        <v>10.7172</v>
      </c>
      <c r="BH501" s="9">
        <v>233.7398</v>
      </c>
      <c r="BI501" s="9">
        <v>2.1469999999999998</v>
      </c>
      <c r="BJ501" s="24">
        <f>Table1[[#This Row],[Indirect and Induced Building Through FY12]]+Table1[[#This Row],[Indirect and Induced Building FY13 and After]]</f>
        <v>235.88679999999999</v>
      </c>
      <c r="BK501" s="9">
        <v>33.883899999999997</v>
      </c>
      <c r="BL501" s="9">
        <v>446.35500000000002</v>
      </c>
      <c r="BM501" s="9">
        <v>6.7881999999999998</v>
      </c>
      <c r="BN501" s="24">
        <f>Table1[[#This Row],[TOTAL Real Property Related Taxes Through FY12]]+Table1[[#This Row],[TOTAL Real Property Related Taxes FY13 and After]]</f>
        <v>453.14320000000004</v>
      </c>
      <c r="BO501" s="9">
        <v>44.539499999999997</v>
      </c>
      <c r="BP501" s="9">
        <v>1079.9935</v>
      </c>
      <c r="BQ501" s="9">
        <v>8.9229000000000003</v>
      </c>
      <c r="BR501" s="24">
        <f>Table1[[#This Row],[Company Direct Through FY12]]+Table1[[#This Row],[Company Direct FY13 and After]]</f>
        <v>1088.9164000000001</v>
      </c>
      <c r="BS501" s="9">
        <v>0</v>
      </c>
      <c r="BT501" s="9">
        <v>0</v>
      </c>
      <c r="BU501" s="9">
        <v>0</v>
      </c>
      <c r="BV501" s="24">
        <f>Table1[[#This Row],[Sales Tax Exemption Through FY12]]+Table1[[#This Row],[Sales Tax Exemption FY13 and After]]</f>
        <v>0</v>
      </c>
      <c r="BW501" s="9">
        <v>0</v>
      </c>
      <c r="BX501" s="9">
        <v>0</v>
      </c>
      <c r="BY501" s="9">
        <v>0</v>
      </c>
      <c r="BZ501" s="24">
        <f>Table1[[#This Row],[Energy Tax Savings Through FY12]]+Table1[[#This Row],[Energy Tax Savings FY13 and After]]</f>
        <v>0</v>
      </c>
      <c r="CA501" s="9">
        <v>0</v>
      </c>
      <c r="CB501" s="9">
        <v>0</v>
      </c>
      <c r="CC501" s="9">
        <v>0</v>
      </c>
      <c r="CD501" s="24">
        <f>Table1[[#This Row],[Tax Exempt Bond Savings Through FY12]]+Table1[[#This Row],[Tax Exempt Bond Savings FY13 and After]]</f>
        <v>0</v>
      </c>
      <c r="CE501" s="9">
        <v>19.343900000000001</v>
      </c>
      <c r="CF501" s="9">
        <v>436.93119999999999</v>
      </c>
      <c r="CG501" s="9">
        <v>3.8753000000000002</v>
      </c>
      <c r="CH501" s="24">
        <f>Table1[[#This Row],[Indirect and Induced Through FY12]]+Table1[[#This Row],[Indirect and Induced FY13 and After]]</f>
        <v>440.80649999999997</v>
      </c>
      <c r="CI501" s="9">
        <v>63.883400000000002</v>
      </c>
      <c r="CJ501" s="9">
        <v>1516.9247</v>
      </c>
      <c r="CK501" s="9">
        <v>12.7982</v>
      </c>
      <c r="CL501" s="24">
        <f>Table1[[#This Row],[TOTAL Income Consumption Use Taxes Through FY12]]+Table1[[#This Row],[TOTAL Income Consumption Use Taxes FY13 and After]]</f>
        <v>1529.7229</v>
      </c>
      <c r="CM501" s="9">
        <v>0</v>
      </c>
      <c r="CN501" s="9">
        <v>0</v>
      </c>
      <c r="CO501" s="9">
        <v>0</v>
      </c>
      <c r="CP501" s="24">
        <f>Table1[[#This Row],[Assistance Provided Through FY12]]+Table1[[#This Row],[Assistance Provided FY13 and After]]</f>
        <v>0</v>
      </c>
      <c r="CQ501" s="9">
        <v>0</v>
      </c>
      <c r="CR501" s="9">
        <v>0</v>
      </c>
      <c r="CS501" s="9">
        <v>0</v>
      </c>
      <c r="CT501" s="24">
        <f>Table1[[#This Row],[Recapture Cancellation Reduction Amount Through FY12]]+Table1[[#This Row],[Recapture Cancellation Reduction Amount FY13 and After]]</f>
        <v>0</v>
      </c>
      <c r="CU501" s="9">
        <v>0</v>
      </c>
      <c r="CV501" s="9">
        <v>0</v>
      </c>
      <c r="CW501" s="9">
        <v>0</v>
      </c>
      <c r="CX501" s="24">
        <f>Table1[[#This Row],[Penalty Paid Through FY12]]+Table1[[#This Row],[Penalty Paid FY13 and After]]</f>
        <v>0</v>
      </c>
      <c r="CY501" s="9">
        <v>0</v>
      </c>
      <c r="CZ501" s="9">
        <v>0</v>
      </c>
      <c r="DA501" s="9">
        <v>0</v>
      </c>
      <c r="DB501" s="24">
        <f>Table1[[#This Row],[TOTAL Assistance Net of Recapture Penalties Through FY12]]+Table1[[#This Row],[TOTAL Assistance Net of Recapture Penalties FY13 and After]]</f>
        <v>0</v>
      </c>
      <c r="DC501" s="9">
        <v>61.935400000000001</v>
      </c>
      <c r="DD501" s="9">
        <v>1166.7488000000001</v>
      </c>
      <c r="DE501" s="9">
        <v>12.407999999999999</v>
      </c>
      <c r="DF501" s="24">
        <f>Table1[[#This Row],[Company Direct Tax Revenue Before Assistance Through FY12]]+Table1[[#This Row],[Company Direct Tax Revenue Before Assistance FY13 and After]]</f>
        <v>1179.1568</v>
      </c>
      <c r="DG501" s="9">
        <v>35.831899999999997</v>
      </c>
      <c r="DH501" s="9">
        <v>796.53089999999997</v>
      </c>
      <c r="DI501" s="9">
        <v>7.1783999999999999</v>
      </c>
      <c r="DJ501" s="24">
        <f>Table1[[#This Row],[Indirect and Induced Tax Revenues Through FY12]]+Table1[[#This Row],[Indirect and Induced Tax Revenues FY13 and After]]</f>
        <v>803.70929999999998</v>
      </c>
      <c r="DK501" s="9">
        <v>97.767300000000006</v>
      </c>
      <c r="DL501" s="9">
        <v>1963.2797</v>
      </c>
      <c r="DM501" s="9">
        <v>19.586400000000001</v>
      </c>
      <c r="DN501" s="24">
        <f>Table1[[#This Row],[TOTAL Tax Revenues Before Assistance Through FY12]]+Table1[[#This Row],[TOTAL Tax Revenues Before Assistance FY13 and After]]</f>
        <v>1982.8661</v>
      </c>
      <c r="DO501" s="9">
        <v>97.767300000000006</v>
      </c>
      <c r="DP501" s="9">
        <v>1963.2797</v>
      </c>
      <c r="DQ501" s="9">
        <v>19.586400000000001</v>
      </c>
      <c r="DR501" s="24">
        <f>Table1[[#This Row],[TOTAL Tax Revenues Net of Assistance Recapture and Penalty Through FY12]]+Table1[[#This Row],[TOTAL Tax Revenues Net of Assistance Recapture and Penalty FY13 and After]]</f>
        <v>1982.8661</v>
      </c>
      <c r="DS501" s="9">
        <v>0</v>
      </c>
      <c r="DT501" s="9">
        <v>0</v>
      </c>
      <c r="DU501" s="9">
        <v>0</v>
      </c>
      <c r="DV501" s="9">
        <v>0</v>
      </c>
    </row>
    <row r="502" spans="1:126" x14ac:dyDescent="0.25">
      <c r="A502" s="10">
        <v>93725</v>
      </c>
      <c r="B502" s="10" t="s">
        <v>848</v>
      </c>
      <c r="C502" s="10" t="s">
        <v>850</v>
      </c>
      <c r="D502" s="10" t="s">
        <v>47</v>
      </c>
      <c r="E502" s="10">
        <v>9</v>
      </c>
      <c r="F502" s="10" t="s">
        <v>851</v>
      </c>
      <c r="G502" s="10" t="s">
        <v>203</v>
      </c>
      <c r="H502" s="13">
        <v>9889</v>
      </c>
      <c r="I502" s="13">
        <v>65785</v>
      </c>
      <c r="J502" s="10" t="s">
        <v>849</v>
      </c>
      <c r="K502" s="10" t="s">
        <v>805</v>
      </c>
      <c r="L502" s="8">
        <v>30055</v>
      </c>
      <c r="M502" s="8">
        <v>41091</v>
      </c>
      <c r="N502" s="9">
        <v>780</v>
      </c>
      <c r="O502" s="10"/>
      <c r="P502" s="7">
        <v>7</v>
      </c>
      <c r="Q502" s="7">
        <v>0</v>
      </c>
      <c r="R502" s="7">
        <v>47</v>
      </c>
      <c r="S502" s="7">
        <v>1</v>
      </c>
      <c r="T502" s="7">
        <v>0</v>
      </c>
      <c r="U502" s="7">
        <v>55</v>
      </c>
      <c r="V502" s="7">
        <v>51</v>
      </c>
      <c r="W502" s="7">
        <v>0</v>
      </c>
      <c r="X502" s="7">
        <v>0</v>
      </c>
      <c r="Y502" s="7">
        <v>0</v>
      </c>
      <c r="Z502" s="7">
        <v>0</v>
      </c>
      <c r="AA502" s="7">
        <v>0</v>
      </c>
      <c r="AB502" s="16">
        <v>0</v>
      </c>
      <c r="AC502" s="16">
        <v>0</v>
      </c>
      <c r="AD502" s="16">
        <v>0</v>
      </c>
      <c r="AE502" s="16">
        <v>0</v>
      </c>
      <c r="AF502" s="15">
        <v>96.36363636363636</v>
      </c>
      <c r="AG502" s="10" t="s">
        <v>28</v>
      </c>
      <c r="AH502" s="10" t="s">
        <v>1966</v>
      </c>
      <c r="AI502" s="9">
        <v>29.959</v>
      </c>
      <c r="AJ502" s="9">
        <v>106.56870000000001</v>
      </c>
      <c r="AK502" s="9">
        <v>3.0657000000000001</v>
      </c>
      <c r="AL502" s="24">
        <f>Table1[[#This Row],[Company Direct Land Through FY12]]+Table1[[#This Row],[Company Direct Land FY13 and After]]</f>
        <v>109.63440000000001</v>
      </c>
      <c r="AM502" s="9">
        <v>55.638100000000001</v>
      </c>
      <c r="AN502" s="9">
        <v>197.9136</v>
      </c>
      <c r="AO502" s="9">
        <v>5.6935000000000002</v>
      </c>
      <c r="AP502" s="24">
        <f>Table1[[#This Row],[Company Direct Building Through FY12]]+Table1[[#This Row],[Company Direct Building FY13 and After]]</f>
        <v>203.6071</v>
      </c>
      <c r="AQ502" s="9">
        <v>0</v>
      </c>
      <c r="AR502" s="9">
        <v>0</v>
      </c>
      <c r="AS502" s="9">
        <v>0</v>
      </c>
      <c r="AT502" s="24">
        <f>Table1[[#This Row],[Mortgage Recording Tax Through FY12]]+Table1[[#This Row],[Mortgage Recording Tax FY13 and After]]</f>
        <v>0</v>
      </c>
      <c r="AU502" s="9">
        <v>0</v>
      </c>
      <c r="AV502" s="9">
        <v>0</v>
      </c>
      <c r="AW502" s="9">
        <v>0</v>
      </c>
      <c r="AX502" s="24">
        <f>Table1[[#This Row],[Pilot Savings  Through FY12]]+Table1[[#This Row],[Pilot Savings FY13 and After]]</f>
        <v>0</v>
      </c>
      <c r="AY502" s="9">
        <v>0</v>
      </c>
      <c r="AZ502" s="9">
        <v>0</v>
      </c>
      <c r="BA502" s="9">
        <v>0</v>
      </c>
      <c r="BB502" s="24">
        <f>Table1[[#This Row],[Mortgage Recording Tax Exemption Through FY12]]+Table1[[#This Row],[Mortgage Recording Tax Exemption FY13 and After]]</f>
        <v>0</v>
      </c>
      <c r="BC502" s="9">
        <v>45.523499999999999</v>
      </c>
      <c r="BD502" s="9">
        <v>90.958500000000001</v>
      </c>
      <c r="BE502" s="9">
        <v>4.6584000000000003</v>
      </c>
      <c r="BF502" s="24">
        <f>Table1[[#This Row],[Indirect and Induced Land Through FY12]]+Table1[[#This Row],[Indirect and Induced Land FY13 and After]]</f>
        <v>95.616900000000001</v>
      </c>
      <c r="BG502" s="9">
        <v>84.543700000000001</v>
      </c>
      <c r="BH502" s="9">
        <v>168.9228</v>
      </c>
      <c r="BI502" s="9">
        <v>8.6514000000000006</v>
      </c>
      <c r="BJ502" s="24">
        <f>Table1[[#This Row],[Indirect and Induced Building Through FY12]]+Table1[[#This Row],[Indirect and Induced Building FY13 and After]]</f>
        <v>177.57419999999999</v>
      </c>
      <c r="BK502" s="9">
        <v>215.6643</v>
      </c>
      <c r="BL502" s="9">
        <v>564.36360000000002</v>
      </c>
      <c r="BM502" s="9">
        <v>22.068999999999999</v>
      </c>
      <c r="BN502" s="24">
        <f>Table1[[#This Row],[TOTAL Real Property Related Taxes Through FY12]]+Table1[[#This Row],[TOTAL Real Property Related Taxes FY13 and After]]</f>
        <v>586.43259999999998</v>
      </c>
      <c r="BO502" s="9">
        <v>153.4907</v>
      </c>
      <c r="BP502" s="9">
        <v>314.08069999999998</v>
      </c>
      <c r="BQ502" s="9">
        <v>15.706799999999999</v>
      </c>
      <c r="BR502" s="24">
        <f>Table1[[#This Row],[Company Direct Through FY12]]+Table1[[#This Row],[Company Direct FY13 and After]]</f>
        <v>329.78749999999997</v>
      </c>
      <c r="BS502" s="9">
        <v>0</v>
      </c>
      <c r="BT502" s="9">
        <v>0</v>
      </c>
      <c r="BU502" s="9">
        <v>0</v>
      </c>
      <c r="BV502" s="24">
        <f>Table1[[#This Row],[Sales Tax Exemption Through FY12]]+Table1[[#This Row],[Sales Tax Exemption FY13 and After]]</f>
        <v>0</v>
      </c>
      <c r="BW502" s="9">
        <v>0</v>
      </c>
      <c r="BX502" s="9">
        <v>0</v>
      </c>
      <c r="BY502" s="9">
        <v>0</v>
      </c>
      <c r="BZ502" s="24">
        <f>Table1[[#This Row],[Energy Tax Savings Through FY12]]+Table1[[#This Row],[Energy Tax Savings FY13 and After]]</f>
        <v>0</v>
      </c>
      <c r="CA502" s="9">
        <v>0</v>
      </c>
      <c r="CB502" s="9">
        <v>0</v>
      </c>
      <c r="CC502" s="9">
        <v>0</v>
      </c>
      <c r="CD502" s="24">
        <f>Table1[[#This Row],[Tax Exempt Bond Savings Through FY12]]+Table1[[#This Row],[Tax Exempt Bond Savings FY13 and After]]</f>
        <v>0</v>
      </c>
      <c r="CE502" s="9">
        <v>140.2903</v>
      </c>
      <c r="CF502" s="9">
        <v>306.6071</v>
      </c>
      <c r="CG502" s="9">
        <v>14.356</v>
      </c>
      <c r="CH502" s="24">
        <f>Table1[[#This Row],[Indirect and Induced Through FY12]]+Table1[[#This Row],[Indirect and Induced FY13 and After]]</f>
        <v>320.9631</v>
      </c>
      <c r="CI502" s="9">
        <v>293.78100000000001</v>
      </c>
      <c r="CJ502" s="9">
        <v>620.68780000000004</v>
      </c>
      <c r="CK502" s="9">
        <v>30.062799999999999</v>
      </c>
      <c r="CL502" s="24">
        <f>Table1[[#This Row],[TOTAL Income Consumption Use Taxes Through FY12]]+Table1[[#This Row],[TOTAL Income Consumption Use Taxes FY13 and After]]</f>
        <v>650.75060000000008</v>
      </c>
      <c r="CM502" s="9">
        <v>0</v>
      </c>
      <c r="CN502" s="9">
        <v>0</v>
      </c>
      <c r="CO502" s="9">
        <v>0</v>
      </c>
      <c r="CP502" s="24">
        <f>Table1[[#This Row],[Assistance Provided Through FY12]]+Table1[[#This Row],[Assistance Provided FY13 and After]]</f>
        <v>0</v>
      </c>
      <c r="CQ502" s="9">
        <v>0</v>
      </c>
      <c r="CR502" s="9">
        <v>0</v>
      </c>
      <c r="CS502" s="9">
        <v>0</v>
      </c>
      <c r="CT502" s="24">
        <f>Table1[[#This Row],[Recapture Cancellation Reduction Amount Through FY12]]+Table1[[#This Row],[Recapture Cancellation Reduction Amount FY13 and After]]</f>
        <v>0</v>
      </c>
      <c r="CU502" s="9">
        <v>0</v>
      </c>
      <c r="CV502" s="9">
        <v>0</v>
      </c>
      <c r="CW502" s="9">
        <v>0</v>
      </c>
      <c r="CX502" s="24">
        <f>Table1[[#This Row],[Penalty Paid Through FY12]]+Table1[[#This Row],[Penalty Paid FY13 and After]]</f>
        <v>0</v>
      </c>
      <c r="CY502" s="9">
        <v>0</v>
      </c>
      <c r="CZ502" s="9">
        <v>0</v>
      </c>
      <c r="DA502" s="9">
        <v>0</v>
      </c>
      <c r="DB502" s="24">
        <f>Table1[[#This Row],[TOTAL Assistance Net of Recapture Penalties Through FY12]]+Table1[[#This Row],[TOTAL Assistance Net of Recapture Penalties FY13 and After]]</f>
        <v>0</v>
      </c>
      <c r="DC502" s="9">
        <v>239.08779999999999</v>
      </c>
      <c r="DD502" s="9">
        <v>618.56299999999999</v>
      </c>
      <c r="DE502" s="9">
        <v>24.466000000000001</v>
      </c>
      <c r="DF502" s="24">
        <f>Table1[[#This Row],[Company Direct Tax Revenue Before Assistance Through FY12]]+Table1[[#This Row],[Company Direct Tax Revenue Before Assistance FY13 and After]]</f>
        <v>643.029</v>
      </c>
      <c r="DG502" s="9">
        <v>270.35750000000002</v>
      </c>
      <c r="DH502" s="9">
        <v>566.48839999999996</v>
      </c>
      <c r="DI502" s="9">
        <v>27.665800000000001</v>
      </c>
      <c r="DJ502" s="24">
        <f>Table1[[#This Row],[Indirect and Induced Tax Revenues Through FY12]]+Table1[[#This Row],[Indirect and Induced Tax Revenues FY13 and After]]</f>
        <v>594.15419999999995</v>
      </c>
      <c r="DK502" s="9">
        <v>509.44529999999997</v>
      </c>
      <c r="DL502" s="9">
        <v>1185.0514000000001</v>
      </c>
      <c r="DM502" s="9">
        <v>52.131799999999998</v>
      </c>
      <c r="DN502" s="24">
        <f>Table1[[#This Row],[TOTAL Tax Revenues Before Assistance Through FY12]]+Table1[[#This Row],[TOTAL Tax Revenues Before Assistance FY13 and After]]</f>
        <v>1237.1831999999999</v>
      </c>
      <c r="DO502" s="9">
        <v>509.44529999999997</v>
      </c>
      <c r="DP502" s="9">
        <v>1185.0514000000001</v>
      </c>
      <c r="DQ502" s="9">
        <v>52.131799999999998</v>
      </c>
      <c r="DR502" s="24">
        <f>Table1[[#This Row],[TOTAL Tax Revenues Net of Assistance Recapture and Penalty Through FY12]]+Table1[[#This Row],[TOTAL Tax Revenues Net of Assistance Recapture and Penalty FY13 and After]]</f>
        <v>1237.1831999999999</v>
      </c>
      <c r="DS502" s="9">
        <v>0</v>
      </c>
      <c r="DT502" s="9">
        <v>0</v>
      </c>
      <c r="DU502" s="9">
        <v>0</v>
      </c>
      <c r="DV502" s="9">
        <v>0</v>
      </c>
    </row>
    <row r="503" spans="1:126" x14ac:dyDescent="0.25">
      <c r="A503" s="10">
        <v>93726</v>
      </c>
      <c r="B503" s="10" t="s">
        <v>852</v>
      </c>
      <c r="C503" s="10" t="s">
        <v>853</v>
      </c>
      <c r="D503" s="10" t="s">
        <v>17</v>
      </c>
      <c r="E503" s="10">
        <v>35</v>
      </c>
      <c r="F503" s="10" t="s">
        <v>339</v>
      </c>
      <c r="G503" s="10" t="s">
        <v>23</v>
      </c>
      <c r="H503" s="13">
        <v>164564</v>
      </c>
      <c r="I503" s="13">
        <v>767748</v>
      </c>
      <c r="J503" s="10" t="s">
        <v>772</v>
      </c>
      <c r="K503" s="10" t="s">
        <v>805</v>
      </c>
      <c r="L503" s="8">
        <v>35181</v>
      </c>
      <c r="M503" s="8">
        <v>43831</v>
      </c>
      <c r="N503" s="9">
        <v>8000</v>
      </c>
      <c r="O503" s="10"/>
      <c r="P503" s="7">
        <v>300</v>
      </c>
      <c r="Q503" s="7">
        <v>0</v>
      </c>
      <c r="R503" s="7">
        <v>911</v>
      </c>
      <c r="S503" s="7">
        <v>0</v>
      </c>
      <c r="T503" s="7">
        <v>0</v>
      </c>
      <c r="U503" s="7">
        <v>1211</v>
      </c>
      <c r="V503" s="7">
        <v>1061</v>
      </c>
      <c r="W503" s="7">
        <v>0</v>
      </c>
      <c r="X503" s="7">
        <v>0</v>
      </c>
      <c r="Y503" s="7">
        <v>0</v>
      </c>
      <c r="Z503" s="7">
        <v>0</v>
      </c>
      <c r="AA503" s="7">
        <v>0</v>
      </c>
      <c r="AB503" s="16">
        <v>0</v>
      </c>
      <c r="AC503" s="16">
        <v>0</v>
      </c>
      <c r="AD503" s="16">
        <v>0</v>
      </c>
      <c r="AE503" s="16">
        <v>0</v>
      </c>
      <c r="AF503" s="15">
        <v>100</v>
      </c>
      <c r="AG503" s="10" t="s">
        <v>28</v>
      </c>
      <c r="AH503" s="10" t="s">
        <v>1966</v>
      </c>
      <c r="AI503" s="9">
        <v>425.8193</v>
      </c>
      <c r="AJ503" s="9">
        <v>2750.6558</v>
      </c>
      <c r="AK503" s="9">
        <v>864.64400000000001</v>
      </c>
      <c r="AL503" s="24">
        <f>Table1[[#This Row],[Company Direct Land Through FY12]]+Table1[[#This Row],[Company Direct Land FY13 and After]]</f>
        <v>3615.2997999999998</v>
      </c>
      <c r="AM503" s="9">
        <v>790.80730000000005</v>
      </c>
      <c r="AN503" s="9">
        <v>5108.3608000000004</v>
      </c>
      <c r="AO503" s="9">
        <v>1605.7673</v>
      </c>
      <c r="AP503" s="24">
        <f>Table1[[#This Row],[Company Direct Building Through FY12]]+Table1[[#This Row],[Company Direct Building FY13 and After]]</f>
        <v>6714.1280999999999</v>
      </c>
      <c r="AQ503" s="9">
        <v>0</v>
      </c>
      <c r="AR503" s="9">
        <v>0</v>
      </c>
      <c r="AS503" s="9">
        <v>0</v>
      </c>
      <c r="AT503" s="24">
        <f>Table1[[#This Row],[Mortgage Recording Tax Through FY12]]+Table1[[#This Row],[Mortgage Recording Tax FY13 and After]]</f>
        <v>0</v>
      </c>
      <c r="AU503" s="9">
        <v>0</v>
      </c>
      <c r="AV503" s="9">
        <v>0</v>
      </c>
      <c r="AW503" s="9">
        <v>0</v>
      </c>
      <c r="AX503" s="24">
        <f>Table1[[#This Row],[Pilot Savings  Through FY12]]+Table1[[#This Row],[Pilot Savings FY13 and After]]</f>
        <v>0</v>
      </c>
      <c r="AY503" s="9">
        <v>0</v>
      </c>
      <c r="AZ503" s="9">
        <v>0</v>
      </c>
      <c r="BA503" s="9">
        <v>0</v>
      </c>
      <c r="BB503" s="24">
        <f>Table1[[#This Row],[Mortgage Recording Tax Exemption Through FY12]]+Table1[[#This Row],[Mortgage Recording Tax Exemption FY13 and After]]</f>
        <v>0</v>
      </c>
      <c r="BC503" s="9">
        <v>815.59259999999995</v>
      </c>
      <c r="BD503" s="9">
        <v>4831.2551000000003</v>
      </c>
      <c r="BE503" s="9">
        <v>1656.0945999999999</v>
      </c>
      <c r="BF503" s="24">
        <f>Table1[[#This Row],[Indirect and Induced Land Through FY12]]+Table1[[#This Row],[Indirect and Induced Land FY13 and After]]</f>
        <v>6487.3497000000007</v>
      </c>
      <c r="BG503" s="9">
        <v>1514.6719000000001</v>
      </c>
      <c r="BH503" s="9">
        <v>8972.3313999999991</v>
      </c>
      <c r="BI503" s="9">
        <v>3075.6043</v>
      </c>
      <c r="BJ503" s="24">
        <f>Table1[[#This Row],[Indirect and Induced Building Through FY12]]+Table1[[#This Row],[Indirect and Induced Building FY13 and After]]</f>
        <v>12047.935699999998</v>
      </c>
      <c r="BK503" s="9">
        <v>3546.8910999999998</v>
      </c>
      <c r="BL503" s="9">
        <v>21662.6031</v>
      </c>
      <c r="BM503" s="9">
        <v>7202.1102000000001</v>
      </c>
      <c r="BN503" s="24">
        <f>Table1[[#This Row],[TOTAL Real Property Related Taxes Through FY12]]+Table1[[#This Row],[TOTAL Real Property Related Taxes FY13 and After]]</f>
        <v>28864.713299999999</v>
      </c>
      <c r="BO503" s="9">
        <v>7890.9665000000005</v>
      </c>
      <c r="BP503" s="9">
        <v>55774.797500000001</v>
      </c>
      <c r="BQ503" s="9">
        <v>16022.936400000001</v>
      </c>
      <c r="BR503" s="24">
        <f>Table1[[#This Row],[Company Direct Through FY12]]+Table1[[#This Row],[Company Direct FY13 and After]]</f>
        <v>71797.733900000007</v>
      </c>
      <c r="BS503" s="9">
        <v>0</v>
      </c>
      <c r="BT503" s="9">
        <v>0</v>
      </c>
      <c r="BU503" s="9">
        <v>0</v>
      </c>
      <c r="BV503" s="24">
        <f>Table1[[#This Row],[Sales Tax Exemption Through FY12]]+Table1[[#This Row],[Sales Tax Exemption FY13 and After]]</f>
        <v>0</v>
      </c>
      <c r="BW503" s="9">
        <v>0</v>
      </c>
      <c r="BX503" s="9">
        <v>0</v>
      </c>
      <c r="BY503" s="9">
        <v>0</v>
      </c>
      <c r="BZ503" s="24">
        <f>Table1[[#This Row],[Energy Tax Savings Through FY12]]+Table1[[#This Row],[Energy Tax Savings FY13 and After]]</f>
        <v>0</v>
      </c>
      <c r="CA503" s="9">
        <v>0</v>
      </c>
      <c r="CB503" s="9">
        <v>0</v>
      </c>
      <c r="CC503" s="9">
        <v>0</v>
      </c>
      <c r="CD503" s="24">
        <f>Table1[[#This Row],[Tax Exempt Bond Savings Through FY12]]+Table1[[#This Row],[Tax Exempt Bond Savings FY13 and After]]</f>
        <v>0</v>
      </c>
      <c r="CE503" s="9">
        <v>3025.6010000000001</v>
      </c>
      <c r="CF503" s="9">
        <v>20166.867099999999</v>
      </c>
      <c r="CG503" s="9">
        <v>6143.6090000000004</v>
      </c>
      <c r="CH503" s="24">
        <f>Table1[[#This Row],[Indirect and Induced Through FY12]]+Table1[[#This Row],[Indirect and Induced FY13 and After]]</f>
        <v>26310.4761</v>
      </c>
      <c r="CI503" s="9">
        <v>10916.567499999999</v>
      </c>
      <c r="CJ503" s="9">
        <v>75941.664600000004</v>
      </c>
      <c r="CK503" s="9">
        <v>22166.545399999999</v>
      </c>
      <c r="CL503" s="24">
        <f>Table1[[#This Row],[TOTAL Income Consumption Use Taxes Through FY12]]+Table1[[#This Row],[TOTAL Income Consumption Use Taxes FY13 and After]]</f>
        <v>98108.21</v>
      </c>
      <c r="CM503" s="9">
        <v>0</v>
      </c>
      <c r="CN503" s="9">
        <v>0</v>
      </c>
      <c r="CO503" s="9">
        <v>0</v>
      </c>
      <c r="CP503" s="24">
        <f>Table1[[#This Row],[Assistance Provided Through FY12]]+Table1[[#This Row],[Assistance Provided FY13 and After]]</f>
        <v>0</v>
      </c>
      <c r="CQ503" s="9">
        <v>0</v>
      </c>
      <c r="CR503" s="9">
        <v>0</v>
      </c>
      <c r="CS503" s="9">
        <v>0</v>
      </c>
      <c r="CT503" s="24">
        <f>Table1[[#This Row],[Recapture Cancellation Reduction Amount Through FY12]]+Table1[[#This Row],[Recapture Cancellation Reduction Amount FY13 and After]]</f>
        <v>0</v>
      </c>
      <c r="CU503" s="9">
        <v>0</v>
      </c>
      <c r="CV503" s="9">
        <v>0</v>
      </c>
      <c r="CW503" s="9">
        <v>0</v>
      </c>
      <c r="CX503" s="24">
        <f>Table1[[#This Row],[Penalty Paid Through FY12]]+Table1[[#This Row],[Penalty Paid FY13 and After]]</f>
        <v>0</v>
      </c>
      <c r="CY503" s="9">
        <v>0</v>
      </c>
      <c r="CZ503" s="9">
        <v>0</v>
      </c>
      <c r="DA503" s="9">
        <v>0</v>
      </c>
      <c r="DB503" s="24">
        <f>Table1[[#This Row],[TOTAL Assistance Net of Recapture Penalties Through FY12]]+Table1[[#This Row],[TOTAL Assistance Net of Recapture Penalties FY13 and After]]</f>
        <v>0</v>
      </c>
      <c r="DC503" s="9">
        <v>9107.5931</v>
      </c>
      <c r="DD503" s="9">
        <v>63633.814100000003</v>
      </c>
      <c r="DE503" s="9">
        <v>18493.347699999998</v>
      </c>
      <c r="DF503" s="24">
        <f>Table1[[#This Row],[Company Direct Tax Revenue Before Assistance Through FY12]]+Table1[[#This Row],[Company Direct Tax Revenue Before Assistance FY13 and After]]</f>
        <v>82127.161800000002</v>
      </c>
      <c r="DG503" s="9">
        <v>5355.8654999999999</v>
      </c>
      <c r="DH503" s="9">
        <v>33970.453600000001</v>
      </c>
      <c r="DI503" s="9">
        <v>10875.3079</v>
      </c>
      <c r="DJ503" s="24">
        <f>Table1[[#This Row],[Indirect and Induced Tax Revenues Through FY12]]+Table1[[#This Row],[Indirect and Induced Tax Revenues FY13 and After]]</f>
        <v>44845.761500000001</v>
      </c>
      <c r="DK503" s="9">
        <v>14463.4586</v>
      </c>
      <c r="DL503" s="9">
        <v>97604.267699999997</v>
      </c>
      <c r="DM503" s="9">
        <v>29368.655599999998</v>
      </c>
      <c r="DN503" s="24">
        <f>Table1[[#This Row],[TOTAL Tax Revenues Before Assistance Through FY12]]+Table1[[#This Row],[TOTAL Tax Revenues Before Assistance FY13 and After]]</f>
        <v>126972.92329999999</v>
      </c>
      <c r="DO503" s="9">
        <v>14463.4586</v>
      </c>
      <c r="DP503" s="9">
        <v>97604.267699999997</v>
      </c>
      <c r="DQ503" s="9">
        <v>29368.655599999998</v>
      </c>
      <c r="DR503" s="24">
        <f>Table1[[#This Row],[TOTAL Tax Revenues Net of Assistance Recapture and Penalty Through FY12]]+Table1[[#This Row],[TOTAL Tax Revenues Net of Assistance Recapture and Penalty FY13 and After]]</f>
        <v>126972.92329999999</v>
      </c>
      <c r="DS503" s="9">
        <v>0</v>
      </c>
      <c r="DT503" s="9">
        <v>0</v>
      </c>
      <c r="DU503" s="9">
        <v>0</v>
      </c>
      <c r="DV503" s="9">
        <v>0</v>
      </c>
    </row>
    <row r="504" spans="1:126" x14ac:dyDescent="0.25">
      <c r="A504" s="10">
        <v>93728</v>
      </c>
      <c r="B504" s="10" t="s">
        <v>854</v>
      </c>
      <c r="C504" s="10" t="s">
        <v>856</v>
      </c>
      <c r="D504" s="10" t="s">
        <v>17</v>
      </c>
      <c r="E504" s="10">
        <v>33</v>
      </c>
      <c r="F504" s="10" t="s">
        <v>857</v>
      </c>
      <c r="G504" s="10" t="s">
        <v>231</v>
      </c>
      <c r="H504" s="13">
        <v>69875</v>
      </c>
      <c r="I504" s="13">
        <v>978544</v>
      </c>
      <c r="J504" s="10" t="s">
        <v>855</v>
      </c>
      <c r="K504" s="10" t="s">
        <v>805</v>
      </c>
      <c r="L504" s="8">
        <v>33095</v>
      </c>
      <c r="M504" s="8">
        <v>41167</v>
      </c>
      <c r="N504" s="9">
        <v>8000</v>
      </c>
      <c r="O504" s="10"/>
      <c r="P504" s="7">
        <v>0</v>
      </c>
      <c r="Q504" s="7">
        <v>0</v>
      </c>
      <c r="R504" s="7">
        <v>0</v>
      </c>
      <c r="S504" s="7">
        <v>0</v>
      </c>
      <c r="T504" s="7">
        <v>0</v>
      </c>
      <c r="U504" s="7">
        <v>0</v>
      </c>
      <c r="V504" s="7">
        <v>1643</v>
      </c>
      <c r="W504" s="7">
        <v>0</v>
      </c>
      <c r="X504" s="7">
        <v>0</v>
      </c>
      <c r="Y504" s="7">
        <v>0</v>
      </c>
      <c r="Z504" s="7">
        <v>0</v>
      </c>
      <c r="AA504" s="7">
        <v>0</v>
      </c>
      <c r="AB504" s="16">
        <v>0</v>
      </c>
      <c r="AC504" s="16">
        <v>0</v>
      </c>
      <c r="AD504" s="16">
        <v>0</v>
      </c>
      <c r="AE504" s="16">
        <v>0</v>
      </c>
      <c r="AF504" s="15">
        <v>0</v>
      </c>
      <c r="AG504" s="10" t="s">
        <v>58</v>
      </c>
      <c r="AH504" s="10" t="s">
        <v>58</v>
      </c>
      <c r="AI504" s="9">
        <v>542.73400000000004</v>
      </c>
      <c r="AJ504" s="9">
        <v>3858.0617999999999</v>
      </c>
      <c r="AK504" s="9">
        <v>108.7295</v>
      </c>
      <c r="AL504" s="24">
        <f>Table1[[#This Row],[Company Direct Land Through FY12]]+Table1[[#This Row],[Company Direct Land FY13 and After]]</f>
        <v>3966.7912999999999</v>
      </c>
      <c r="AM504" s="9">
        <v>1007.9346</v>
      </c>
      <c r="AN504" s="9">
        <v>7164.9718000000003</v>
      </c>
      <c r="AO504" s="9">
        <v>201.92609999999999</v>
      </c>
      <c r="AP504" s="24">
        <f>Table1[[#This Row],[Company Direct Building Through FY12]]+Table1[[#This Row],[Company Direct Building FY13 and After]]</f>
        <v>7366.8978999999999</v>
      </c>
      <c r="AQ504" s="9">
        <v>0</v>
      </c>
      <c r="AR504" s="9">
        <v>0</v>
      </c>
      <c r="AS504" s="9">
        <v>0</v>
      </c>
      <c r="AT504" s="24">
        <f>Table1[[#This Row],[Mortgage Recording Tax Through FY12]]+Table1[[#This Row],[Mortgage Recording Tax FY13 and After]]</f>
        <v>0</v>
      </c>
      <c r="AU504" s="9">
        <v>0</v>
      </c>
      <c r="AV504" s="9">
        <v>0</v>
      </c>
      <c r="AW504" s="9">
        <v>0</v>
      </c>
      <c r="AX504" s="24">
        <f>Table1[[#This Row],[Pilot Savings  Through FY12]]+Table1[[#This Row],[Pilot Savings FY13 and After]]</f>
        <v>0</v>
      </c>
      <c r="AY504" s="9">
        <v>0</v>
      </c>
      <c r="AZ504" s="9">
        <v>0</v>
      </c>
      <c r="BA504" s="9">
        <v>0</v>
      </c>
      <c r="BB504" s="24">
        <f>Table1[[#This Row],[Mortgage Recording Tax Exemption Through FY12]]+Table1[[#This Row],[Mortgage Recording Tax Exemption FY13 and After]]</f>
        <v>0</v>
      </c>
      <c r="BC504" s="9">
        <v>1262.9784</v>
      </c>
      <c r="BD504" s="9">
        <v>18357.253100000002</v>
      </c>
      <c r="BE504" s="9">
        <v>253.02070000000001</v>
      </c>
      <c r="BF504" s="24">
        <f>Table1[[#This Row],[Indirect and Induced Land Through FY12]]+Table1[[#This Row],[Indirect and Induced Land FY13 and After]]</f>
        <v>18610.273800000003</v>
      </c>
      <c r="BG504" s="9">
        <v>2345.5313000000001</v>
      </c>
      <c r="BH504" s="9">
        <v>34092.041299999997</v>
      </c>
      <c r="BI504" s="9">
        <v>469.89569999999998</v>
      </c>
      <c r="BJ504" s="24">
        <f>Table1[[#This Row],[Indirect and Induced Building Through FY12]]+Table1[[#This Row],[Indirect and Induced Building FY13 and After]]</f>
        <v>34561.936999999998</v>
      </c>
      <c r="BK504" s="9">
        <v>5159.1782999999996</v>
      </c>
      <c r="BL504" s="9">
        <v>63472.328000000001</v>
      </c>
      <c r="BM504" s="9">
        <v>1033.5719999999999</v>
      </c>
      <c r="BN504" s="24">
        <f>Table1[[#This Row],[TOTAL Real Property Related Taxes Through FY12]]+Table1[[#This Row],[TOTAL Real Property Related Taxes FY13 and After]]</f>
        <v>64505.9</v>
      </c>
      <c r="BO504" s="9">
        <v>12219.470300000001</v>
      </c>
      <c r="BP504" s="9">
        <v>216006.1145</v>
      </c>
      <c r="BQ504" s="9">
        <v>2448.0066999999999</v>
      </c>
      <c r="BR504" s="24">
        <f>Table1[[#This Row],[Company Direct Through FY12]]+Table1[[#This Row],[Company Direct FY13 and After]]</f>
        <v>218454.12119999999</v>
      </c>
      <c r="BS504" s="9">
        <v>0</v>
      </c>
      <c r="BT504" s="9">
        <v>0</v>
      </c>
      <c r="BU504" s="9">
        <v>0</v>
      </c>
      <c r="BV504" s="24">
        <f>Table1[[#This Row],[Sales Tax Exemption Through FY12]]+Table1[[#This Row],[Sales Tax Exemption FY13 and After]]</f>
        <v>0</v>
      </c>
      <c r="BW504" s="9">
        <v>0</v>
      </c>
      <c r="BX504" s="9">
        <v>0</v>
      </c>
      <c r="BY504" s="9">
        <v>0</v>
      </c>
      <c r="BZ504" s="24">
        <f>Table1[[#This Row],[Energy Tax Savings Through FY12]]+Table1[[#This Row],[Energy Tax Savings FY13 and After]]</f>
        <v>0</v>
      </c>
      <c r="CA504" s="9">
        <v>0</v>
      </c>
      <c r="CB504" s="9">
        <v>0</v>
      </c>
      <c r="CC504" s="9">
        <v>0</v>
      </c>
      <c r="CD504" s="24">
        <f>Table1[[#This Row],[Tax Exempt Bond Savings Through FY12]]+Table1[[#This Row],[Tax Exempt Bond Savings FY13 and After]]</f>
        <v>0</v>
      </c>
      <c r="CE504" s="9">
        <v>4685.2667000000001</v>
      </c>
      <c r="CF504" s="9">
        <v>77815.931899999996</v>
      </c>
      <c r="CG504" s="9">
        <v>938.63019999999995</v>
      </c>
      <c r="CH504" s="24">
        <f>Table1[[#This Row],[Indirect and Induced Through FY12]]+Table1[[#This Row],[Indirect and Induced FY13 and After]]</f>
        <v>78754.562099999996</v>
      </c>
      <c r="CI504" s="9">
        <v>16904.737000000001</v>
      </c>
      <c r="CJ504" s="9">
        <v>293822.04639999999</v>
      </c>
      <c r="CK504" s="9">
        <v>3386.6369</v>
      </c>
      <c r="CL504" s="24">
        <f>Table1[[#This Row],[TOTAL Income Consumption Use Taxes Through FY12]]+Table1[[#This Row],[TOTAL Income Consumption Use Taxes FY13 and After]]</f>
        <v>297208.68329999998</v>
      </c>
      <c r="CM504" s="9">
        <v>0</v>
      </c>
      <c r="CN504" s="9">
        <v>0</v>
      </c>
      <c r="CO504" s="9">
        <v>0</v>
      </c>
      <c r="CP504" s="24">
        <f>Table1[[#This Row],[Assistance Provided Through FY12]]+Table1[[#This Row],[Assistance Provided FY13 and After]]</f>
        <v>0</v>
      </c>
      <c r="CQ504" s="9">
        <v>0</v>
      </c>
      <c r="CR504" s="9">
        <v>0</v>
      </c>
      <c r="CS504" s="9">
        <v>0</v>
      </c>
      <c r="CT504" s="24">
        <f>Table1[[#This Row],[Recapture Cancellation Reduction Amount Through FY12]]+Table1[[#This Row],[Recapture Cancellation Reduction Amount FY13 and After]]</f>
        <v>0</v>
      </c>
      <c r="CU504" s="9">
        <v>0</v>
      </c>
      <c r="CV504" s="9">
        <v>0</v>
      </c>
      <c r="CW504" s="9">
        <v>0</v>
      </c>
      <c r="CX504" s="24">
        <f>Table1[[#This Row],[Penalty Paid Through FY12]]+Table1[[#This Row],[Penalty Paid FY13 and After]]</f>
        <v>0</v>
      </c>
      <c r="CY504" s="9">
        <v>0</v>
      </c>
      <c r="CZ504" s="9">
        <v>0</v>
      </c>
      <c r="DA504" s="9">
        <v>0</v>
      </c>
      <c r="DB504" s="24">
        <f>Table1[[#This Row],[TOTAL Assistance Net of Recapture Penalties Through FY12]]+Table1[[#This Row],[TOTAL Assistance Net of Recapture Penalties FY13 and After]]</f>
        <v>0</v>
      </c>
      <c r="DC504" s="9">
        <v>13770.1389</v>
      </c>
      <c r="DD504" s="9">
        <v>227029.14809999999</v>
      </c>
      <c r="DE504" s="9">
        <v>2758.6623</v>
      </c>
      <c r="DF504" s="24">
        <f>Table1[[#This Row],[Company Direct Tax Revenue Before Assistance Through FY12]]+Table1[[#This Row],[Company Direct Tax Revenue Before Assistance FY13 and After]]</f>
        <v>229787.81039999999</v>
      </c>
      <c r="DG504" s="9">
        <v>8293.7764000000006</v>
      </c>
      <c r="DH504" s="9">
        <v>130265.22629999999</v>
      </c>
      <c r="DI504" s="9">
        <v>1661.5465999999999</v>
      </c>
      <c r="DJ504" s="24">
        <f>Table1[[#This Row],[Indirect and Induced Tax Revenues Through FY12]]+Table1[[#This Row],[Indirect and Induced Tax Revenues FY13 and After]]</f>
        <v>131926.77289999998</v>
      </c>
      <c r="DK504" s="9">
        <v>22063.915300000001</v>
      </c>
      <c r="DL504" s="9">
        <v>357294.37439999997</v>
      </c>
      <c r="DM504" s="9">
        <v>4420.2088999999996</v>
      </c>
      <c r="DN504" s="24">
        <f>Table1[[#This Row],[TOTAL Tax Revenues Before Assistance Through FY12]]+Table1[[#This Row],[TOTAL Tax Revenues Before Assistance FY13 and After]]</f>
        <v>361714.5833</v>
      </c>
      <c r="DO504" s="9">
        <v>22063.915300000001</v>
      </c>
      <c r="DP504" s="9">
        <v>357294.37439999997</v>
      </c>
      <c r="DQ504" s="9">
        <v>4420.2088999999996</v>
      </c>
      <c r="DR504" s="24">
        <f>Table1[[#This Row],[TOTAL Tax Revenues Net of Assistance Recapture and Penalty Through FY12]]+Table1[[#This Row],[TOTAL Tax Revenues Net of Assistance Recapture and Penalty FY13 and After]]</f>
        <v>361714.5833</v>
      </c>
      <c r="DS504" s="9">
        <v>0</v>
      </c>
      <c r="DT504" s="9">
        <v>0</v>
      </c>
      <c r="DU504" s="9">
        <v>0</v>
      </c>
      <c r="DV504" s="9">
        <v>0</v>
      </c>
    </row>
    <row r="505" spans="1:126" x14ac:dyDescent="0.25">
      <c r="A505" s="10">
        <v>93732</v>
      </c>
      <c r="B505" s="10" t="s">
        <v>1816</v>
      </c>
      <c r="C505" s="10" t="s">
        <v>1817</v>
      </c>
      <c r="D505" s="10" t="s">
        <v>10</v>
      </c>
      <c r="E505" s="10">
        <v>17</v>
      </c>
      <c r="F505" s="10" t="s">
        <v>1818</v>
      </c>
      <c r="G505" s="10" t="s">
        <v>23</v>
      </c>
      <c r="H505" s="13">
        <v>253938</v>
      </c>
      <c r="I505" s="13">
        <v>86116</v>
      </c>
      <c r="J505" s="10" t="s">
        <v>855</v>
      </c>
      <c r="K505" s="10" t="s">
        <v>805</v>
      </c>
      <c r="L505" s="8">
        <v>35537</v>
      </c>
      <c r="M505" s="8">
        <v>42856</v>
      </c>
      <c r="N505" s="9">
        <v>360</v>
      </c>
      <c r="O505" s="10"/>
      <c r="P505" s="7">
        <v>40</v>
      </c>
      <c r="Q505" s="7">
        <v>0</v>
      </c>
      <c r="R505" s="7">
        <v>24</v>
      </c>
      <c r="S505" s="7">
        <v>0</v>
      </c>
      <c r="T505" s="7">
        <v>0</v>
      </c>
      <c r="U505" s="7">
        <v>64</v>
      </c>
      <c r="V505" s="7">
        <v>44</v>
      </c>
      <c r="W505" s="7">
        <v>0</v>
      </c>
      <c r="X505" s="7">
        <v>0</v>
      </c>
      <c r="Y505" s="7">
        <v>0</v>
      </c>
      <c r="Z505" s="7">
        <v>0</v>
      </c>
      <c r="AA505" s="7">
        <v>0</v>
      </c>
      <c r="AB505" s="16">
        <v>0</v>
      </c>
      <c r="AC505" s="16">
        <v>0</v>
      </c>
      <c r="AD505" s="16">
        <v>0</v>
      </c>
      <c r="AE505" s="16">
        <v>0</v>
      </c>
      <c r="AF505" s="15">
        <v>0</v>
      </c>
      <c r="AG505" s="10" t="s">
        <v>1966</v>
      </c>
      <c r="AH505" s="10" t="s">
        <v>1966</v>
      </c>
      <c r="AI505" s="9">
        <v>59.583100000000002</v>
      </c>
      <c r="AJ505" s="9">
        <v>347.23500000000001</v>
      </c>
      <c r="AK505" s="9">
        <v>86.318899999999999</v>
      </c>
      <c r="AL505" s="24">
        <f>Table1[[#This Row],[Company Direct Land Through FY12]]+Table1[[#This Row],[Company Direct Land FY13 and After]]</f>
        <v>433.5539</v>
      </c>
      <c r="AM505" s="9">
        <v>110.6542</v>
      </c>
      <c r="AN505" s="9">
        <v>644.86479999999995</v>
      </c>
      <c r="AO505" s="9">
        <v>160.30629999999999</v>
      </c>
      <c r="AP505" s="24">
        <f>Table1[[#This Row],[Company Direct Building Through FY12]]+Table1[[#This Row],[Company Direct Building FY13 and After]]</f>
        <v>805.17109999999991</v>
      </c>
      <c r="AQ505" s="9">
        <v>0</v>
      </c>
      <c r="AR505" s="9">
        <v>0</v>
      </c>
      <c r="AS505" s="9">
        <v>0</v>
      </c>
      <c r="AT505" s="24">
        <f>Table1[[#This Row],[Mortgage Recording Tax Through FY12]]+Table1[[#This Row],[Mortgage Recording Tax FY13 and After]]</f>
        <v>0</v>
      </c>
      <c r="AU505" s="9">
        <v>0</v>
      </c>
      <c r="AV505" s="9">
        <v>0</v>
      </c>
      <c r="AW505" s="9">
        <v>0</v>
      </c>
      <c r="AX505" s="24">
        <f>Table1[[#This Row],[Pilot Savings  Through FY12]]+Table1[[#This Row],[Pilot Savings FY13 and After]]</f>
        <v>0</v>
      </c>
      <c r="AY505" s="9">
        <v>0</v>
      </c>
      <c r="AZ505" s="9">
        <v>0</v>
      </c>
      <c r="BA505" s="9">
        <v>0</v>
      </c>
      <c r="BB505" s="24">
        <f>Table1[[#This Row],[Mortgage Recording Tax Exemption Through FY12]]+Table1[[#This Row],[Mortgage Recording Tax Exemption FY13 and After]]</f>
        <v>0</v>
      </c>
      <c r="BC505" s="9">
        <v>33.823300000000003</v>
      </c>
      <c r="BD505" s="9">
        <v>64.844399999999993</v>
      </c>
      <c r="BE505" s="9">
        <v>49.000300000000003</v>
      </c>
      <c r="BF505" s="24">
        <f>Table1[[#This Row],[Indirect and Induced Land Through FY12]]+Table1[[#This Row],[Indirect and Induced Land FY13 and After]]</f>
        <v>113.84469999999999</v>
      </c>
      <c r="BG505" s="9">
        <v>62.814799999999998</v>
      </c>
      <c r="BH505" s="9">
        <v>120.425</v>
      </c>
      <c r="BI505" s="9">
        <v>91.000699999999995</v>
      </c>
      <c r="BJ505" s="24">
        <f>Table1[[#This Row],[Indirect and Induced Building Through FY12]]+Table1[[#This Row],[Indirect and Induced Building FY13 and After]]</f>
        <v>211.42570000000001</v>
      </c>
      <c r="BK505" s="9">
        <v>266.87540000000001</v>
      </c>
      <c r="BL505" s="9">
        <v>1177.3692000000001</v>
      </c>
      <c r="BM505" s="9">
        <v>386.62619999999998</v>
      </c>
      <c r="BN505" s="24">
        <f>Table1[[#This Row],[TOTAL Real Property Related Taxes Through FY12]]+Table1[[#This Row],[TOTAL Real Property Related Taxes FY13 and After]]</f>
        <v>1563.9954</v>
      </c>
      <c r="BO505" s="9">
        <v>295.69069999999999</v>
      </c>
      <c r="BP505" s="9">
        <v>631.255</v>
      </c>
      <c r="BQ505" s="9">
        <v>428.37180000000001</v>
      </c>
      <c r="BR505" s="24">
        <f>Table1[[#This Row],[Company Direct Through FY12]]+Table1[[#This Row],[Company Direct FY13 and After]]</f>
        <v>1059.6268</v>
      </c>
      <c r="BS505" s="9">
        <v>0</v>
      </c>
      <c r="BT505" s="9">
        <v>0</v>
      </c>
      <c r="BU505" s="9">
        <v>0</v>
      </c>
      <c r="BV505" s="24">
        <f>Table1[[#This Row],[Sales Tax Exemption Through FY12]]+Table1[[#This Row],[Sales Tax Exemption FY13 and After]]</f>
        <v>0</v>
      </c>
      <c r="BW505" s="9">
        <v>0</v>
      </c>
      <c r="BX505" s="9">
        <v>0</v>
      </c>
      <c r="BY505" s="9">
        <v>0</v>
      </c>
      <c r="BZ505" s="24">
        <f>Table1[[#This Row],[Energy Tax Savings Through FY12]]+Table1[[#This Row],[Energy Tax Savings FY13 and After]]</f>
        <v>0</v>
      </c>
      <c r="CA505" s="9">
        <v>0</v>
      </c>
      <c r="CB505" s="9">
        <v>0</v>
      </c>
      <c r="CC505" s="9">
        <v>0</v>
      </c>
      <c r="CD505" s="24">
        <f>Table1[[#This Row],[Tax Exempt Bond Savings Through FY12]]+Table1[[#This Row],[Tax Exempt Bond Savings FY13 and After]]</f>
        <v>0</v>
      </c>
      <c r="CE505" s="9">
        <v>113.377</v>
      </c>
      <c r="CF505" s="9">
        <v>242.4847</v>
      </c>
      <c r="CG505" s="9">
        <v>164.2509</v>
      </c>
      <c r="CH505" s="24">
        <f>Table1[[#This Row],[Indirect and Induced Through FY12]]+Table1[[#This Row],[Indirect and Induced FY13 and After]]</f>
        <v>406.73559999999998</v>
      </c>
      <c r="CI505" s="9">
        <v>409.0677</v>
      </c>
      <c r="CJ505" s="9">
        <v>873.73969999999997</v>
      </c>
      <c r="CK505" s="9">
        <v>592.62270000000001</v>
      </c>
      <c r="CL505" s="24">
        <f>Table1[[#This Row],[TOTAL Income Consumption Use Taxes Through FY12]]+Table1[[#This Row],[TOTAL Income Consumption Use Taxes FY13 and After]]</f>
        <v>1466.3624</v>
      </c>
      <c r="CM505" s="9">
        <v>0</v>
      </c>
      <c r="CN505" s="9">
        <v>0</v>
      </c>
      <c r="CO505" s="9">
        <v>0</v>
      </c>
      <c r="CP505" s="24">
        <f>Table1[[#This Row],[Assistance Provided Through FY12]]+Table1[[#This Row],[Assistance Provided FY13 and After]]</f>
        <v>0</v>
      </c>
      <c r="CQ505" s="9">
        <v>0</v>
      </c>
      <c r="CR505" s="9">
        <v>0</v>
      </c>
      <c r="CS505" s="9">
        <v>0</v>
      </c>
      <c r="CT505" s="24">
        <f>Table1[[#This Row],[Recapture Cancellation Reduction Amount Through FY12]]+Table1[[#This Row],[Recapture Cancellation Reduction Amount FY13 and After]]</f>
        <v>0</v>
      </c>
      <c r="CU505" s="9">
        <v>0</v>
      </c>
      <c r="CV505" s="9">
        <v>0</v>
      </c>
      <c r="CW505" s="9">
        <v>0</v>
      </c>
      <c r="CX505" s="24">
        <f>Table1[[#This Row],[Penalty Paid Through FY12]]+Table1[[#This Row],[Penalty Paid FY13 and After]]</f>
        <v>0</v>
      </c>
      <c r="CY505" s="9">
        <v>0</v>
      </c>
      <c r="CZ505" s="9">
        <v>0</v>
      </c>
      <c r="DA505" s="9">
        <v>0</v>
      </c>
      <c r="DB505" s="24">
        <f>Table1[[#This Row],[TOTAL Assistance Net of Recapture Penalties Through FY12]]+Table1[[#This Row],[TOTAL Assistance Net of Recapture Penalties FY13 and After]]</f>
        <v>0</v>
      </c>
      <c r="DC505" s="9">
        <v>465.928</v>
      </c>
      <c r="DD505" s="9">
        <v>1623.3548000000001</v>
      </c>
      <c r="DE505" s="9">
        <v>674.99699999999996</v>
      </c>
      <c r="DF505" s="24">
        <f>Table1[[#This Row],[Company Direct Tax Revenue Before Assistance Through FY12]]+Table1[[#This Row],[Company Direct Tax Revenue Before Assistance FY13 and After]]</f>
        <v>2298.3517999999999</v>
      </c>
      <c r="DG505" s="9">
        <v>210.01509999999999</v>
      </c>
      <c r="DH505" s="9">
        <v>427.75409999999999</v>
      </c>
      <c r="DI505" s="9">
        <v>304.25189999999998</v>
      </c>
      <c r="DJ505" s="24">
        <f>Table1[[#This Row],[Indirect and Induced Tax Revenues Through FY12]]+Table1[[#This Row],[Indirect and Induced Tax Revenues FY13 and After]]</f>
        <v>732.00599999999997</v>
      </c>
      <c r="DK505" s="9">
        <v>675.94309999999996</v>
      </c>
      <c r="DL505" s="9">
        <v>2051.1089000000002</v>
      </c>
      <c r="DM505" s="9">
        <v>979.24890000000005</v>
      </c>
      <c r="DN505" s="24">
        <f>Table1[[#This Row],[TOTAL Tax Revenues Before Assistance Through FY12]]+Table1[[#This Row],[TOTAL Tax Revenues Before Assistance FY13 and After]]</f>
        <v>3030.3578000000002</v>
      </c>
      <c r="DO505" s="9">
        <v>675.94309999999996</v>
      </c>
      <c r="DP505" s="9">
        <v>2051.1089000000002</v>
      </c>
      <c r="DQ505" s="9">
        <v>979.24890000000005</v>
      </c>
      <c r="DR505" s="24">
        <f>Table1[[#This Row],[TOTAL Tax Revenues Net of Assistance Recapture and Penalty Through FY12]]+Table1[[#This Row],[TOTAL Tax Revenues Net of Assistance Recapture and Penalty FY13 and After]]</f>
        <v>3030.3578000000002</v>
      </c>
      <c r="DS505" s="9">
        <v>0</v>
      </c>
      <c r="DT505" s="9">
        <v>0</v>
      </c>
      <c r="DU505" s="9">
        <v>0</v>
      </c>
      <c r="DV505" s="9">
        <v>0</v>
      </c>
    </row>
    <row r="506" spans="1:126" x14ac:dyDescent="0.25">
      <c r="A506" s="10">
        <v>93735</v>
      </c>
      <c r="B506" s="10" t="s">
        <v>1822</v>
      </c>
      <c r="C506" s="10" t="s">
        <v>1824</v>
      </c>
      <c r="D506" s="10" t="s">
        <v>17</v>
      </c>
      <c r="E506" s="10">
        <v>33</v>
      </c>
      <c r="F506" s="10" t="s">
        <v>1825</v>
      </c>
      <c r="G506" s="10" t="s">
        <v>1334</v>
      </c>
      <c r="H506" s="13">
        <v>472823</v>
      </c>
      <c r="I506" s="13">
        <v>7665385</v>
      </c>
      <c r="J506" s="10" t="s">
        <v>1222</v>
      </c>
      <c r="K506" s="10" t="s">
        <v>1823</v>
      </c>
      <c r="L506" s="8">
        <v>32629</v>
      </c>
      <c r="M506" s="8">
        <v>40678</v>
      </c>
      <c r="N506" s="9"/>
      <c r="O506" s="10" t="s">
        <v>1823</v>
      </c>
      <c r="P506" s="7">
        <v>62</v>
      </c>
      <c r="Q506" s="7">
        <v>0</v>
      </c>
      <c r="R506" s="7">
        <v>1506</v>
      </c>
      <c r="S506" s="7">
        <v>0</v>
      </c>
      <c r="T506" s="7">
        <v>1372</v>
      </c>
      <c r="U506" s="7">
        <v>2940</v>
      </c>
      <c r="V506" s="7">
        <v>1537</v>
      </c>
      <c r="W506" s="7">
        <v>0</v>
      </c>
      <c r="X506" s="7">
        <v>0</v>
      </c>
      <c r="Y506" s="7">
        <v>0</v>
      </c>
      <c r="Z506" s="7">
        <v>0</v>
      </c>
      <c r="AA506" s="7">
        <v>44.834183673469383</v>
      </c>
      <c r="AB506" s="16">
        <v>0</v>
      </c>
      <c r="AC506" s="16">
        <v>3.635204081632653</v>
      </c>
      <c r="AD506" s="16">
        <v>0</v>
      </c>
      <c r="AE506" s="16">
        <v>51.530612244897952</v>
      </c>
      <c r="AF506" s="15">
        <v>6.9515306122448983</v>
      </c>
      <c r="AG506" s="10" t="s">
        <v>28</v>
      </c>
      <c r="AH506" s="10" t="s">
        <v>28</v>
      </c>
      <c r="AI506" s="17"/>
      <c r="AJ506" s="9">
        <v>29501.195400000001</v>
      </c>
      <c r="AK506" s="9">
        <v>0</v>
      </c>
      <c r="AL506" s="24">
        <f>Table1[[#This Row],[Company Direct Land Through FY12]]+Table1[[#This Row],[Company Direct Land FY13 and After]]</f>
        <v>29501.195400000001</v>
      </c>
      <c r="AM506" s="17"/>
      <c r="AN506" s="9">
        <v>54787.934200000003</v>
      </c>
      <c r="AO506" s="9">
        <v>0</v>
      </c>
      <c r="AP506" s="24">
        <f>Table1[[#This Row],[Company Direct Building Through FY12]]+Table1[[#This Row],[Company Direct Building FY13 and After]]</f>
        <v>54787.934200000003</v>
      </c>
      <c r="AQ506" s="17"/>
      <c r="AR506" s="9">
        <v>0</v>
      </c>
      <c r="AS506" s="9">
        <v>0</v>
      </c>
      <c r="AT506" s="24">
        <f>Table1[[#This Row],[Mortgage Recording Tax Through FY12]]+Table1[[#This Row],[Mortgage Recording Tax FY13 and After]]</f>
        <v>0</v>
      </c>
      <c r="AU506" s="17"/>
      <c r="AV506" s="9">
        <v>0</v>
      </c>
      <c r="AW506" s="9">
        <v>0</v>
      </c>
      <c r="AX506" s="24">
        <f>Table1[[#This Row],[Pilot Savings  Through FY12]]+Table1[[#This Row],[Pilot Savings FY13 and After]]</f>
        <v>0</v>
      </c>
      <c r="AY506" s="17"/>
      <c r="AZ506" s="9">
        <v>0</v>
      </c>
      <c r="BA506" s="9">
        <v>0</v>
      </c>
      <c r="BB506" s="24">
        <f>Table1[[#This Row],[Mortgage Recording Tax Exemption Through FY12]]+Table1[[#This Row],[Mortgage Recording Tax Exemption FY13 and After]]</f>
        <v>0</v>
      </c>
      <c r="BC506" s="17"/>
      <c r="BD506" s="9">
        <v>8261.8888000000006</v>
      </c>
      <c r="BE506" s="9">
        <v>0</v>
      </c>
      <c r="BF506" s="24">
        <f>Table1[[#This Row],[Indirect and Induced Land Through FY12]]+Table1[[#This Row],[Indirect and Induced Land FY13 and After]]</f>
        <v>8261.8888000000006</v>
      </c>
      <c r="BG506" s="17"/>
      <c r="BH506" s="9">
        <v>15343.5075</v>
      </c>
      <c r="BI506" s="9">
        <v>0</v>
      </c>
      <c r="BJ506" s="24">
        <f>Table1[[#This Row],[Indirect and Induced Building Through FY12]]+Table1[[#This Row],[Indirect and Induced Building FY13 and After]]</f>
        <v>15343.5075</v>
      </c>
      <c r="BK506" s="17"/>
      <c r="BL506" s="9">
        <v>107894.52589999999</v>
      </c>
      <c r="BM506" s="9">
        <v>0</v>
      </c>
      <c r="BN506" s="24">
        <f>Table1[[#This Row],[TOTAL Real Property Related Taxes Through FY12]]+Table1[[#This Row],[TOTAL Real Property Related Taxes FY13 and After]]</f>
        <v>107894.52589999999</v>
      </c>
      <c r="BO506" s="17"/>
      <c r="BP506" s="9">
        <v>51502.794199999997</v>
      </c>
      <c r="BQ506" s="9">
        <v>0</v>
      </c>
      <c r="BR506" s="24">
        <f>Table1[[#This Row],[Company Direct Through FY12]]+Table1[[#This Row],[Company Direct FY13 and After]]</f>
        <v>51502.794199999997</v>
      </c>
      <c r="BS506" s="17"/>
      <c r="BT506" s="9">
        <v>0</v>
      </c>
      <c r="BU506" s="9">
        <v>0</v>
      </c>
      <c r="BV506" s="24">
        <f>Table1[[#This Row],[Sales Tax Exemption Through FY12]]+Table1[[#This Row],[Sales Tax Exemption FY13 and After]]</f>
        <v>0</v>
      </c>
      <c r="BW506" s="17"/>
      <c r="BX506" s="9">
        <v>64.915400000000005</v>
      </c>
      <c r="BY506" s="9">
        <v>0</v>
      </c>
      <c r="BZ506" s="24">
        <f>Table1[[#This Row],[Energy Tax Savings Through FY12]]+Table1[[#This Row],[Energy Tax Savings FY13 and After]]</f>
        <v>64.915400000000005</v>
      </c>
      <c r="CA506" s="17"/>
      <c r="CB506" s="9">
        <v>0</v>
      </c>
      <c r="CC506" s="9">
        <v>0</v>
      </c>
      <c r="CD506" s="24">
        <f>Table1[[#This Row],[Tax Exempt Bond Savings Through FY12]]+Table1[[#This Row],[Tax Exempt Bond Savings FY13 and After]]</f>
        <v>0</v>
      </c>
      <c r="CE506" s="17"/>
      <c r="CF506" s="9">
        <v>35262.284299999999</v>
      </c>
      <c r="CG506" s="9">
        <v>0</v>
      </c>
      <c r="CH506" s="24">
        <f>Table1[[#This Row],[Indirect and Induced Through FY12]]+Table1[[#This Row],[Indirect and Induced FY13 and After]]</f>
        <v>35262.284299999999</v>
      </c>
      <c r="CI506" s="17"/>
      <c r="CJ506" s="9">
        <v>86700.163100000005</v>
      </c>
      <c r="CK506" s="9">
        <v>0</v>
      </c>
      <c r="CL506" s="24">
        <f>Table1[[#This Row],[TOTAL Income Consumption Use Taxes Through FY12]]+Table1[[#This Row],[TOTAL Income Consumption Use Taxes FY13 and After]]</f>
        <v>86700.163100000005</v>
      </c>
      <c r="CM506" s="17"/>
      <c r="CN506" s="9">
        <v>64.915400000000005</v>
      </c>
      <c r="CO506" s="9">
        <v>0</v>
      </c>
      <c r="CP506" s="24">
        <f>Table1[[#This Row],[Assistance Provided Through FY12]]+Table1[[#This Row],[Assistance Provided FY13 and After]]</f>
        <v>64.915400000000005</v>
      </c>
      <c r="CQ506" s="17"/>
      <c r="CR506" s="9">
        <v>0</v>
      </c>
      <c r="CS506" s="9">
        <v>0</v>
      </c>
      <c r="CT506" s="24">
        <f>Table1[[#This Row],[Recapture Cancellation Reduction Amount Through FY12]]+Table1[[#This Row],[Recapture Cancellation Reduction Amount FY13 and After]]</f>
        <v>0</v>
      </c>
      <c r="CU506" s="17"/>
      <c r="CV506" s="9">
        <v>0</v>
      </c>
      <c r="CW506" s="9">
        <v>0</v>
      </c>
      <c r="CX506" s="24">
        <f>Table1[[#This Row],[Penalty Paid Through FY12]]+Table1[[#This Row],[Penalty Paid FY13 and After]]</f>
        <v>0</v>
      </c>
      <c r="CY506" s="17"/>
      <c r="CZ506" s="9">
        <v>64.915400000000005</v>
      </c>
      <c r="DA506" s="9">
        <v>0</v>
      </c>
      <c r="DB506" s="24">
        <f>Table1[[#This Row],[TOTAL Assistance Net of Recapture Penalties Through FY12]]+Table1[[#This Row],[TOTAL Assistance Net of Recapture Penalties FY13 and After]]</f>
        <v>64.915400000000005</v>
      </c>
      <c r="DC506" s="17"/>
      <c r="DD506" s="9">
        <v>135791.92379999999</v>
      </c>
      <c r="DE506" s="9">
        <v>0</v>
      </c>
      <c r="DF506" s="24">
        <f>Table1[[#This Row],[Company Direct Tax Revenue Before Assistance Through FY12]]+Table1[[#This Row],[Company Direct Tax Revenue Before Assistance FY13 and After]]</f>
        <v>135791.92379999999</v>
      </c>
      <c r="DG506" s="17"/>
      <c r="DH506" s="9">
        <v>58867.6806</v>
      </c>
      <c r="DI506" s="9">
        <v>0</v>
      </c>
      <c r="DJ506" s="24">
        <f>Table1[[#This Row],[Indirect and Induced Tax Revenues Through FY12]]+Table1[[#This Row],[Indirect and Induced Tax Revenues FY13 and After]]</f>
        <v>58867.6806</v>
      </c>
      <c r="DK506" s="17"/>
      <c r="DL506" s="9">
        <v>194659.60440000001</v>
      </c>
      <c r="DM506" s="9">
        <v>0</v>
      </c>
      <c r="DN506" s="24">
        <f>Table1[[#This Row],[TOTAL Tax Revenues Before Assistance Through FY12]]+Table1[[#This Row],[TOTAL Tax Revenues Before Assistance FY13 and After]]</f>
        <v>194659.60440000001</v>
      </c>
      <c r="DO506" s="17"/>
      <c r="DP506" s="9">
        <v>194594.68900000001</v>
      </c>
      <c r="DQ506" s="9">
        <v>0</v>
      </c>
      <c r="DR506" s="24">
        <f>Table1[[#This Row],[TOTAL Tax Revenues Net of Assistance Recapture and Penalty Through FY12]]+Table1[[#This Row],[TOTAL Tax Revenues Net of Assistance Recapture and Penalty FY13 and After]]</f>
        <v>194594.68900000001</v>
      </c>
      <c r="DS506" s="9">
        <v>0</v>
      </c>
      <c r="DT506" s="9">
        <v>0</v>
      </c>
      <c r="DU506" s="9">
        <v>0</v>
      </c>
      <c r="DV506" s="9">
        <v>0</v>
      </c>
    </row>
    <row r="507" spans="1:126" x14ac:dyDescent="0.25">
      <c r="A507" s="10">
        <v>93740</v>
      </c>
      <c r="B507" s="10" t="s">
        <v>1838</v>
      </c>
      <c r="C507" s="10" t="s">
        <v>1840</v>
      </c>
      <c r="D507" s="10" t="s">
        <v>24</v>
      </c>
      <c r="E507" s="10">
        <v>30</v>
      </c>
      <c r="F507" s="10" t="s">
        <v>1841</v>
      </c>
      <c r="G507" s="10" t="s">
        <v>1842</v>
      </c>
      <c r="H507" s="13">
        <v>8720</v>
      </c>
      <c r="I507" s="13">
        <v>12000</v>
      </c>
      <c r="J507" s="10" t="s">
        <v>1839</v>
      </c>
      <c r="K507" s="10" t="s">
        <v>81</v>
      </c>
      <c r="L507" s="8">
        <v>40122</v>
      </c>
      <c r="M507" s="8">
        <v>49490</v>
      </c>
      <c r="N507" s="9">
        <v>1850</v>
      </c>
      <c r="O507" s="10" t="s">
        <v>11</v>
      </c>
      <c r="P507" s="7">
        <v>2</v>
      </c>
      <c r="Q507" s="7">
        <v>0</v>
      </c>
      <c r="R507" s="7">
        <v>12</v>
      </c>
      <c r="S507" s="7">
        <v>0</v>
      </c>
      <c r="T507" s="7">
        <v>0</v>
      </c>
      <c r="U507" s="7">
        <v>14</v>
      </c>
      <c r="V507" s="7">
        <v>13</v>
      </c>
      <c r="W507" s="7">
        <v>0</v>
      </c>
      <c r="X507" s="7">
        <v>0</v>
      </c>
      <c r="Y507" s="7">
        <v>0</v>
      </c>
      <c r="Z507" s="7">
        <v>4</v>
      </c>
      <c r="AA507" s="7">
        <v>0</v>
      </c>
      <c r="AB507" s="16">
        <v>0</v>
      </c>
      <c r="AC507" s="16">
        <v>0</v>
      </c>
      <c r="AD507" s="16">
        <v>0</v>
      </c>
      <c r="AE507" s="16">
        <v>0</v>
      </c>
      <c r="AF507" s="15">
        <v>100</v>
      </c>
      <c r="AG507" s="10" t="s">
        <v>28</v>
      </c>
      <c r="AH507" s="10" t="s">
        <v>1966</v>
      </c>
      <c r="AI507" s="9">
        <v>12.516999999999999</v>
      </c>
      <c r="AJ507" s="9">
        <v>29.9161</v>
      </c>
      <c r="AK507" s="9">
        <v>188.99780000000001</v>
      </c>
      <c r="AL507" s="24">
        <f>Table1[[#This Row],[Company Direct Land Through FY12]]+Table1[[#This Row],[Company Direct Land FY13 and After]]</f>
        <v>218.91390000000001</v>
      </c>
      <c r="AM507" s="9">
        <v>33.119999999999997</v>
      </c>
      <c r="AN507" s="9">
        <v>71.728499999999997</v>
      </c>
      <c r="AO507" s="9">
        <v>500.09</v>
      </c>
      <c r="AP507" s="24">
        <f>Table1[[#This Row],[Company Direct Building Through FY12]]+Table1[[#This Row],[Company Direct Building FY13 and After]]</f>
        <v>571.81849999999997</v>
      </c>
      <c r="AQ507" s="9">
        <v>0</v>
      </c>
      <c r="AR507" s="9">
        <v>4.5777000000000001</v>
      </c>
      <c r="AS507" s="9">
        <v>0</v>
      </c>
      <c r="AT507" s="24">
        <f>Table1[[#This Row],[Mortgage Recording Tax Through FY12]]+Table1[[#This Row],[Mortgage Recording Tax FY13 and After]]</f>
        <v>4.5777000000000001</v>
      </c>
      <c r="AU507" s="9">
        <v>12.222</v>
      </c>
      <c r="AV507" s="9">
        <v>16.238199999999999</v>
      </c>
      <c r="AW507" s="9">
        <v>184.54349999999999</v>
      </c>
      <c r="AX507" s="24">
        <f>Table1[[#This Row],[Pilot Savings  Through FY12]]+Table1[[#This Row],[Pilot Savings FY13 and After]]</f>
        <v>200.7817</v>
      </c>
      <c r="AY507" s="9">
        <v>0</v>
      </c>
      <c r="AZ507" s="9">
        <v>4.5777000000000001</v>
      </c>
      <c r="BA507" s="9">
        <v>0</v>
      </c>
      <c r="BB507" s="24">
        <f>Table1[[#This Row],[Mortgage Recording Tax Exemption Through FY12]]+Table1[[#This Row],[Mortgage Recording Tax Exemption FY13 and After]]</f>
        <v>4.5777000000000001</v>
      </c>
      <c r="BC507" s="9">
        <v>18.769100000000002</v>
      </c>
      <c r="BD507" s="9">
        <v>61.708799999999997</v>
      </c>
      <c r="BE507" s="9">
        <v>283.39890000000003</v>
      </c>
      <c r="BF507" s="24">
        <f>Table1[[#This Row],[Indirect and Induced Land Through FY12]]+Table1[[#This Row],[Indirect and Induced Land FY13 and After]]</f>
        <v>345.10770000000002</v>
      </c>
      <c r="BG507" s="9">
        <v>34.856900000000003</v>
      </c>
      <c r="BH507" s="9">
        <v>114.6022</v>
      </c>
      <c r="BI507" s="9">
        <v>526.31640000000004</v>
      </c>
      <c r="BJ507" s="24">
        <f>Table1[[#This Row],[Indirect and Induced Building Through FY12]]+Table1[[#This Row],[Indirect and Induced Building FY13 and After]]</f>
        <v>640.91860000000008</v>
      </c>
      <c r="BK507" s="9">
        <v>87.040999999999997</v>
      </c>
      <c r="BL507" s="9">
        <v>261.7174</v>
      </c>
      <c r="BM507" s="9">
        <v>1314.2596000000001</v>
      </c>
      <c r="BN507" s="24">
        <f>Table1[[#This Row],[TOTAL Real Property Related Taxes Through FY12]]+Table1[[#This Row],[TOTAL Real Property Related Taxes FY13 and After]]</f>
        <v>1575.9770000000001</v>
      </c>
      <c r="BO507" s="9">
        <v>112.34869999999999</v>
      </c>
      <c r="BP507" s="9">
        <v>389.08440000000002</v>
      </c>
      <c r="BQ507" s="9">
        <v>1696.3884</v>
      </c>
      <c r="BR507" s="24">
        <f>Table1[[#This Row],[Company Direct Through FY12]]+Table1[[#This Row],[Company Direct FY13 and After]]</f>
        <v>2085.4728</v>
      </c>
      <c r="BS507" s="9">
        <v>0</v>
      </c>
      <c r="BT507" s="9">
        <v>1.3485</v>
      </c>
      <c r="BU507" s="9">
        <v>0</v>
      </c>
      <c r="BV507" s="24">
        <f>Table1[[#This Row],[Sales Tax Exemption Through FY12]]+Table1[[#This Row],[Sales Tax Exemption FY13 and After]]</f>
        <v>1.3485</v>
      </c>
      <c r="BW507" s="9">
        <v>0</v>
      </c>
      <c r="BX507" s="9">
        <v>0</v>
      </c>
      <c r="BY507" s="9">
        <v>0</v>
      </c>
      <c r="BZ507" s="24">
        <f>Table1[[#This Row],[Energy Tax Savings Through FY12]]+Table1[[#This Row],[Energy Tax Savings FY13 and After]]</f>
        <v>0</v>
      </c>
      <c r="CA507" s="9">
        <v>0</v>
      </c>
      <c r="CB507" s="9">
        <v>0</v>
      </c>
      <c r="CC507" s="9">
        <v>0</v>
      </c>
      <c r="CD507" s="24">
        <f>Table1[[#This Row],[Tax Exempt Bond Savings Through FY12]]+Table1[[#This Row],[Tax Exempt Bond Savings FY13 and After]]</f>
        <v>0</v>
      </c>
      <c r="CE507" s="9">
        <v>64.085499999999996</v>
      </c>
      <c r="CF507" s="9">
        <v>226.15</v>
      </c>
      <c r="CG507" s="9">
        <v>967.64750000000004</v>
      </c>
      <c r="CH507" s="24">
        <f>Table1[[#This Row],[Indirect and Induced Through FY12]]+Table1[[#This Row],[Indirect and Induced FY13 and After]]</f>
        <v>1193.7975000000001</v>
      </c>
      <c r="CI507" s="9">
        <v>176.4342</v>
      </c>
      <c r="CJ507" s="9">
        <v>613.88589999999999</v>
      </c>
      <c r="CK507" s="9">
        <v>2664.0358999999999</v>
      </c>
      <c r="CL507" s="24">
        <f>Table1[[#This Row],[TOTAL Income Consumption Use Taxes Through FY12]]+Table1[[#This Row],[TOTAL Income Consumption Use Taxes FY13 and After]]</f>
        <v>3277.9218000000001</v>
      </c>
      <c r="CM507" s="9">
        <v>12.222</v>
      </c>
      <c r="CN507" s="9">
        <v>22.164400000000001</v>
      </c>
      <c r="CO507" s="9">
        <v>184.54349999999999</v>
      </c>
      <c r="CP507" s="24">
        <f>Table1[[#This Row],[Assistance Provided Through FY12]]+Table1[[#This Row],[Assistance Provided FY13 and After]]</f>
        <v>206.7079</v>
      </c>
      <c r="CQ507" s="9">
        <v>0</v>
      </c>
      <c r="CR507" s="9">
        <v>0</v>
      </c>
      <c r="CS507" s="9">
        <v>0</v>
      </c>
      <c r="CT507" s="24">
        <f>Table1[[#This Row],[Recapture Cancellation Reduction Amount Through FY12]]+Table1[[#This Row],[Recapture Cancellation Reduction Amount FY13 and After]]</f>
        <v>0</v>
      </c>
      <c r="CU507" s="9">
        <v>0</v>
      </c>
      <c r="CV507" s="9">
        <v>0</v>
      </c>
      <c r="CW507" s="9">
        <v>0</v>
      </c>
      <c r="CX507" s="24">
        <f>Table1[[#This Row],[Penalty Paid Through FY12]]+Table1[[#This Row],[Penalty Paid FY13 and After]]</f>
        <v>0</v>
      </c>
      <c r="CY507" s="9">
        <v>12.222</v>
      </c>
      <c r="CZ507" s="9">
        <v>22.164400000000001</v>
      </c>
      <c r="DA507" s="9">
        <v>184.54349999999999</v>
      </c>
      <c r="DB507" s="24">
        <f>Table1[[#This Row],[TOTAL Assistance Net of Recapture Penalties Through FY12]]+Table1[[#This Row],[TOTAL Assistance Net of Recapture Penalties FY13 and After]]</f>
        <v>206.7079</v>
      </c>
      <c r="DC507" s="9">
        <v>157.98570000000001</v>
      </c>
      <c r="DD507" s="9">
        <v>495.30669999999998</v>
      </c>
      <c r="DE507" s="9">
        <v>2385.4762000000001</v>
      </c>
      <c r="DF507" s="24">
        <f>Table1[[#This Row],[Company Direct Tax Revenue Before Assistance Through FY12]]+Table1[[#This Row],[Company Direct Tax Revenue Before Assistance FY13 and After]]</f>
        <v>2880.7829000000002</v>
      </c>
      <c r="DG507" s="9">
        <v>117.7115</v>
      </c>
      <c r="DH507" s="9">
        <v>402.46100000000001</v>
      </c>
      <c r="DI507" s="9">
        <v>1777.3628000000001</v>
      </c>
      <c r="DJ507" s="24">
        <f>Table1[[#This Row],[Indirect and Induced Tax Revenues Through FY12]]+Table1[[#This Row],[Indirect and Induced Tax Revenues FY13 and After]]</f>
        <v>2179.8238000000001</v>
      </c>
      <c r="DK507" s="9">
        <v>275.69720000000001</v>
      </c>
      <c r="DL507" s="9">
        <v>897.76769999999999</v>
      </c>
      <c r="DM507" s="9">
        <v>4162.8389999999999</v>
      </c>
      <c r="DN507" s="24">
        <f>Table1[[#This Row],[TOTAL Tax Revenues Before Assistance Through FY12]]+Table1[[#This Row],[TOTAL Tax Revenues Before Assistance FY13 and After]]</f>
        <v>5060.6067000000003</v>
      </c>
      <c r="DO507" s="9">
        <v>263.47519999999997</v>
      </c>
      <c r="DP507" s="9">
        <v>875.60329999999999</v>
      </c>
      <c r="DQ507" s="9">
        <v>3978.2955000000002</v>
      </c>
      <c r="DR507" s="24">
        <f>Table1[[#This Row],[TOTAL Tax Revenues Net of Assistance Recapture and Penalty Through FY12]]+Table1[[#This Row],[TOTAL Tax Revenues Net of Assistance Recapture and Penalty FY13 and After]]</f>
        <v>4853.8987999999999</v>
      </c>
      <c r="DS507" s="9">
        <v>0</v>
      </c>
      <c r="DT507" s="9">
        <v>0</v>
      </c>
      <c r="DU507" s="9">
        <v>3.86</v>
      </c>
      <c r="DV507" s="9">
        <v>0</v>
      </c>
    </row>
    <row r="508" spans="1:126" x14ac:dyDescent="0.25">
      <c r="A508" s="10">
        <v>93741</v>
      </c>
      <c r="B508" s="10" t="s">
        <v>1843</v>
      </c>
      <c r="C508" s="10" t="s">
        <v>1845</v>
      </c>
      <c r="D508" s="10" t="s">
        <v>17</v>
      </c>
      <c r="E508" s="10">
        <v>33</v>
      </c>
      <c r="F508" s="10" t="s">
        <v>1846</v>
      </c>
      <c r="G508" s="10" t="s">
        <v>1488</v>
      </c>
      <c r="H508" s="13">
        <v>70000</v>
      </c>
      <c r="I508" s="13">
        <v>0</v>
      </c>
      <c r="J508" s="10" t="s">
        <v>348</v>
      </c>
      <c r="K508" s="10" t="s">
        <v>1844</v>
      </c>
      <c r="L508" s="8">
        <v>40360</v>
      </c>
      <c r="M508" s="8">
        <v>52171</v>
      </c>
      <c r="N508" s="9">
        <v>20000</v>
      </c>
      <c r="O508" s="10" t="s">
        <v>108</v>
      </c>
      <c r="P508" s="7">
        <v>0</v>
      </c>
      <c r="Q508" s="7">
        <v>0</v>
      </c>
      <c r="R508" s="7">
        <v>2</v>
      </c>
      <c r="S508" s="7">
        <v>3</v>
      </c>
      <c r="T508" s="7">
        <v>0</v>
      </c>
      <c r="U508" s="7">
        <v>5</v>
      </c>
      <c r="V508" s="7">
        <v>5</v>
      </c>
      <c r="W508" s="7">
        <v>36</v>
      </c>
      <c r="X508" s="7">
        <v>0</v>
      </c>
      <c r="Y508" s="7">
        <v>0</v>
      </c>
      <c r="Z508" s="7">
        <v>68</v>
      </c>
      <c r="AA508" s="7">
        <v>0</v>
      </c>
      <c r="AB508" s="16">
        <v>0</v>
      </c>
      <c r="AC508" s="16">
        <v>0</v>
      </c>
      <c r="AD508" s="16">
        <v>0</v>
      </c>
      <c r="AE508" s="16">
        <v>0</v>
      </c>
      <c r="AF508" s="15">
        <v>20</v>
      </c>
      <c r="AG508" s="10" t="s">
        <v>28</v>
      </c>
      <c r="AH508" s="10" t="s">
        <v>28</v>
      </c>
      <c r="AI508" s="9">
        <v>22.7103</v>
      </c>
      <c r="AJ508" s="9">
        <v>40.226700000000001</v>
      </c>
      <c r="AK508" s="9">
        <v>56.533299999999997</v>
      </c>
      <c r="AL508" s="24">
        <f>Table1[[#This Row],[Company Direct Land Through FY12]]+Table1[[#This Row],[Company Direct Land FY13 and After]]</f>
        <v>96.759999999999991</v>
      </c>
      <c r="AM508" s="9">
        <v>42.176299999999998</v>
      </c>
      <c r="AN508" s="9">
        <v>74.706800000000001</v>
      </c>
      <c r="AO508" s="9">
        <v>104.99160000000001</v>
      </c>
      <c r="AP508" s="24">
        <f>Table1[[#This Row],[Company Direct Building Through FY12]]+Table1[[#This Row],[Company Direct Building FY13 and After]]</f>
        <v>179.69839999999999</v>
      </c>
      <c r="AQ508" s="9">
        <v>0</v>
      </c>
      <c r="AR508" s="9">
        <v>0</v>
      </c>
      <c r="AS508" s="9">
        <v>0</v>
      </c>
      <c r="AT508" s="24">
        <f>Table1[[#This Row],[Mortgage Recording Tax Through FY12]]+Table1[[#This Row],[Mortgage Recording Tax FY13 and After]]</f>
        <v>0</v>
      </c>
      <c r="AU508" s="9">
        <v>0</v>
      </c>
      <c r="AV508" s="9">
        <v>0</v>
      </c>
      <c r="AW508" s="9">
        <v>0</v>
      </c>
      <c r="AX508" s="24">
        <f>Table1[[#This Row],[Pilot Savings  Through FY12]]+Table1[[#This Row],[Pilot Savings FY13 and After]]</f>
        <v>0</v>
      </c>
      <c r="AY508" s="9">
        <v>0</v>
      </c>
      <c r="AZ508" s="9">
        <v>0</v>
      </c>
      <c r="BA508" s="9">
        <v>0</v>
      </c>
      <c r="BB508" s="24">
        <f>Table1[[#This Row],[Mortgage Recording Tax Exemption Through FY12]]+Table1[[#This Row],[Mortgage Recording Tax Exemption FY13 and After]]</f>
        <v>0</v>
      </c>
      <c r="BC508" s="9">
        <v>30.4312</v>
      </c>
      <c r="BD508" s="9">
        <v>54.786900000000003</v>
      </c>
      <c r="BE508" s="9">
        <v>-102.9704</v>
      </c>
      <c r="BF508" s="24">
        <f>Table1[[#This Row],[Indirect and Induced Land Through FY12]]+Table1[[#This Row],[Indirect and Induced Land FY13 and After]]</f>
        <v>-48.183499999999995</v>
      </c>
      <c r="BG508" s="9">
        <v>56.515099999999997</v>
      </c>
      <c r="BH508" s="9">
        <v>101.7473</v>
      </c>
      <c r="BI508" s="9">
        <v>-191.233</v>
      </c>
      <c r="BJ508" s="24">
        <f>Table1[[#This Row],[Indirect and Induced Building Through FY12]]+Table1[[#This Row],[Indirect and Induced Building FY13 and After]]</f>
        <v>-89.485700000000008</v>
      </c>
      <c r="BK508" s="9">
        <v>151.8329</v>
      </c>
      <c r="BL508" s="9">
        <v>271.46769999999998</v>
      </c>
      <c r="BM508" s="9">
        <v>-132.67850000000001</v>
      </c>
      <c r="BN508" s="24">
        <f>Table1[[#This Row],[TOTAL Real Property Related Taxes Through FY12]]+Table1[[#This Row],[TOTAL Real Property Related Taxes FY13 and After]]</f>
        <v>138.78919999999997</v>
      </c>
      <c r="BO508" s="9">
        <v>294.42579999999998</v>
      </c>
      <c r="BP508" s="9">
        <v>543.89149999999995</v>
      </c>
      <c r="BQ508" s="9">
        <v>732.96</v>
      </c>
      <c r="BR508" s="24">
        <f>Table1[[#This Row],[Company Direct Through FY12]]+Table1[[#This Row],[Company Direct FY13 and After]]</f>
        <v>1276.8515</v>
      </c>
      <c r="BS508" s="9">
        <v>0</v>
      </c>
      <c r="BT508" s="9">
        <v>0</v>
      </c>
      <c r="BU508" s="9">
        <v>0</v>
      </c>
      <c r="BV508" s="24">
        <f>Table1[[#This Row],[Sales Tax Exemption Through FY12]]+Table1[[#This Row],[Sales Tax Exemption FY13 and After]]</f>
        <v>0</v>
      </c>
      <c r="BW508" s="9">
        <v>0</v>
      </c>
      <c r="BX508" s="9">
        <v>0</v>
      </c>
      <c r="BY508" s="9">
        <v>0</v>
      </c>
      <c r="BZ508" s="24">
        <f>Table1[[#This Row],[Energy Tax Savings Through FY12]]+Table1[[#This Row],[Energy Tax Savings FY13 and After]]</f>
        <v>0</v>
      </c>
      <c r="CA508" s="9">
        <v>24.416799999999999</v>
      </c>
      <c r="CB508" s="9">
        <v>47.397300000000001</v>
      </c>
      <c r="CC508" s="9">
        <v>141.30289999999999</v>
      </c>
      <c r="CD508" s="24">
        <f>Table1[[#This Row],[Tax Exempt Bond Savings Through FY12]]+Table1[[#This Row],[Tax Exempt Bond Savings FY13 and After]]</f>
        <v>188.7002</v>
      </c>
      <c r="CE508" s="9">
        <v>112.8905</v>
      </c>
      <c r="CF508" s="9">
        <v>210.08869999999999</v>
      </c>
      <c r="CG508" s="9">
        <v>2225.1212999999998</v>
      </c>
      <c r="CH508" s="24">
        <f>Table1[[#This Row],[Indirect and Induced Through FY12]]+Table1[[#This Row],[Indirect and Induced FY13 and After]]</f>
        <v>2435.2099999999996</v>
      </c>
      <c r="CI508" s="9">
        <v>382.89949999999999</v>
      </c>
      <c r="CJ508" s="9">
        <v>706.5829</v>
      </c>
      <c r="CK508" s="9">
        <v>2816.7784000000001</v>
      </c>
      <c r="CL508" s="24">
        <f>Table1[[#This Row],[TOTAL Income Consumption Use Taxes Through FY12]]+Table1[[#This Row],[TOTAL Income Consumption Use Taxes FY13 and After]]</f>
        <v>3523.3613</v>
      </c>
      <c r="CM508" s="9">
        <v>24.416799999999999</v>
      </c>
      <c r="CN508" s="9">
        <v>47.397300000000001</v>
      </c>
      <c r="CO508" s="9">
        <v>141.30289999999999</v>
      </c>
      <c r="CP508" s="24">
        <f>Table1[[#This Row],[Assistance Provided Through FY12]]+Table1[[#This Row],[Assistance Provided FY13 and After]]</f>
        <v>188.7002</v>
      </c>
      <c r="CQ508" s="9">
        <v>0</v>
      </c>
      <c r="CR508" s="9">
        <v>0</v>
      </c>
      <c r="CS508" s="9">
        <v>0</v>
      </c>
      <c r="CT508" s="24">
        <f>Table1[[#This Row],[Recapture Cancellation Reduction Amount Through FY12]]+Table1[[#This Row],[Recapture Cancellation Reduction Amount FY13 and After]]</f>
        <v>0</v>
      </c>
      <c r="CU508" s="9">
        <v>0</v>
      </c>
      <c r="CV508" s="9">
        <v>0</v>
      </c>
      <c r="CW508" s="9">
        <v>0</v>
      </c>
      <c r="CX508" s="24">
        <f>Table1[[#This Row],[Penalty Paid Through FY12]]+Table1[[#This Row],[Penalty Paid FY13 and After]]</f>
        <v>0</v>
      </c>
      <c r="CY508" s="9">
        <v>24.416799999999999</v>
      </c>
      <c r="CZ508" s="9">
        <v>47.397300000000001</v>
      </c>
      <c r="DA508" s="9">
        <v>141.30289999999999</v>
      </c>
      <c r="DB508" s="24">
        <f>Table1[[#This Row],[TOTAL Assistance Net of Recapture Penalties Through FY12]]+Table1[[#This Row],[TOTAL Assistance Net of Recapture Penalties FY13 and After]]</f>
        <v>188.7002</v>
      </c>
      <c r="DC508" s="9">
        <v>359.31240000000003</v>
      </c>
      <c r="DD508" s="9">
        <v>658.82500000000005</v>
      </c>
      <c r="DE508" s="9">
        <v>894.48490000000004</v>
      </c>
      <c r="DF508" s="24">
        <f>Table1[[#This Row],[Company Direct Tax Revenue Before Assistance Through FY12]]+Table1[[#This Row],[Company Direct Tax Revenue Before Assistance FY13 and After]]</f>
        <v>1553.3099000000002</v>
      </c>
      <c r="DG508" s="9">
        <v>199.83680000000001</v>
      </c>
      <c r="DH508" s="9">
        <v>366.62290000000002</v>
      </c>
      <c r="DI508" s="9">
        <v>1930.9178999999999</v>
      </c>
      <c r="DJ508" s="24">
        <f>Table1[[#This Row],[Indirect and Induced Tax Revenues Through FY12]]+Table1[[#This Row],[Indirect and Induced Tax Revenues FY13 and After]]</f>
        <v>2297.5407999999998</v>
      </c>
      <c r="DK508" s="9">
        <v>559.14919999999995</v>
      </c>
      <c r="DL508" s="9">
        <v>1025.4478999999999</v>
      </c>
      <c r="DM508" s="9">
        <v>2825.4027999999998</v>
      </c>
      <c r="DN508" s="24">
        <f>Table1[[#This Row],[TOTAL Tax Revenues Before Assistance Through FY12]]+Table1[[#This Row],[TOTAL Tax Revenues Before Assistance FY13 and After]]</f>
        <v>3850.8507</v>
      </c>
      <c r="DO508" s="9">
        <v>534.73239999999998</v>
      </c>
      <c r="DP508" s="9">
        <v>978.05060000000003</v>
      </c>
      <c r="DQ508" s="9">
        <v>2684.0999000000002</v>
      </c>
      <c r="DR508" s="24">
        <f>Table1[[#This Row],[TOTAL Tax Revenues Net of Assistance Recapture and Penalty Through FY12]]+Table1[[#This Row],[TOTAL Tax Revenues Net of Assistance Recapture and Penalty FY13 and After]]</f>
        <v>3662.1505000000002</v>
      </c>
      <c r="DS508" s="9">
        <v>0</v>
      </c>
      <c r="DT508" s="9">
        <v>0</v>
      </c>
      <c r="DU508" s="9">
        <v>0</v>
      </c>
      <c r="DV508" s="9">
        <v>0</v>
      </c>
    </row>
    <row r="509" spans="1:126" x14ac:dyDescent="0.25">
      <c r="A509" s="10">
        <v>93742</v>
      </c>
      <c r="B509" s="10" t="s">
        <v>1847</v>
      </c>
      <c r="C509" s="10" t="s">
        <v>1848</v>
      </c>
      <c r="D509" s="10" t="s">
        <v>24</v>
      </c>
      <c r="E509" s="10">
        <v>27</v>
      </c>
      <c r="F509" s="10" t="s">
        <v>1471</v>
      </c>
      <c r="G509" s="10" t="s">
        <v>1051</v>
      </c>
      <c r="H509" s="13">
        <v>30000</v>
      </c>
      <c r="I509" s="13">
        <v>32200</v>
      </c>
      <c r="J509" s="10" t="s">
        <v>503</v>
      </c>
      <c r="K509" s="10" t="s">
        <v>81</v>
      </c>
      <c r="L509" s="8">
        <v>40176</v>
      </c>
      <c r="M509" s="8">
        <v>49490</v>
      </c>
      <c r="N509" s="9">
        <v>3800</v>
      </c>
      <c r="O509" s="10" t="s">
        <v>11</v>
      </c>
      <c r="P509" s="7">
        <v>0</v>
      </c>
      <c r="Q509" s="7">
        <v>0</v>
      </c>
      <c r="R509" s="7">
        <v>32</v>
      </c>
      <c r="S509" s="7">
        <v>0</v>
      </c>
      <c r="T509" s="7">
        <v>0</v>
      </c>
      <c r="U509" s="7">
        <v>32</v>
      </c>
      <c r="V509" s="7">
        <v>32</v>
      </c>
      <c r="W509" s="7">
        <v>0</v>
      </c>
      <c r="X509" s="7">
        <v>0</v>
      </c>
      <c r="Y509" s="7">
        <v>18</v>
      </c>
      <c r="Z509" s="7">
        <v>7</v>
      </c>
      <c r="AA509" s="7">
        <v>0</v>
      </c>
      <c r="AB509" s="16">
        <v>0</v>
      </c>
      <c r="AC509" s="16">
        <v>0</v>
      </c>
      <c r="AD509" s="16">
        <v>0</v>
      </c>
      <c r="AE509" s="16">
        <v>0</v>
      </c>
      <c r="AF509" s="15">
        <v>78.125</v>
      </c>
      <c r="AG509" s="10" t="s">
        <v>1966</v>
      </c>
      <c r="AH509" s="10" t="s">
        <v>1966</v>
      </c>
      <c r="AI509" s="9">
        <v>16.582999999999998</v>
      </c>
      <c r="AJ509" s="9">
        <v>49.296700000000001</v>
      </c>
      <c r="AK509" s="9">
        <v>250.39060000000001</v>
      </c>
      <c r="AL509" s="24">
        <f>Table1[[#This Row],[Company Direct Land Through FY12]]+Table1[[#This Row],[Company Direct Land FY13 and After]]</f>
        <v>299.68729999999999</v>
      </c>
      <c r="AM509" s="9">
        <v>60.027999999999999</v>
      </c>
      <c r="AN509" s="9">
        <v>144.6473</v>
      </c>
      <c r="AO509" s="9">
        <v>906.38049999999998</v>
      </c>
      <c r="AP509" s="24">
        <f>Table1[[#This Row],[Company Direct Building Through FY12]]+Table1[[#This Row],[Company Direct Building FY13 and After]]</f>
        <v>1051.0278000000001</v>
      </c>
      <c r="AQ509" s="9">
        <v>0</v>
      </c>
      <c r="AR509" s="9">
        <v>32.601799999999997</v>
      </c>
      <c r="AS509" s="9">
        <v>0</v>
      </c>
      <c r="AT509" s="24">
        <f>Table1[[#This Row],[Mortgage Recording Tax Through FY12]]+Table1[[#This Row],[Mortgage Recording Tax FY13 and After]]</f>
        <v>32.601799999999997</v>
      </c>
      <c r="AU509" s="9">
        <v>19.957999999999998</v>
      </c>
      <c r="AV509" s="9">
        <v>33.532299999999999</v>
      </c>
      <c r="AW509" s="9">
        <v>301.35180000000003</v>
      </c>
      <c r="AX509" s="24">
        <f>Table1[[#This Row],[Pilot Savings  Through FY12]]+Table1[[#This Row],[Pilot Savings FY13 and After]]</f>
        <v>334.88410000000005</v>
      </c>
      <c r="AY509" s="9">
        <v>0</v>
      </c>
      <c r="AZ509" s="9">
        <v>32.601799999999997</v>
      </c>
      <c r="BA509" s="9">
        <v>0</v>
      </c>
      <c r="BB509" s="24">
        <f>Table1[[#This Row],[Mortgage Recording Tax Exemption Through FY12]]+Table1[[#This Row],[Mortgage Recording Tax Exemption FY13 and After]]</f>
        <v>32.601799999999997</v>
      </c>
      <c r="BC509" s="9">
        <v>55.756999999999998</v>
      </c>
      <c r="BD509" s="9">
        <v>141.9324</v>
      </c>
      <c r="BE509" s="9">
        <v>841.89490000000001</v>
      </c>
      <c r="BF509" s="24">
        <f>Table1[[#This Row],[Indirect and Induced Land Through FY12]]+Table1[[#This Row],[Indirect and Induced Land FY13 and After]]</f>
        <v>983.82730000000004</v>
      </c>
      <c r="BG509" s="9">
        <v>103.5487</v>
      </c>
      <c r="BH509" s="9">
        <v>263.58870000000002</v>
      </c>
      <c r="BI509" s="9">
        <v>1563.5146</v>
      </c>
      <c r="BJ509" s="24">
        <f>Table1[[#This Row],[Indirect and Induced Building Through FY12]]+Table1[[#This Row],[Indirect and Induced Building FY13 and After]]</f>
        <v>1827.1033</v>
      </c>
      <c r="BK509" s="9">
        <v>215.95869999999999</v>
      </c>
      <c r="BL509" s="9">
        <v>565.93280000000004</v>
      </c>
      <c r="BM509" s="9">
        <v>3260.8287999999998</v>
      </c>
      <c r="BN509" s="24">
        <f>Table1[[#This Row],[TOTAL Real Property Related Taxes Through FY12]]+Table1[[#This Row],[TOTAL Real Property Related Taxes FY13 and After]]</f>
        <v>3826.7615999999998</v>
      </c>
      <c r="BO509" s="9">
        <v>352.19900000000001</v>
      </c>
      <c r="BP509" s="9">
        <v>935.65620000000001</v>
      </c>
      <c r="BQ509" s="9">
        <v>5317.9648999999999</v>
      </c>
      <c r="BR509" s="24">
        <f>Table1[[#This Row],[Company Direct Through FY12]]+Table1[[#This Row],[Company Direct FY13 and After]]</f>
        <v>6253.6211000000003</v>
      </c>
      <c r="BS509" s="9">
        <v>0</v>
      </c>
      <c r="BT509" s="9">
        <v>0</v>
      </c>
      <c r="BU509" s="9">
        <v>0</v>
      </c>
      <c r="BV509" s="24">
        <f>Table1[[#This Row],[Sales Tax Exemption Through FY12]]+Table1[[#This Row],[Sales Tax Exemption FY13 and After]]</f>
        <v>0</v>
      </c>
      <c r="BW509" s="9">
        <v>0</v>
      </c>
      <c r="BX509" s="9">
        <v>0</v>
      </c>
      <c r="BY509" s="9">
        <v>0</v>
      </c>
      <c r="BZ509" s="24">
        <f>Table1[[#This Row],[Energy Tax Savings Through FY12]]+Table1[[#This Row],[Energy Tax Savings FY13 and After]]</f>
        <v>0</v>
      </c>
      <c r="CA509" s="9">
        <v>0</v>
      </c>
      <c r="CB509" s="9">
        <v>0</v>
      </c>
      <c r="CC509" s="9">
        <v>0</v>
      </c>
      <c r="CD509" s="24">
        <f>Table1[[#This Row],[Tax Exempt Bond Savings Through FY12]]+Table1[[#This Row],[Tax Exempt Bond Savings FY13 and After]]</f>
        <v>0</v>
      </c>
      <c r="CE509" s="9">
        <v>190.3777</v>
      </c>
      <c r="CF509" s="9">
        <v>513.20339999999999</v>
      </c>
      <c r="CG509" s="9">
        <v>2874.5720999999999</v>
      </c>
      <c r="CH509" s="24">
        <f>Table1[[#This Row],[Indirect and Induced Through FY12]]+Table1[[#This Row],[Indirect and Induced FY13 and After]]</f>
        <v>3387.7754999999997</v>
      </c>
      <c r="CI509" s="9">
        <v>542.57669999999996</v>
      </c>
      <c r="CJ509" s="9">
        <v>1448.8596</v>
      </c>
      <c r="CK509" s="9">
        <v>8192.5370000000003</v>
      </c>
      <c r="CL509" s="24">
        <f>Table1[[#This Row],[TOTAL Income Consumption Use Taxes Through FY12]]+Table1[[#This Row],[TOTAL Income Consumption Use Taxes FY13 and After]]</f>
        <v>9641.3966</v>
      </c>
      <c r="CM509" s="9">
        <v>19.957999999999998</v>
      </c>
      <c r="CN509" s="9">
        <v>66.134100000000004</v>
      </c>
      <c r="CO509" s="9">
        <v>301.35180000000003</v>
      </c>
      <c r="CP509" s="24">
        <f>Table1[[#This Row],[Assistance Provided Through FY12]]+Table1[[#This Row],[Assistance Provided FY13 and After]]</f>
        <v>367.48590000000002</v>
      </c>
      <c r="CQ509" s="9">
        <v>0</v>
      </c>
      <c r="CR509" s="9">
        <v>0</v>
      </c>
      <c r="CS509" s="9">
        <v>0</v>
      </c>
      <c r="CT509" s="24">
        <f>Table1[[#This Row],[Recapture Cancellation Reduction Amount Through FY12]]+Table1[[#This Row],[Recapture Cancellation Reduction Amount FY13 and After]]</f>
        <v>0</v>
      </c>
      <c r="CU509" s="9">
        <v>0</v>
      </c>
      <c r="CV509" s="9">
        <v>0</v>
      </c>
      <c r="CW509" s="9">
        <v>0</v>
      </c>
      <c r="CX509" s="24">
        <f>Table1[[#This Row],[Penalty Paid Through FY12]]+Table1[[#This Row],[Penalty Paid FY13 and After]]</f>
        <v>0</v>
      </c>
      <c r="CY509" s="9">
        <v>19.957999999999998</v>
      </c>
      <c r="CZ509" s="9">
        <v>66.134100000000004</v>
      </c>
      <c r="DA509" s="9">
        <v>301.35180000000003</v>
      </c>
      <c r="DB509" s="24">
        <f>Table1[[#This Row],[TOTAL Assistance Net of Recapture Penalties Through FY12]]+Table1[[#This Row],[TOTAL Assistance Net of Recapture Penalties FY13 and After]]</f>
        <v>367.48590000000002</v>
      </c>
      <c r="DC509" s="9">
        <v>428.81</v>
      </c>
      <c r="DD509" s="9">
        <v>1162.202</v>
      </c>
      <c r="DE509" s="9">
        <v>6474.7359999999999</v>
      </c>
      <c r="DF509" s="24">
        <f>Table1[[#This Row],[Company Direct Tax Revenue Before Assistance Through FY12]]+Table1[[#This Row],[Company Direct Tax Revenue Before Assistance FY13 and After]]</f>
        <v>7636.9380000000001</v>
      </c>
      <c r="DG509" s="9">
        <v>349.68340000000001</v>
      </c>
      <c r="DH509" s="9">
        <v>918.72450000000003</v>
      </c>
      <c r="DI509" s="9">
        <v>5279.9816000000001</v>
      </c>
      <c r="DJ509" s="24">
        <f>Table1[[#This Row],[Indirect and Induced Tax Revenues Through FY12]]+Table1[[#This Row],[Indirect and Induced Tax Revenues FY13 and After]]</f>
        <v>6198.7061000000003</v>
      </c>
      <c r="DK509" s="9">
        <v>778.49339999999995</v>
      </c>
      <c r="DL509" s="9">
        <v>2080.9265</v>
      </c>
      <c r="DM509" s="9">
        <v>11754.7176</v>
      </c>
      <c r="DN509" s="24">
        <f>Table1[[#This Row],[TOTAL Tax Revenues Before Assistance Through FY12]]+Table1[[#This Row],[TOTAL Tax Revenues Before Assistance FY13 and After]]</f>
        <v>13835.6441</v>
      </c>
      <c r="DO509" s="9">
        <v>758.53539999999998</v>
      </c>
      <c r="DP509" s="9">
        <v>2014.7924</v>
      </c>
      <c r="DQ509" s="9">
        <v>11453.3658</v>
      </c>
      <c r="DR509" s="24">
        <f>Table1[[#This Row],[TOTAL Tax Revenues Net of Assistance Recapture and Penalty Through FY12]]+Table1[[#This Row],[TOTAL Tax Revenues Net of Assistance Recapture and Penalty FY13 and After]]</f>
        <v>13468.1582</v>
      </c>
      <c r="DS509" s="9">
        <v>0</v>
      </c>
      <c r="DT509" s="9">
        <v>0</v>
      </c>
      <c r="DU509" s="9">
        <v>0</v>
      </c>
      <c r="DV509" s="9">
        <v>0</v>
      </c>
    </row>
    <row r="510" spans="1:126" x14ac:dyDescent="0.25">
      <c r="A510" s="10">
        <v>93744</v>
      </c>
      <c r="B510" s="10" t="s">
        <v>1849</v>
      </c>
      <c r="C510" s="10" t="s">
        <v>1851</v>
      </c>
      <c r="D510" s="10" t="s">
        <v>24</v>
      </c>
      <c r="E510" s="10">
        <v>28</v>
      </c>
      <c r="F510" s="10" t="s">
        <v>1852</v>
      </c>
      <c r="G510" s="10" t="s">
        <v>1853</v>
      </c>
      <c r="H510" s="13">
        <v>32800</v>
      </c>
      <c r="I510" s="13">
        <v>55000</v>
      </c>
      <c r="J510" s="10" t="s">
        <v>1850</v>
      </c>
      <c r="K510" s="10" t="s">
        <v>81</v>
      </c>
      <c r="L510" s="8">
        <v>40234</v>
      </c>
      <c r="M510" s="8">
        <v>49490</v>
      </c>
      <c r="N510" s="9">
        <v>3470</v>
      </c>
      <c r="O510" s="10" t="s">
        <v>11</v>
      </c>
      <c r="P510" s="7">
        <v>0</v>
      </c>
      <c r="Q510" s="7">
        <v>0</v>
      </c>
      <c r="R510" s="7">
        <v>3</v>
      </c>
      <c r="S510" s="7">
        <v>0</v>
      </c>
      <c r="T510" s="7">
        <v>0</v>
      </c>
      <c r="U510" s="7">
        <v>3</v>
      </c>
      <c r="V510" s="7">
        <v>3</v>
      </c>
      <c r="W510" s="7">
        <v>0</v>
      </c>
      <c r="X510" s="7">
        <v>0</v>
      </c>
      <c r="Y510" s="7">
        <v>0</v>
      </c>
      <c r="Z510" s="7">
        <v>15</v>
      </c>
      <c r="AA510" s="7">
        <v>0</v>
      </c>
      <c r="AB510" s="16">
        <v>0</v>
      </c>
      <c r="AC510" s="16">
        <v>0</v>
      </c>
      <c r="AD510" s="16">
        <v>0</v>
      </c>
      <c r="AE510" s="16">
        <v>0</v>
      </c>
      <c r="AF510" s="15">
        <v>100</v>
      </c>
      <c r="AG510" s="10" t="s">
        <v>1966</v>
      </c>
      <c r="AH510" s="10" t="s">
        <v>1966</v>
      </c>
      <c r="AI510" s="9">
        <v>15.669</v>
      </c>
      <c r="AJ510" s="9">
        <v>68.910799999999995</v>
      </c>
      <c r="AK510" s="9">
        <v>236.59</v>
      </c>
      <c r="AL510" s="24">
        <f>Table1[[#This Row],[Company Direct Land Through FY12]]+Table1[[#This Row],[Company Direct Land FY13 and After]]</f>
        <v>305.50080000000003</v>
      </c>
      <c r="AM510" s="9">
        <v>68.608000000000004</v>
      </c>
      <c r="AN510" s="9">
        <v>162.97450000000001</v>
      </c>
      <c r="AO510" s="9">
        <v>1035.933</v>
      </c>
      <c r="AP510" s="24">
        <f>Table1[[#This Row],[Company Direct Building Through FY12]]+Table1[[#This Row],[Company Direct Building FY13 and After]]</f>
        <v>1198.9075</v>
      </c>
      <c r="AQ510" s="9">
        <v>0</v>
      </c>
      <c r="AR510" s="9">
        <v>58.093699999999998</v>
      </c>
      <c r="AS510" s="9">
        <v>0</v>
      </c>
      <c r="AT510" s="24">
        <f>Table1[[#This Row],[Mortgage Recording Tax Through FY12]]+Table1[[#This Row],[Mortgage Recording Tax FY13 and After]]</f>
        <v>58.093699999999998</v>
      </c>
      <c r="AU510" s="9">
        <v>25.835999999999999</v>
      </c>
      <c r="AV510" s="9">
        <v>22.885899999999999</v>
      </c>
      <c r="AW510" s="9">
        <v>390.10789999999997</v>
      </c>
      <c r="AX510" s="24">
        <f>Table1[[#This Row],[Pilot Savings  Through FY12]]+Table1[[#This Row],[Pilot Savings FY13 and After]]</f>
        <v>412.99379999999996</v>
      </c>
      <c r="AY510" s="9">
        <v>0</v>
      </c>
      <c r="AZ510" s="9">
        <v>58.093699999999998</v>
      </c>
      <c r="BA510" s="9">
        <v>0</v>
      </c>
      <c r="BB510" s="24">
        <f>Table1[[#This Row],[Mortgage Recording Tax Exemption Through FY12]]+Table1[[#This Row],[Mortgage Recording Tax Exemption FY13 and After]]</f>
        <v>58.093699999999998</v>
      </c>
      <c r="BC510" s="9">
        <v>4.3322000000000003</v>
      </c>
      <c r="BD510" s="9">
        <v>15.151</v>
      </c>
      <c r="BE510" s="9">
        <v>65.412499999999994</v>
      </c>
      <c r="BF510" s="24">
        <f>Table1[[#This Row],[Indirect and Induced Land Through FY12]]+Table1[[#This Row],[Indirect and Induced Land FY13 and After]]</f>
        <v>80.563499999999991</v>
      </c>
      <c r="BG510" s="9">
        <v>8.0454000000000008</v>
      </c>
      <c r="BH510" s="9">
        <v>28.1373</v>
      </c>
      <c r="BI510" s="9">
        <v>121.47920000000001</v>
      </c>
      <c r="BJ510" s="24">
        <f>Table1[[#This Row],[Indirect and Induced Building Through FY12]]+Table1[[#This Row],[Indirect and Induced Building FY13 and After]]</f>
        <v>149.6165</v>
      </c>
      <c r="BK510" s="9">
        <v>70.818600000000004</v>
      </c>
      <c r="BL510" s="9">
        <v>252.2877</v>
      </c>
      <c r="BM510" s="9">
        <v>1069.3068000000001</v>
      </c>
      <c r="BN510" s="24">
        <f>Table1[[#This Row],[TOTAL Real Property Related Taxes Through FY12]]+Table1[[#This Row],[TOTAL Real Property Related Taxes FY13 and After]]</f>
        <v>1321.5945000000002</v>
      </c>
      <c r="BO510" s="9">
        <v>25.926600000000001</v>
      </c>
      <c r="BP510" s="9">
        <v>95.249700000000004</v>
      </c>
      <c r="BQ510" s="9">
        <v>391.47390000000001</v>
      </c>
      <c r="BR510" s="24">
        <f>Table1[[#This Row],[Company Direct Through FY12]]+Table1[[#This Row],[Company Direct FY13 and After]]</f>
        <v>486.72360000000003</v>
      </c>
      <c r="BS510" s="9">
        <v>0</v>
      </c>
      <c r="BT510" s="9">
        <v>0</v>
      </c>
      <c r="BU510" s="9">
        <v>0</v>
      </c>
      <c r="BV510" s="24">
        <f>Table1[[#This Row],[Sales Tax Exemption Through FY12]]+Table1[[#This Row],[Sales Tax Exemption FY13 and After]]</f>
        <v>0</v>
      </c>
      <c r="BW510" s="9">
        <v>0</v>
      </c>
      <c r="BX510" s="9">
        <v>0</v>
      </c>
      <c r="BY510" s="9">
        <v>0</v>
      </c>
      <c r="BZ510" s="24">
        <f>Table1[[#This Row],[Energy Tax Savings Through FY12]]+Table1[[#This Row],[Energy Tax Savings FY13 and After]]</f>
        <v>0</v>
      </c>
      <c r="CA510" s="9">
        <v>0</v>
      </c>
      <c r="CB510" s="9">
        <v>0</v>
      </c>
      <c r="CC510" s="9">
        <v>0</v>
      </c>
      <c r="CD510" s="24">
        <f>Table1[[#This Row],[Tax Exempt Bond Savings Through FY12]]+Table1[[#This Row],[Tax Exempt Bond Savings FY13 and After]]</f>
        <v>0</v>
      </c>
      <c r="CE510" s="9">
        <v>14.7918</v>
      </c>
      <c r="CF510" s="9">
        <v>55.259099999999997</v>
      </c>
      <c r="CG510" s="9">
        <v>223.34559999999999</v>
      </c>
      <c r="CH510" s="24">
        <f>Table1[[#This Row],[Indirect and Induced Through FY12]]+Table1[[#This Row],[Indirect and Induced FY13 and After]]</f>
        <v>278.60469999999998</v>
      </c>
      <c r="CI510" s="9">
        <v>40.718400000000003</v>
      </c>
      <c r="CJ510" s="9">
        <v>150.50880000000001</v>
      </c>
      <c r="CK510" s="9">
        <v>614.81949999999995</v>
      </c>
      <c r="CL510" s="24">
        <f>Table1[[#This Row],[TOTAL Income Consumption Use Taxes Through FY12]]+Table1[[#This Row],[TOTAL Income Consumption Use Taxes FY13 and After]]</f>
        <v>765.3282999999999</v>
      </c>
      <c r="CM510" s="9">
        <v>25.835999999999999</v>
      </c>
      <c r="CN510" s="9">
        <v>80.979600000000005</v>
      </c>
      <c r="CO510" s="9">
        <v>390.10789999999997</v>
      </c>
      <c r="CP510" s="24">
        <f>Table1[[#This Row],[Assistance Provided Through FY12]]+Table1[[#This Row],[Assistance Provided FY13 and After]]</f>
        <v>471.08749999999998</v>
      </c>
      <c r="CQ510" s="9">
        <v>0</v>
      </c>
      <c r="CR510" s="9">
        <v>0</v>
      </c>
      <c r="CS510" s="9">
        <v>0</v>
      </c>
      <c r="CT510" s="24">
        <f>Table1[[#This Row],[Recapture Cancellation Reduction Amount Through FY12]]+Table1[[#This Row],[Recapture Cancellation Reduction Amount FY13 and After]]</f>
        <v>0</v>
      </c>
      <c r="CU510" s="9">
        <v>0</v>
      </c>
      <c r="CV510" s="9">
        <v>0</v>
      </c>
      <c r="CW510" s="9">
        <v>0</v>
      </c>
      <c r="CX510" s="24">
        <f>Table1[[#This Row],[Penalty Paid Through FY12]]+Table1[[#This Row],[Penalty Paid FY13 and After]]</f>
        <v>0</v>
      </c>
      <c r="CY510" s="9">
        <v>25.835999999999999</v>
      </c>
      <c r="CZ510" s="9">
        <v>80.979600000000005</v>
      </c>
      <c r="DA510" s="9">
        <v>390.10789999999997</v>
      </c>
      <c r="DB510" s="24">
        <f>Table1[[#This Row],[TOTAL Assistance Net of Recapture Penalties Through FY12]]+Table1[[#This Row],[TOTAL Assistance Net of Recapture Penalties FY13 and After]]</f>
        <v>471.08749999999998</v>
      </c>
      <c r="DC510" s="9">
        <v>110.20359999999999</v>
      </c>
      <c r="DD510" s="9">
        <v>385.2287</v>
      </c>
      <c r="DE510" s="9">
        <v>1663.9969000000001</v>
      </c>
      <c r="DF510" s="24">
        <f>Table1[[#This Row],[Company Direct Tax Revenue Before Assistance Through FY12]]+Table1[[#This Row],[Company Direct Tax Revenue Before Assistance FY13 and After]]</f>
        <v>2049.2256000000002</v>
      </c>
      <c r="DG510" s="9">
        <v>27.1694</v>
      </c>
      <c r="DH510" s="9">
        <v>98.547399999999996</v>
      </c>
      <c r="DI510" s="9">
        <v>410.2373</v>
      </c>
      <c r="DJ510" s="24">
        <f>Table1[[#This Row],[Indirect and Induced Tax Revenues Through FY12]]+Table1[[#This Row],[Indirect and Induced Tax Revenues FY13 and After]]</f>
        <v>508.78469999999999</v>
      </c>
      <c r="DK510" s="9">
        <v>137.37299999999999</v>
      </c>
      <c r="DL510" s="9">
        <v>483.77609999999999</v>
      </c>
      <c r="DM510" s="9">
        <v>2074.2341999999999</v>
      </c>
      <c r="DN510" s="24">
        <f>Table1[[#This Row],[TOTAL Tax Revenues Before Assistance Through FY12]]+Table1[[#This Row],[TOTAL Tax Revenues Before Assistance FY13 and After]]</f>
        <v>2558.0102999999999</v>
      </c>
      <c r="DO510" s="9">
        <v>111.53700000000001</v>
      </c>
      <c r="DP510" s="9">
        <v>402.79649999999998</v>
      </c>
      <c r="DQ510" s="9">
        <v>1684.1262999999999</v>
      </c>
      <c r="DR510" s="24">
        <f>Table1[[#This Row],[TOTAL Tax Revenues Net of Assistance Recapture and Penalty Through FY12]]+Table1[[#This Row],[TOTAL Tax Revenues Net of Assistance Recapture and Penalty FY13 and After]]</f>
        <v>2086.9227999999998</v>
      </c>
      <c r="DS510" s="9">
        <v>0</v>
      </c>
      <c r="DT510" s="9">
        <v>0</v>
      </c>
      <c r="DU510" s="9">
        <v>0</v>
      </c>
      <c r="DV510" s="9">
        <v>0</v>
      </c>
    </row>
    <row r="511" spans="1:126" x14ac:dyDescent="0.25">
      <c r="A511" s="10">
        <v>93745</v>
      </c>
      <c r="B511" s="10" t="s">
        <v>1854</v>
      </c>
      <c r="C511" s="10" t="s">
        <v>1856</v>
      </c>
      <c r="D511" s="10" t="s">
        <v>10</v>
      </c>
      <c r="E511" s="10">
        <v>15</v>
      </c>
      <c r="F511" s="10" t="s">
        <v>1857</v>
      </c>
      <c r="G511" s="10" t="s">
        <v>480</v>
      </c>
      <c r="H511" s="13">
        <v>78708</v>
      </c>
      <c r="I511" s="13">
        <v>59429</v>
      </c>
      <c r="J511" s="10" t="s">
        <v>583</v>
      </c>
      <c r="K511" s="10" t="s">
        <v>1855</v>
      </c>
      <c r="L511" s="8">
        <v>40238</v>
      </c>
      <c r="M511" s="8">
        <v>49856</v>
      </c>
      <c r="N511" s="9">
        <v>11450</v>
      </c>
      <c r="O511" s="10" t="s">
        <v>11</v>
      </c>
      <c r="P511" s="7">
        <v>113</v>
      </c>
      <c r="Q511" s="7">
        <v>0</v>
      </c>
      <c r="R511" s="7">
        <v>80</v>
      </c>
      <c r="S511" s="7">
        <v>0</v>
      </c>
      <c r="T511" s="7">
        <v>0</v>
      </c>
      <c r="U511" s="7">
        <v>193</v>
      </c>
      <c r="V511" s="7">
        <v>136</v>
      </c>
      <c r="W511" s="7">
        <v>0</v>
      </c>
      <c r="X511" s="7">
        <v>0</v>
      </c>
      <c r="Y511" s="7">
        <v>0</v>
      </c>
      <c r="Z511" s="7">
        <v>49</v>
      </c>
      <c r="AA511" s="7">
        <v>0</v>
      </c>
      <c r="AB511" s="16">
        <v>0</v>
      </c>
      <c r="AC511" s="16">
        <v>0</v>
      </c>
      <c r="AD511" s="16">
        <v>0</v>
      </c>
      <c r="AE511" s="16">
        <v>0</v>
      </c>
      <c r="AF511" s="15">
        <v>100</v>
      </c>
      <c r="AG511" s="10" t="s">
        <v>28</v>
      </c>
      <c r="AH511" s="10" t="s">
        <v>1966</v>
      </c>
      <c r="AI511" s="9">
        <v>37.67</v>
      </c>
      <c r="AJ511" s="9">
        <v>75.825100000000006</v>
      </c>
      <c r="AK511" s="9">
        <v>586.57619999999997</v>
      </c>
      <c r="AL511" s="24">
        <f>Table1[[#This Row],[Company Direct Land Through FY12]]+Table1[[#This Row],[Company Direct Land FY13 and After]]</f>
        <v>662.40129999999999</v>
      </c>
      <c r="AM511" s="9">
        <v>81.429000000000002</v>
      </c>
      <c r="AN511" s="9">
        <v>150.9786</v>
      </c>
      <c r="AO511" s="9">
        <v>1267.9637</v>
      </c>
      <c r="AP511" s="24">
        <f>Table1[[#This Row],[Company Direct Building Through FY12]]+Table1[[#This Row],[Company Direct Building FY13 and After]]</f>
        <v>1418.9422999999999</v>
      </c>
      <c r="AQ511" s="9">
        <v>0</v>
      </c>
      <c r="AR511" s="9">
        <v>99.145200000000003</v>
      </c>
      <c r="AS511" s="9">
        <v>0</v>
      </c>
      <c r="AT511" s="24">
        <f>Table1[[#This Row],[Mortgage Recording Tax Through FY12]]+Table1[[#This Row],[Mortgage Recording Tax FY13 and After]]</f>
        <v>99.145200000000003</v>
      </c>
      <c r="AU511" s="9">
        <v>25.369</v>
      </c>
      <c r="AV511" s="9">
        <v>22.472200000000001</v>
      </c>
      <c r="AW511" s="9">
        <v>395.03089999999997</v>
      </c>
      <c r="AX511" s="24">
        <f>Table1[[#This Row],[Pilot Savings  Through FY12]]+Table1[[#This Row],[Pilot Savings FY13 and After]]</f>
        <v>417.50309999999996</v>
      </c>
      <c r="AY511" s="9">
        <v>0</v>
      </c>
      <c r="AZ511" s="9">
        <v>99.145200000000003</v>
      </c>
      <c r="BA511" s="9">
        <v>0</v>
      </c>
      <c r="BB511" s="24">
        <f>Table1[[#This Row],[Mortgage Recording Tax Exemption Through FY12]]+Table1[[#This Row],[Mortgage Recording Tax Exemption FY13 and After]]</f>
        <v>99.145200000000003</v>
      </c>
      <c r="BC511" s="9">
        <v>79.134699999999995</v>
      </c>
      <c r="BD511" s="9">
        <v>206.1756</v>
      </c>
      <c r="BE511" s="9">
        <v>1232.2380000000001</v>
      </c>
      <c r="BF511" s="24">
        <f>Table1[[#This Row],[Indirect and Induced Land Through FY12]]+Table1[[#This Row],[Indirect and Induced Land FY13 and After]]</f>
        <v>1438.4136000000001</v>
      </c>
      <c r="BG511" s="9">
        <v>146.96449999999999</v>
      </c>
      <c r="BH511" s="9">
        <v>382.89749999999998</v>
      </c>
      <c r="BI511" s="9">
        <v>2288.4434999999999</v>
      </c>
      <c r="BJ511" s="24">
        <f>Table1[[#This Row],[Indirect and Induced Building Through FY12]]+Table1[[#This Row],[Indirect and Induced Building FY13 and After]]</f>
        <v>2671.3409999999999</v>
      </c>
      <c r="BK511" s="9">
        <v>319.82920000000001</v>
      </c>
      <c r="BL511" s="9">
        <v>793.40459999999996</v>
      </c>
      <c r="BM511" s="9">
        <v>4980.1904999999997</v>
      </c>
      <c r="BN511" s="24">
        <f>Table1[[#This Row],[TOTAL Real Property Related Taxes Through FY12]]+Table1[[#This Row],[TOTAL Real Property Related Taxes FY13 and After]]</f>
        <v>5773.5950999999995</v>
      </c>
      <c r="BO511" s="9">
        <v>429.46379999999999</v>
      </c>
      <c r="BP511" s="9">
        <v>1160.7926</v>
      </c>
      <c r="BQ511" s="9">
        <v>6687.3491000000004</v>
      </c>
      <c r="BR511" s="24">
        <f>Table1[[#This Row],[Company Direct Through FY12]]+Table1[[#This Row],[Company Direct FY13 and After]]</f>
        <v>7848.1417000000001</v>
      </c>
      <c r="BS511" s="9">
        <v>69.999399999999994</v>
      </c>
      <c r="BT511" s="9">
        <v>180.20400000000001</v>
      </c>
      <c r="BU511" s="9">
        <v>0</v>
      </c>
      <c r="BV511" s="24">
        <f>Table1[[#This Row],[Sales Tax Exemption Through FY12]]+Table1[[#This Row],[Sales Tax Exemption FY13 and After]]</f>
        <v>180.20400000000001</v>
      </c>
      <c r="BW511" s="9">
        <v>0</v>
      </c>
      <c r="BX511" s="9">
        <v>0</v>
      </c>
      <c r="BY511" s="9">
        <v>0</v>
      </c>
      <c r="BZ511" s="24">
        <f>Table1[[#This Row],[Energy Tax Savings Through FY12]]+Table1[[#This Row],[Energy Tax Savings FY13 and After]]</f>
        <v>0</v>
      </c>
      <c r="CA511" s="9">
        <v>0</v>
      </c>
      <c r="CB511" s="9">
        <v>0</v>
      </c>
      <c r="CC511" s="9">
        <v>0</v>
      </c>
      <c r="CD511" s="24">
        <f>Table1[[#This Row],[Tax Exempt Bond Savings Through FY12]]+Table1[[#This Row],[Tax Exempt Bond Savings FY13 and After]]</f>
        <v>0</v>
      </c>
      <c r="CE511" s="9">
        <v>265.26240000000001</v>
      </c>
      <c r="CF511" s="9">
        <v>724.89089999999999</v>
      </c>
      <c r="CG511" s="9">
        <v>4130.5048999999999</v>
      </c>
      <c r="CH511" s="24">
        <f>Table1[[#This Row],[Indirect and Induced Through FY12]]+Table1[[#This Row],[Indirect and Induced FY13 and After]]</f>
        <v>4855.3958000000002</v>
      </c>
      <c r="CI511" s="9">
        <v>624.72680000000003</v>
      </c>
      <c r="CJ511" s="9">
        <v>1705.4794999999999</v>
      </c>
      <c r="CK511" s="9">
        <v>10817.853999999999</v>
      </c>
      <c r="CL511" s="24">
        <f>Table1[[#This Row],[TOTAL Income Consumption Use Taxes Through FY12]]+Table1[[#This Row],[TOTAL Income Consumption Use Taxes FY13 and After]]</f>
        <v>12523.333499999999</v>
      </c>
      <c r="CM511" s="9">
        <v>95.368399999999994</v>
      </c>
      <c r="CN511" s="9">
        <v>301.82139999999998</v>
      </c>
      <c r="CO511" s="9">
        <v>395.03089999999997</v>
      </c>
      <c r="CP511" s="24">
        <f>Table1[[#This Row],[Assistance Provided Through FY12]]+Table1[[#This Row],[Assistance Provided FY13 and After]]</f>
        <v>696.85230000000001</v>
      </c>
      <c r="CQ511" s="9">
        <v>0</v>
      </c>
      <c r="CR511" s="9">
        <v>0</v>
      </c>
      <c r="CS511" s="9">
        <v>0</v>
      </c>
      <c r="CT511" s="24">
        <f>Table1[[#This Row],[Recapture Cancellation Reduction Amount Through FY12]]+Table1[[#This Row],[Recapture Cancellation Reduction Amount FY13 and After]]</f>
        <v>0</v>
      </c>
      <c r="CU511" s="9">
        <v>0</v>
      </c>
      <c r="CV511" s="9">
        <v>0</v>
      </c>
      <c r="CW511" s="9">
        <v>0</v>
      </c>
      <c r="CX511" s="24">
        <f>Table1[[#This Row],[Penalty Paid Through FY12]]+Table1[[#This Row],[Penalty Paid FY13 and After]]</f>
        <v>0</v>
      </c>
      <c r="CY511" s="9">
        <v>95.368399999999994</v>
      </c>
      <c r="CZ511" s="9">
        <v>301.82139999999998</v>
      </c>
      <c r="DA511" s="9">
        <v>395.03089999999997</v>
      </c>
      <c r="DB511" s="24">
        <f>Table1[[#This Row],[TOTAL Assistance Net of Recapture Penalties Through FY12]]+Table1[[#This Row],[TOTAL Assistance Net of Recapture Penalties FY13 and After]]</f>
        <v>696.85230000000001</v>
      </c>
      <c r="DC511" s="9">
        <v>548.56280000000004</v>
      </c>
      <c r="DD511" s="9">
        <v>1486.7415000000001</v>
      </c>
      <c r="DE511" s="9">
        <v>8541.8889999999992</v>
      </c>
      <c r="DF511" s="24">
        <f>Table1[[#This Row],[Company Direct Tax Revenue Before Assistance Through FY12]]+Table1[[#This Row],[Company Direct Tax Revenue Before Assistance FY13 and After]]</f>
        <v>10028.630499999999</v>
      </c>
      <c r="DG511" s="9">
        <v>491.36160000000001</v>
      </c>
      <c r="DH511" s="9">
        <v>1313.9639999999999</v>
      </c>
      <c r="DI511" s="9">
        <v>7651.1863999999996</v>
      </c>
      <c r="DJ511" s="24">
        <f>Table1[[#This Row],[Indirect and Induced Tax Revenues Through FY12]]+Table1[[#This Row],[Indirect and Induced Tax Revenues FY13 and After]]</f>
        <v>8965.1503999999986</v>
      </c>
      <c r="DK511" s="9">
        <v>1039.9244000000001</v>
      </c>
      <c r="DL511" s="9">
        <v>2800.7055</v>
      </c>
      <c r="DM511" s="9">
        <v>16193.0754</v>
      </c>
      <c r="DN511" s="24">
        <f>Table1[[#This Row],[TOTAL Tax Revenues Before Assistance Through FY12]]+Table1[[#This Row],[TOTAL Tax Revenues Before Assistance FY13 and After]]</f>
        <v>18993.780899999998</v>
      </c>
      <c r="DO511" s="9">
        <v>944.55600000000004</v>
      </c>
      <c r="DP511" s="9">
        <v>2498.8841000000002</v>
      </c>
      <c r="DQ511" s="9">
        <v>15798.0445</v>
      </c>
      <c r="DR511" s="24">
        <f>Table1[[#This Row],[TOTAL Tax Revenues Net of Assistance Recapture and Penalty Through FY12]]+Table1[[#This Row],[TOTAL Tax Revenues Net of Assistance Recapture and Penalty FY13 and After]]</f>
        <v>18296.928599999999</v>
      </c>
      <c r="DS511" s="9">
        <v>0</v>
      </c>
      <c r="DT511" s="9">
        <v>0</v>
      </c>
      <c r="DU511" s="9">
        <v>0</v>
      </c>
      <c r="DV511" s="9">
        <v>0</v>
      </c>
    </row>
    <row r="512" spans="1:126" x14ac:dyDescent="0.25">
      <c r="A512" s="10">
        <v>93746</v>
      </c>
      <c r="B512" s="10" t="s">
        <v>1858</v>
      </c>
      <c r="C512" s="10" t="s">
        <v>1859</v>
      </c>
      <c r="D512" s="10" t="s">
        <v>17</v>
      </c>
      <c r="E512" s="10">
        <v>34</v>
      </c>
      <c r="F512" s="10" t="s">
        <v>1860</v>
      </c>
      <c r="G512" s="10" t="s">
        <v>169</v>
      </c>
      <c r="H512" s="13">
        <v>52000</v>
      </c>
      <c r="I512" s="13">
        <v>31000</v>
      </c>
      <c r="J512" s="10" t="s">
        <v>1780</v>
      </c>
      <c r="K512" s="10" t="s">
        <v>81</v>
      </c>
      <c r="L512" s="8">
        <v>40275</v>
      </c>
      <c r="M512" s="8">
        <v>49856</v>
      </c>
      <c r="N512" s="9">
        <v>6736</v>
      </c>
      <c r="O512" s="10" t="s">
        <v>11</v>
      </c>
      <c r="P512" s="7">
        <v>0</v>
      </c>
      <c r="Q512" s="7">
        <v>0</v>
      </c>
      <c r="R512" s="7">
        <v>10</v>
      </c>
      <c r="S512" s="7">
        <v>0</v>
      </c>
      <c r="T512" s="7">
        <v>0</v>
      </c>
      <c r="U512" s="7">
        <v>10</v>
      </c>
      <c r="V512" s="7">
        <v>10</v>
      </c>
      <c r="W512" s="7">
        <v>0</v>
      </c>
      <c r="X512" s="7">
        <v>0</v>
      </c>
      <c r="Y512" s="7">
        <v>0</v>
      </c>
      <c r="Z512" s="7">
        <v>12</v>
      </c>
      <c r="AA512" s="7">
        <v>0</v>
      </c>
      <c r="AB512" s="16">
        <v>0</v>
      </c>
      <c r="AC512" s="16">
        <v>0</v>
      </c>
      <c r="AD512" s="16">
        <v>0</v>
      </c>
      <c r="AE512" s="16">
        <v>0</v>
      </c>
      <c r="AF512" s="15">
        <v>70</v>
      </c>
      <c r="AG512" s="10" t="s">
        <v>28</v>
      </c>
      <c r="AH512" s="10" t="s">
        <v>1966</v>
      </c>
      <c r="AI512" s="9">
        <v>49.786000000000001</v>
      </c>
      <c r="AJ512" s="9">
        <v>67.273200000000003</v>
      </c>
      <c r="AK512" s="9">
        <v>775.23940000000005</v>
      </c>
      <c r="AL512" s="24">
        <f>Table1[[#This Row],[Company Direct Land Through FY12]]+Table1[[#This Row],[Company Direct Land FY13 and After]]</f>
        <v>842.51260000000002</v>
      </c>
      <c r="AM512" s="9">
        <v>33.722999999999999</v>
      </c>
      <c r="AN512" s="9">
        <v>72.906400000000005</v>
      </c>
      <c r="AO512" s="9">
        <v>525.11279999999999</v>
      </c>
      <c r="AP512" s="24">
        <f>Table1[[#This Row],[Company Direct Building Through FY12]]+Table1[[#This Row],[Company Direct Building FY13 and After]]</f>
        <v>598.01919999999996</v>
      </c>
      <c r="AQ512" s="9">
        <v>0</v>
      </c>
      <c r="AR512" s="9">
        <v>97.519599999999997</v>
      </c>
      <c r="AS512" s="9">
        <v>0</v>
      </c>
      <c r="AT512" s="24">
        <f>Table1[[#This Row],[Mortgage Recording Tax Through FY12]]+Table1[[#This Row],[Mortgage Recording Tax FY13 and After]]</f>
        <v>97.519599999999997</v>
      </c>
      <c r="AU512" s="9">
        <v>49.786000000000001</v>
      </c>
      <c r="AV512" s="9">
        <v>44.101100000000002</v>
      </c>
      <c r="AW512" s="9">
        <v>775.23940000000005</v>
      </c>
      <c r="AX512" s="24">
        <f>Table1[[#This Row],[Pilot Savings  Through FY12]]+Table1[[#This Row],[Pilot Savings FY13 and After]]</f>
        <v>819.34050000000002</v>
      </c>
      <c r="AY512" s="9">
        <v>0</v>
      </c>
      <c r="AZ512" s="9">
        <v>97.519599999999997</v>
      </c>
      <c r="BA512" s="9">
        <v>0</v>
      </c>
      <c r="BB512" s="24">
        <f>Table1[[#This Row],[Mortgage Recording Tax Exemption Through FY12]]+Table1[[#This Row],[Mortgage Recording Tax Exemption FY13 and After]]</f>
        <v>97.519599999999997</v>
      </c>
      <c r="BC512" s="9">
        <v>17.4238</v>
      </c>
      <c r="BD512" s="9">
        <v>48.801299999999998</v>
      </c>
      <c r="BE512" s="9">
        <v>271.31150000000002</v>
      </c>
      <c r="BF512" s="24">
        <f>Table1[[#This Row],[Indirect and Induced Land Through FY12]]+Table1[[#This Row],[Indirect and Induced Land FY13 and After]]</f>
        <v>320.11279999999999</v>
      </c>
      <c r="BG512" s="9">
        <v>32.358600000000003</v>
      </c>
      <c r="BH512" s="9">
        <v>90.631100000000004</v>
      </c>
      <c r="BI512" s="9">
        <v>503.86970000000002</v>
      </c>
      <c r="BJ512" s="24">
        <f>Table1[[#This Row],[Indirect and Induced Building Through FY12]]+Table1[[#This Row],[Indirect and Induced Building FY13 and After]]</f>
        <v>594.50080000000003</v>
      </c>
      <c r="BK512" s="9">
        <v>83.505399999999995</v>
      </c>
      <c r="BL512" s="9">
        <v>235.51089999999999</v>
      </c>
      <c r="BM512" s="9">
        <v>1300.2940000000001</v>
      </c>
      <c r="BN512" s="24">
        <f>Table1[[#This Row],[TOTAL Real Property Related Taxes Through FY12]]+Table1[[#This Row],[TOTAL Real Property Related Taxes FY13 and After]]</f>
        <v>1535.8049000000001</v>
      </c>
      <c r="BO512" s="9">
        <v>119.58029999999999</v>
      </c>
      <c r="BP512" s="9">
        <v>354.62479999999999</v>
      </c>
      <c r="BQ512" s="9">
        <v>1862.0309999999999</v>
      </c>
      <c r="BR512" s="24">
        <f>Table1[[#This Row],[Company Direct Through FY12]]+Table1[[#This Row],[Company Direct FY13 and After]]</f>
        <v>2216.6558</v>
      </c>
      <c r="BS512" s="9">
        <v>0</v>
      </c>
      <c r="BT512" s="9">
        <v>7.8663999999999996</v>
      </c>
      <c r="BU512" s="9">
        <v>0</v>
      </c>
      <c r="BV512" s="24">
        <f>Table1[[#This Row],[Sales Tax Exemption Through FY12]]+Table1[[#This Row],[Sales Tax Exemption FY13 and After]]</f>
        <v>7.8663999999999996</v>
      </c>
      <c r="BW512" s="9">
        <v>0</v>
      </c>
      <c r="BX512" s="9">
        <v>0</v>
      </c>
      <c r="BY512" s="9">
        <v>0</v>
      </c>
      <c r="BZ512" s="24">
        <f>Table1[[#This Row],[Energy Tax Savings Through FY12]]+Table1[[#This Row],[Energy Tax Savings FY13 and After]]</f>
        <v>0</v>
      </c>
      <c r="CA512" s="9">
        <v>0</v>
      </c>
      <c r="CB512" s="9">
        <v>0</v>
      </c>
      <c r="CC512" s="9">
        <v>0</v>
      </c>
      <c r="CD512" s="24">
        <f>Table1[[#This Row],[Tax Exempt Bond Savings Through FY12]]+Table1[[#This Row],[Tax Exempt Bond Savings FY13 and After]]</f>
        <v>0</v>
      </c>
      <c r="CE512" s="9">
        <v>64.637100000000004</v>
      </c>
      <c r="CF512" s="9">
        <v>194.83699999999999</v>
      </c>
      <c r="CG512" s="9">
        <v>1006.49</v>
      </c>
      <c r="CH512" s="24">
        <f>Table1[[#This Row],[Indirect and Induced Through FY12]]+Table1[[#This Row],[Indirect and Induced FY13 and After]]</f>
        <v>1201.327</v>
      </c>
      <c r="CI512" s="9">
        <v>184.2174</v>
      </c>
      <c r="CJ512" s="9">
        <v>541.59540000000004</v>
      </c>
      <c r="CK512" s="9">
        <v>2868.5210000000002</v>
      </c>
      <c r="CL512" s="24">
        <f>Table1[[#This Row],[TOTAL Income Consumption Use Taxes Through FY12]]+Table1[[#This Row],[TOTAL Income Consumption Use Taxes FY13 and After]]</f>
        <v>3410.1164000000003</v>
      </c>
      <c r="CM512" s="9">
        <v>49.786000000000001</v>
      </c>
      <c r="CN512" s="9">
        <v>149.4871</v>
      </c>
      <c r="CO512" s="9">
        <v>775.23940000000005</v>
      </c>
      <c r="CP512" s="24">
        <f>Table1[[#This Row],[Assistance Provided Through FY12]]+Table1[[#This Row],[Assistance Provided FY13 and After]]</f>
        <v>924.72649999999999</v>
      </c>
      <c r="CQ512" s="9">
        <v>0</v>
      </c>
      <c r="CR512" s="9">
        <v>0</v>
      </c>
      <c r="CS512" s="9">
        <v>0</v>
      </c>
      <c r="CT512" s="24">
        <f>Table1[[#This Row],[Recapture Cancellation Reduction Amount Through FY12]]+Table1[[#This Row],[Recapture Cancellation Reduction Amount FY13 and After]]</f>
        <v>0</v>
      </c>
      <c r="CU512" s="9">
        <v>0</v>
      </c>
      <c r="CV512" s="9">
        <v>0</v>
      </c>
      <c r="CW512" s="9">
        <v>0</v>
      </c>
      <c r="CX512" s="24">
        <f>Table1[[#This Row],[Penalty Paid Through FY12]]+Table1[[#This Row],[Penalty Paid FY13 and After]]</f>
        <v>0</v>
      </c>
      <c r="CY512" s="9">
        <v>49.786000000000001</v>
      </c>
      <c r="CZ512" s="9">
        <v>149.4871</v>
      </c>
      <c r="DA512" s="9">
        <v>775.23940000000005</v>
      </c>
      <c r="DB512" s="24">
        <f>Table1[[#This Row],[TOTAL Assistance Net of Recapture Penalties Through FY12]]+Table1[[#This Row],[TOTAL Assistance Net of Recapture Penalties FY13 and After]]</f>
        <v>924.72649999999999</v>
      </c>
      <c r="DC512" s="9">
        <v>203.08930000000001</v>
      </c>
      <c r="DD512" s="9">
        <v>592.32399999999996</v>
      </c>
      <c r="DE512" s="9">
        <v>3162.3832000000002</v>
      </c>
      <c r="DF512" s="24">
        <f>Table1[[#This Row],[Company Direct Tax Revenue Before Assistance Through FY12]]+Table1[[#This Row],[Company Direct Tax Revenue Before Assistance FY13 and After]]</f>
        <v>3754.7072000000003</v>
      </c>
      <c r="DG512" s="9">
        <v>114.4195</v>
      </c>
      <c r="DH512" s="9">
        <v>334.26940000000002</v>
      </c>
      <c r="DI512" s="9">
        <v>1781.6712</v>
      </c>
      <c r="DJ512" s="24">
        <f>Table1[[#This Row],[Indirect and Induced Tax Revenues Through FY12]]+Table1[[#This Row],[Indirect and Induced Tax Revenues FY13 and After]]</f>
        <v>2115.9405999999999</v>
      </c>
      <c r="DK512" s="9">
        <v>317.50880000000001</v>
      </c>
      <c r="DL512" s="9">
        <v>926.59339999999997</v>
      </c>
      <c r="DM512" s="9">
        <v>4944.0544</v>
      </c>
      <c r="DN512" s="24">
        <f>Table1[[#This Row],[TOTAL Tax Revenues Before Assistance Through FY12]]+Table1[[#This Row],[TOTAL Tax Revenues Before Assistance FY13 and After]]</f>
        <v>5870.6477999999997</v>
      </c>
      <c r="DO512" s="9">
        <v>267.72280000000001</v>
      </c>
      <c r="DP512" s="9">
        <v>777.10630000000003</v>
      </c>
      <c r="DQ512" s="9">
        <v>4168.8149999999996</v>
      </c>
      <c r="DR512" s="24">
        <f>Table1[[#This Row],[TOTAL Tax Revenues Net of Assistance Recapture and Penalty Through FY12]]+Table1[[#This Row],[TOTAL Tax Revenues Net of Assistance Recapture and Penalty FY13 and After]]</f>
        <v>4945.9213</v>
      </c>
      <c r="DS512" s="9">
        <v>0</v>
      </c>
      <c r="DT512" s="9">
        <v>0</v>
      </c>
      <c r="DU512" s="9">
        <v>0</v>
      </c>
      <c r="DV512" s="9">
        <v>0</v>
      </c>
    </row>
    <row r="513" spans="1:126" x14ac:dyDescent="0.25">
      <c r="A513" s="10">
        <v>93748</v>
      </c>
      <c r="B513" s="10" t="s">
        <v>1861</v>
      </c>
      <c r="C513" s="10" t="s">
        <v>1863</v>
      </c>
      <c r="D513" s="10" t="s">
        <v>24</v>
      </c>
      <c r="E513" s="10">
        <v>27</v>
      </c>
      <c r="F513" s="10" t="s">
        <v>1864</v>
      </c>
      <c r="G513" s="10" t="s">
        <v>1609</v>
      </c>
      <c r="H513" s="13">
        <v>60000</v>
      </c>
      <c r="I513" s="13">
        <v>40000</v>
      </c>
      <c r="J513" s="10" t="s">
        <v>1862</v>
      </c>
      <c r="K513" s="10" t="s">
        <v>81</v>
      </c>
      <c r="L513" s="8">
        <v>40280</v>
      </c>
      <c r="M513" s="8">
        <v>49856</v>
      </c>
      <c r="N513" s="9">
        <v>6975</v>
      </c>
      <c r="O513" s="10" t="s">
        <v>11</v>
      </c>
      <c r="P513" s="7">
        <v>0</v>
      </c>
      <c r="Q513" s="7">
        <v>0</v>
      </c>
      <c r="R513" s="7">
        <v>15</v>
      </c>
      <c r="S513" s="7">
        <v>0</v>
      </c>
      <c r="T513" s="7">
        <v>0</v>
      </c>
      <c r="U513" s="7">
        <v>15</v>
      </c>
      <c r="V513" s="7">
        <v>15</v>
      </c>
      <c r="W513" s="7">
        <v>0</v>
      </c>
      <c r="X513" s="7">
        <v>0</v>
      </c>
      <c r="Y513" s="7">
        <v>0</v>
      </c>
      <c r="Z513" s="7">
        <v>25</v>
      </c>
      <c r="AA513" s="7">
        <v>0</v>
      </c>
      <c r="AB513" s="16">
        <v>0</v>
      </c>
      <c r="AC513" s="16">
        <v>0</v>
      </c>
      <c r="AD513" s="16">
        <v>0</v>
      </c>
      <c r="AE513" s="16">
        <v>0</v>
      </c>
      <c r="AF513" s="15">
        <v>100</v>
      </c>
      <c r="AG513" s="10" t="s">
        <v>28</v>
      </c>
      <c r="AH513" s="10" t="s">
        <v>1966</v>
      </c>
      <c r="AI513" s="9">
        <v>39.634999999999998</v>
      </c>
      <c r="AJ513" s="9">
        <v>93.384500000000003</v>
      </c>
      <c r="AK513" s="9">
        <v>617.17169999999999</v>
      </c>
      <c r="AL513" s="24">
        <f>Table1[[#This Row],[Company Direct Land Through FY12]]+Table1[[#This Row],[Company Direct Land FY13 and After]]</f>
        <v>710.55619999999999</v>
      </c>
      <c r="AM513" s="9">
        <v>25.417999999999999</v>
      </c>
      <c r="AN513" s="9">
        <v>130.74100000000001</v>
      </c>
      <c r="AO513" s="9">
        <v>395.79360000000003</v>
      </c>
      <c r="AP513" s="24">
        <f>Table1[[#This Row],[Company Direct Building Through FY12]]+Table1[[#This Row],[Company Direct Building FY13 and After]]</f>
        <v>526.53460000000007</v>
      </c>
      <c r="AQ513" s="9">
        <v>0</v>
      </c>
      <c r="AR513" s="9">
        <v>80.388000000000005</v>
      </c>
      <c r="AS513" s="9">
        <v>0</v>
      </c>
      <c r="AT513" s="24">
        <f>Table1[[#This Row],[Mortgage Recording Tax Through FY12]]+Table1[[#This Row],[Mortgage Recording Tax FY13 and After]]</f>
        <v>80.388000000000005</v>
      </c>
      <c r="AU513" s="9">
        <v>39.634999999999998</v>
      </c>
      <c r="AV513" s="9">
        <v>35.109200000000001</v>
      </c>
      <c r="AW513" s="9">
        <v>617.17169999999999</v>
      </c>
      <c r="AX513" s="24">
        <f>Table1[[#This Row],[Pilot Savings  Through FY12]]+Table1[[#This Row],[Pilot Savings FY13 and After]]</f>
        <v>652.28089999999997</v>
      </c>
      <c r="AY513" s="9">
        <v>0</v>
      </c>
      <c r="AZ513" s="9">
        <v>80.388000000000005</v>
      </c>
      <c r="BA513" s="9">
        <v>0</v>
      </c>
      <c r="BB513" s="24">
        <f>Table1[[#This Row],[Mortgage Recording Tax Exemption Through FY12]]+Table1[[#This Row],[Mortgage Recording Tax Exemption FY13 and After]]</f>
        <v>80.388000000000005</v>
      </c>
      <c r="BC513" s="9">
        <v>26.225999999999999</v>
      </c>
      <c r="BD513" s="9">
        <v>59.060099999999998</v>
      </c>
      <c r="BE513" s="9">
        <v>408.37369999999999</v>
      </c>
      <c r="BF513" s="24">
        <f>Table1[[#This Row],[Indirect and Induced Land Through FY12]]+Table1[[#This Row],[Indirect and Induced Land FY13 and After]]</f>
        <v>467.43379999999996</v>
      </c>
      <c r="BG513" s="9">
        <v>48.705300000000001</v>
      </c>
      <c r="BH513" s="9">
        <v>109.6829</v>
      </c>
      <c r="BI513" s="9">
        <v>758.40959999999995</v>
      </c>
      <c r="BJ513" s="24">
        <f>Table1[[#This Row],[Indirect and Induced Building Through FY12]]+Table1[[#This Row],[Indirect and Induced Building FY13 and After]]</f>
        <v>868.09249999999997</v>
      </c>
      <c r="BK513" s="9">
        <v>100.3493</v>
      </c>
      <c r="BL513" s="9">
        <v>357.7593</v>
      </c>
      <c r="BM513" s="9">
        <v>1562.5769</v>
      </c>
      <c r="BN513" s="24">
        <f>Table1[[#This Row],[TOTAL Real Property Related Taxes Through FY12]]+Table1[[#This Row],[TOTAL Real Property Related Taxes FY13 and After]]</f>
        <v>1920.3362</v>
      </c>
      <c r="BO513" s="9">
        <v>131.27369999999999</v>
      </c>
      <c r="BP513" s="9">
        <v>306.46409999999997</v>
      </c>
      <c r="BQ513" s="9">
        <v>2044.1142</v>
      </c>
      <c r="BR513" s="24">
        <f>Table1[[#This Row],[Company Direct Through FY12]]+Table1[[#This Row],[Company Direct FY13 and After]]</f>
        <v>2350.5783000000001</v>
      </c>
      <c r="BS513" s="9">
        <v>0</v>
      </c>
      <c r="BT513" s="9">
        <v>0</v>
      </c>
      <c r="BU513" s="9">
        <v>0</v>
      </c>
      <c r="BV513" s="24">
        <f>Table1[[#This Row],[Sales Tax Exemption Through FY12]]+Table1[[#This Row],[Sales Tax Exemption FY13 and After]]</f>
        <v>0</v>
      </c>
      <c r="BW513" s="9">
        <v>0</v>
      </c>
      <c r="BX513" s="9">
        <v>0</v>
      </c>
      <c r="BY513" s="9">
        <v>0</v>
      </c>
      <c r="BZ513" s="24">
        <f>Table1[[#This Row],[Energy Tax Savings Through FY12]]+Table1[[#This Row],[Energy Tax Savings FY13 and After]]</f>
        <v>0</v>
      </c>
      <c r="CA513" s="9">
        <v>0</v>
      </c>
      <c r="CB513" s="9">
        <v>0</v>
      </c>
      <c r="CC513" s="9">
        <v>0</v>
      </c>
      <c r="CD513" s="24">
        <f>Table1[[#This Row],[Tax Exempt Bond Savings Through FY12]]+Table1[[#This Row],[Tax Exempt Bond Savings FY13 and After]]</f>
        <v>0</v>
      </c>
      <c r="CE513" s="9">
        <v>89.546400000000006</v>
      </c>
      <c r="CF513" s="9">
        <v>211.4442</v>
      </c>
      <c r="CG513" s="9">
        <v>1394.3626999999999</v>
      </c>
      <c r="CH513" s="24">
        <f>Table1[[#This Row],[Indirect and Induced Through FY12]]+Table1[[#This Row],[Indirect and Induced FY13 and After]]</f>
        <v>1605.8068999999998</v>
      </c>
      <c r="CI513" s="9">
        <v>220.8201</v>
      </c>
      <c r="CJ513" s="9">
        <v>517.90830000000005</v>
      </c>
      <c r="CK513" s="9">
        <v>3438.4769000000001</v>
      </c>
      <c r="CL513" s="24">
        <f>Table1[[#This Row],[TOTAL Income Consumption Use Taxes Through FY12]]+Table1[[#This Row],[TOTAL Income Consumption Use Taxes FY13 and After]]</f>
        <v>3956.3852000000002</v>
      </c>
      <c r="CM513" s="9">
        <v>39.634999999999998</v>
      </c>
      <c r="CN513" s="9">
        <v>115.49720000000001</v>
      </c>
      <c r="CO513" s="9">
        <v>617.17169999999999</v>
      </c>
      <c r="CP513" s="24">
        <f>Table1[[#This Row],[Assistance Provided Through FY12]]+Table1[[#This Row],[Assistance Provided FY13 and After]]</f>
        <v>732.66890000000001</v>
      </c>
      <c r="CQ513" s="9">
        <v>0</v>
      </c>
      <c r="CR513" s="9">
        <v>0</v>
      </c>
      <c r="CS513" s="9">
        <v>0</v>
      </c>
      <c r="CT513" s="24">
        <f>Table1[[#This Row],[Recapture Cancellation Reduction Amount Through FY12]]+Table1[[#This Row],[Recapture Cancellation Reduction Amount FY13 and After]]</f>
        <v>0</v>
      </c>
      <c r="CU513" s="9">
        <v>0</v>
      </c>
      <c r="CV513" s="9">
        <v>0</v>
      </c>
      <c r="CW513" s="9">
        <v>0</v>
      </c>
      <c r="CX513" s="24">
        <f>Table1[[#This Row],[Penalty Paid Through FY12]]+Table1[[#This Row],[Penalty Paid FY13 and After]]</f>
        <v>0</v>
      </c>
      <c r="CY513" s="9">
        <v>39.634999999999998</v>
      </c>
      <c r="CZ513" s="9">
        <v>115.49720000000001</v>
      </c>
      <c r="DA513" s="9">
        <v>617.17169999999999</v>
      </c>
      <c r="DB513" s="24">
        <f>Table1[[#This Row],[TOTAL Assistance Net of Recapture Penalties Through FY12]]+Table1[[#This Row],[TOTAL Assistance Net of Recapture Penalties FY13 and After]]</f>
        <v>732.66890000000001</v>
      </c>
      <c r="DC513" s="9">
        <v>196.32669999999999</v>
      </c>
      <c r="DD513" s="9">
        <v>610.97760000000005</v>
      </c>
      <c r="DE513" s="9">
        <v>3057.0794999999998</v>
      </c>
      <c r="DF513" s="24">
        <f>Table1[[#This Row],[Company Direct Tax Revenue Before Assistance Through FY12]]+Table1[[#This Row],[Company Direct Tax Revenue Before Assistance FY13 and After]]</f>
        <v>3668.0571</v>
      </c>
      <c r="DG513" s="9">
        <v>164.4777</v>
      </c>
      <c r="DH513" s="9">
        <v>380.18720000000002</v>
      </c>
      <c r="DI513" s="9">
        <v>2561.1460000000002</v>
      </c>
      <c r="DJ513" s="24">
        <f>Table1[[#This Row],[Indirect and Induced Tax Revenues Through FY12]]+Table1[[#This Row],[Indirect and Induced Tax Revenues FY13 and After]]</f>
        <v>2941.3332</v>
      </c>
      <c r="DK513" s="9">
        <v>360.80439999999999</v>
      </c>
      <c r="DL513" s="9">
        <v>991.16480000000001</v>
      </c>
      <c r="DM513" s="9">
        <v>5618.2254999999996</v>
      </c>
      <c r="DN513" s="24">
        <f>Table1[[#This Row],[TOTAL Tax Revenues Before Assistance Through FY12]]+Table1[[#This Row],[TOTAL Tax Revenues Before Assistance FY13 and After]]</f>
        <v>6609.3902999999991</v>
      </c>
      <c r="DO513" s="9">
        <v>321.1694</v>
      </c>
      <c r="DP513" s="9">
        <v>875.66759999999999</v>
      </c>
      <c r="DQ513" s="9">
        <v>5001.0537999999997</v>
      </c>
      <c r="DR513" s="24">
        <f>Table1[[#This Row],[TOTAL Tax Revenues Net of Assistance Recapture and Penalty Through FY12]]+Table1[[#This Row],[TOTAL Tax Revenues Net of Assistance Recapture and Penalty FY13 and After]]</f>
        <v>5876.7213999999994</v>
      </c>
      <c r="DS513" s="9">
        <v>0</v>
      </c>
      <c r="DT513" s="9">
        <v>0</v>
      </c>
      <c r="DU513" s="9">
        <v>0</v>
      </c>
      <c r="DV513" s="9">
        <v>0</v>
      </c>
    </row>
    <row r="514" spans="1:126" x14ac:dyDescent="0.25">
      <c r="A514" s="10">
        <v>93756</v>
      </c>
      <c r="B514" s="10" t="s">
        <v>1865</v>
      </c>
      <c r="C514" s="10" t="s">
        <v>1866</v>
      </c>
      <c r="D514" s="10" t="s">
        <v>24</v>
      </c>
      <c r="E514" s="10">
        <v>29</v>
      </c>
      <c r="F514" s="10" t="s">
        <v>1867</v>
      </c>
      <c r="G514" s="10" t="s">
        <v>117</v>
      </c>
      <c r="H514" s="13">
        <v>50000</v>
      </c>
      <c r="I514" s="13">
        <v>35000</v>
      </c>
      <c r="J514" s="10" t="s">
        <v>1827</v>
      </c>
      <c r="K514" s="10" t="s">
        <v>81</v>
      </c>
      <c r="L514" s="8">
        <v>40445</v>
      </c>
      <c r="M514" s="8">
        <v>49856</v>
      </c>
      <c r="N514" s="9">
        <v>4000</v>
      </c>
      <c r="O514" s="10" t="s">
        <v>11</v>
      </c>
      <c r="P514" s="7">
        <v>0</v>
      </c>
      <c r="Q514" s="7">
        <v>0</v>
      </c>
      <c r="R514" s="7">
        <v>101</v>
      </c>
      <c r="S514" s="7">
        <v>0</v>
      </c>
      <c r="T514" s="7">
        <v>0</v>
      </c>
      <c r="U514" s="7">
        <v>101</v>
      </c>
      <c r="V514" s="7">
        <v>101</v>
      </c>
      <c r="W514" s="7">
        <v>0</v>
      </c>
      <c r="X514" s="7">
        <v>0</v>
      </c>
      <c r="Y514" s="7">
        <v>64</v>
      </c>
      <c r="Z514" s="7">
        <v>4</v>
      </c>
      <c r="AA514" s="7">
        <v>0</v>
      </c>
      <c r="AB514" s="16">
        <v>0</v>
      </c>
      <c r="AC514" s="16">
        <v>0</v>
      </c>
      <c r="AD514" s="16">
        <v>0</v>
      </c>
      <c r="AE514" s="16">
        <v>0</v>
      </c>
      <c r="AF514" s="15">
        <v>78.21782178217822</v>
      </c>
      <c r="AG514" s="10" t="s">
        <v>28</v>
      </c>
      <c r="AH514" s="10" t="s">
        <v>1966</v>
      </c>
      <c r="AI514" s="9">
        <v>24.257999999999999</v>
      </c>
      <c r="AJ514" s="9">
        <v>40.904499999999999</v>
      </c>
      <c r="AK514" s="9">
        <v>401.33760000000001</v>
      </c>
      <c r="AL514" s="24">
        <f>Table1[[#This Row],[Company Direct Land Through FY12]]+Table1[[#This Row],[Company Direct Land FY13 and After]]</f>
        <v>442.24209999999999</v>
      </c>
      <c r="AM514" s="9">
        <v>16.628</v>
      </c>
      <c r="AN514" s="9">
        <v>49.214799999999997</v>
      </c>
      <c r="AO514" s="9">
        <v>275.1037</v>
      </c>
      <c r="AP514" s="24">
        <f>Table1[[#This Row],[Company Direct Building Through FY12]]+Table1[[#This Row],[Company Direct Building FY13 and After]]</f>
        <v>324.31849999999997</v>
      </c>
      <c r="AQ514" s="9">
        <v>0</v>
      </c>
      <c r="AR514" s="9">
        <v>54.389499999999998</v>
      </c>
      <c r="AS514" s="9">
        <v>0</v>
      </c>
      <c r="AT514" s="24">
        <f>Table1[[#This Row],[Mortgage Recording Tax Through FY12]]+Table1[[#This Row],[Mortgage Recording Tax FY13 and After]]</f>
        <v>54.389499999999998</v>
      </c>
      <c r="AU514" s="9">
        <v>26.78</v>
      </c>
      <c r="AV514" s="9">
        <v>25.204699999999999</v>
      </c>
      <c r="AW514" s="9">
        <v>443.06470000000002</v>
      </c>
      <c r="AX514" s="24">
        <f>Table1[[#This Row],[Pilot Savings  Through FY12]]+Table1[[#This Row],[Pilot Savings FY13 and After]]</f>
        <v>468.26940000000002</v>
      </c>
      <c r="AY514" s="9">
        <v>0</v>
      </c>
      <c r="AZ514" s="9">
        <v>54.389499999999998</v>
      </c>
      <c r="BA514" s="9">
        <v>0</v>
      </c>
      <c r="BB514" s="24">
        <f>Table1[[#This Row],[Mortgage Recording Tax Exemption Through FY12]]+Table1[[#This Row],[Mortgage Recording Tax Exemption FY13 and After]]</f>
        <v>54.389499999999998</v>
      </c>
      <c r="BC514" s="9">
        <v>141.53280000000001</v>
      </c>
      <c r="BD514" s="9">
        <v>277.34210000000002</v>
      </c>
      <c r="BE514" s="9">
        <v>2341.6039000000001</v>
      </c>
      <c r="BF514" s="24">
        <f>Table1[[#This Row],[Indirect and Induced Land Through FY12]]+Table1[[#This Row],[Indirect and Induced Land FY13 and After]]</f>
        <v>2618.9459999999999</v>
      </c>
      <c r="BG514" s="9">
        <v>262.84649999999999</v>
      </c>
      <c r="BH514" s="9">
        <v>515.06370000000004</v>
      </c>
      <c r="BI514" s="9">
        <v>4348.6931999999997</v>
      </c>
      <c r="BJ514" s="24">
        <f>Table1[[#This Row],[Indirect and Induced Building Through FY12]]+Table1[[#This Row],[Indirect and Induced Building FY13 and After]]</f>
        <v>4863.7568999999994</v>
      </c>
      <c r="BK514" s="9">
        <v>418.4853</v>
      </c>
      <c r="BL514" s="9">
        <v>857.32039999999995</v>
      </c>
      <c r="BM514" s="9">
        <v>6923.6737000000003</v>
      </c>
      <c r="BN514" s="24">
        <f>Table1[[#This Row],[TOTAL Real Property Related Taxes Through FY12]]+Table1[[#This Row],[TOTAL Real Property Related Taxes FY13 and After]]</f>
        <v>7780.9940999999999</v>
      </c>
      <c r="BO514" s="9">
        <v>1029.442</v>
      </c>
      <c r="BP514" s="9">
        <v>2074.5407</v>
      </c>
      <c r="BQ514" s="9">
        <v>17031.712100000001</v>
      </c>
      <c r="BR514" s="24">
        <f>Table1[[#This Row],[Company Direct Through FY12]]+Table1[[#This Row],[Company Direct FY13 and After]]</f>
        <v>19106.252800000002</v>
      </c>
      <c r="BS514" s="9">
        <v>0</v>
      </c>
      <c r="BT514" s="9">
        <v>2.5432000000000001</v>
      </c>
      <c r="BU514" s="9">
        <v>0</v>
      </c>
      <c r="BV514" s="24">
        <f>Table1[[#This Row],[Sales Tax Exemption Through FY12]]+Table1[[#This Row],[Sales Tax Exemption FY13 and After]]</f>
        <v>2.5432000000000001</v>
      </c>
      <c r="BW514" s="9">
        <v>0</v>
      </c>
      <c r="BX514" s="9">
        <v>0</v>
      </c>
      <c r="BY514" s="9">
        <v>0</v>
      </c>
      <c r="BZ514" s="24">
        <f>Table1[[#This Row],[Energy Tax Savings Through FY12]]+Table1[[#This Row],[Energy Tax Savings FY13 and After]]</f>
        <v>0</v>
      </c>
      <c r="CA514" s="9">
        <v>0</v>
      </c>
      <c r="CB514" s="9">
        <v>0</v>
      </c>
      <c r="CC514" s="9">
        <v>0</v>
      </c>
      <c r="CD514" s="24">
        <f>Table1[[#This Row],[Tax Exempt Bond Savings Through FY12]]+Table1[[#This Row],[Tax Exempt Bond Savings FY13 and After]]</f>
        <v>0</v>
      </c>
      <c r="CE514" s="9">
        <v>483.25200000000001</v>
      </c>
      <c r="CF514" s="9">
        <v>981.69629999999995</v>
      </c>
      <c r="CG514" s="9">
        <v>7995.2143999999998</v>
      </c>
      <c r="CH514" s="24">
        <f>Table1[[#This Row],[Indirect and Induced Through FY12]]+Table1[[#This Row],[Indirect and Induced FY13 and After]]</f>
        <v>8976.9107000000004</v>
      </c>
      <c r="CI514" s="9">
        <v>1512.694</v>
      </c>
      <c r="CJ514" s="9">
        <v>3053.6938</v>
      </c>
      <c r="CK514" s="9">
        <v>25026.926500000001</v>
      </c>
      <c r="CL514" s="24">
        <f>Table1[[#This Row],[TOTAL Income Consumption Use Taxes Through FY12]]+Table1[[#This Row],[TOTAL Income Consumption Use Taxes FY13 and After]]</f>
        <v>28080.620300000002</v>
      </c>
      <c r="CM514" s="9">
        <v>26.78</v>
      </c>
      <c r="CN514" s="9">
        <v>82.1374</v>
      </c>
      <c r="CO514" s="9">
        <v>443.06470000000002</v>
      </c>
      <c r="CP514" s="24">
        <f>Table1[[#This Row],[Assistance Provided Through FY12]]+Table1[[#This Row],[Assistance Provided FY13 and After]]</f>
        <v>525.20209999999997</v>
      </c>
      <c r="CQ514" s="9">
        <v>0</v>
      </c>
      <c r="CR514" s="9">
        <v>0</v>
      </c>
      <c r="CS514" s="9">
        <v>0</v>
      </c>
      <c r="CT514" s="24">
        <f>Table1[[#This Row],[Recapture Cancellation Reduction Amount Through FY12]]+Table1[[#This Row],[Recapture Cancellation Reduction Amount FY13 and After]]</f>
        <v>0</v>
      </c>
      <c r="CU514" s="9">
        <v>0</v>
      </c>
      <c r="CV514" s="9">
        <v>0</v>
      </c>
      <c r="CW514" s="9">
        <v>0</v>
      </c>
      <c r="CX514" s="24">
        <f>Table1[[#This Row],[Penalty Paid Through FY12]]+Table1[[#This Row],[Penalty Paid FY13 and After]]</f>
        <v>0</v>
      </c>
      <c r="CY514" s="9">
        <v>26.78</v>
      </c>
      <c r="CZ514" s="9">
        <v>82.1374</v>
      </c>
      <c r="DA514" s="9">
        <v>443.06470000000002</v>
      </c>
      <c r="DB514" s="24">
        <f>Table1[[#This Row],[TOTAL Assistance Net of Recapture Penalties Through FY12]]+Table1[[#This Row],[TOTAL Assistance Net of Recapture Penalties FY13 and After]]</f>
        <v>525.20209999999997</v>
      </c>
      <c r="DC514" s="9">
        <v>1070.328</v>
      </c>
      <c r="DD514" s="9">
        <v>2219.0495000000001</v>
      </c>
      <c r="DE514" s="9">
        <v>17708.153399999999</v>
      </c>
      <c r="DF514" s="24">
        <f>Table1[[#This Row],[Company Direct Tax Revenue Before Assistance Through FY12]]+Table1[[#This Row],[Company Direct Tax Revenue Before Assistance FY13 and After]]</f>
        <v>19927.2029</v>
      </c>
      <c r="DG514" s="9">
        <v>887.63130000000001</v>
      </c>
      <c r="DH514" s="9">
        <v>1774.1021000000001</v>
      </c>
      <c r="DI514" s="9">
        <v>14685.511500000001</v>
      </c>
      <c r="DJ514" s="24">
        <f>Table1[[#This Row],[Indirect and Induced Tax Revenues Through FY12]]+Table1[[#This Row],[Indirect and Induced Tax Revenues FY13 and After]]</f>
        <v>16459.613600000001</v>
      </c>
      <c r="DK514" s="9">
        <v>1957.9593</v>
      </c>
      <c r="DL514" s="9">
        <v>3993.1516000000001</v>
      </c>
      <c r="DM514" s="9">
        <v>32393.6649</v>
      </c>
      <c r="DN514" s="24">
        <f>Table1[[#This Row],[TOTAL Tax Revenues Before Assistance Through FY12]]+Table1[[#This Row],[TOTAL Tax Revenues Before Assistance FY13 and After]]</f>
        <v>36386.816500000001</v>
      </c>
      <c r="DO514" s="9">
        <v>1931.1793</v>
      </c>
      <c r="DP514" s="9">
        <v>3911.0142000000001</v>
      </c>
      <c r="DQ514" s="9">
        <v>31950.600200000001</v>
      </c>
      <c r="DR514" s="24">
        <f>Table1[[#This Row],[TOTAL Tax Revenues Net of Assistance Recapture and Penalty Through FY12]]+Table1[[#This Row],[TOTAL Tax Revenues Net of Assistance Recapture and Penalty FY13 and After]]</f>
        <v>35861.614399999999</v>
      </c>
      <c r="DS514" s="9">
        <v>0</v>
      </c>
      <c r="DT514" s="9">
        <v>0</v>
      </c>
      <c r="DU514" s="9">
        <v>0</v>
      </c>
      <c r="DV514" s="9">
        <v>0</v>
      </c>
    </row>
    <row r="515" spans="1:126" x14ac:dyDescent="0.25">
      <c r="A515" s="10">
        <v>93757</v>
      </c>
      <c r="B515" s="10" t="s">
        <v>1868</v>
      </c>
      <c r="C515" s="10" t="s">
        <v>1869</v>
      </c>
      <c r="D515" s="10" t="s">
        <v>24</v>
      </c>
      <c r="E515" s="10">
        <v>31</v>
      </c>
      <c r="F515" s="10" t="s">
        <v>1870</v>
      </c>
      <c r="G515" s="10" t="s">
        <v>140</v>
      </c>
      <c r="H515" s="13">
        <v>441756</v>
      </c>
      <c r="I515" s="13">
        <v>121001</v>
      </c>
      <c r="J515" s="10" t="s">
        <v>348</v>
      </c>
      <c r="K515" s="10" t="s">
        <v>1844</v>
      </c>
      <c r="L515" s="8">
        <v>40452</v>
      </c>
      <c r="M515" s="8">
        <v>50130</v>
      </c>
      <c r="N515" s="9">
        <v>3300</v>
      </c>
      <c r="O515" s="10" t="s">
        <v>108</v>
      </c>
      <c r="P515" s="7">
        <v>0</v>
      </c>
      <c r="Q515" s="7">
        <v>0</v>
      </c>
      <c r="R515" s="7">
        <v>0</v>
      </c>
      <c r="S515" s="7">
        <v>0</v>
      </c>
      <c r="T515" s="7">
        <v>0</v>
      </c>
      <c r="U515" s="7">
        <v>0</v>
      </c>
      <c r="V515" s="7">
        <v>1</v>
      </c>
      <c r="W515" s="7">
        <v>0</v>
      </c>
      <c r="X515" s="7">
        <v>0</v>
      </c>
      <c r="Y515" s="7">
        <v>0</v>
      </c>
      <c r="Z515" s="7">
        <v>100</v>
      </c>
      <c r="AA515" s="7">
        <v>0</v>
      </c>
      <c r="AB515" s="16">
        <v>0</v>
      </c>
      <c r="AC515" s="16">
        <v>0</v>
      </c>
      <c r="AD515" s="16">
        <v>0</v>
      </c>
      <c r="AE515" s="16">
        <v>0</v>
      </c>
      <c r="AF515" s="15">
        <v>0</v>
      </c>
      <c r="AG515" s="10" t="s">
        <v>1966</v>
      </c>
      <c r="AH515" s="10" t="s">
        <v>1966</v>
      </c>
      <c r="AI515" s="9">
        <v>0</v>
      </c>
      <c r="AJ515" s="9">
        <v>0</v>
      </c>
      <c r="AK515" s="9">
        <v>0</v>
      </c>
      <c r="AL515" s="24">
        <f>Table1[[#This Row],[Company Direct Land Through FY12]]+Table1[[#This Row],[Company Direct Land FY13 and After]]</f>
        <v>0</v>
      </c>
      <c r="AM515" s="9">
        <v>0</v>
      </c>
      <c r="AN515" s="9">
        <v>0</v>
      </c>
      <c r="AO515" s="9">
        <v>0</v>
      </c>
      <c r="AP515" s="24">
        <f>Table1[[#This Row],[Company Direct Building Through FY12]]+Table1[[#This Row],[Company Direct Building FY13 and After]]</f>
        <v>0</v>
      </c>
      <c r="AQ515" s="9">
        <v>0</v>
      </c>
      <c r="AR515" s="9">
        <v>0</v>
      </c>
      <c r="AS515" s="9">
        <v>0</v>
      </c>
      <c r="AT515" s="24">
        <f>Table1[[#This Row],[Mortgage Recording Tax Through FY12]]+Table1[[#This Row],[Mortgage Recording Tax FY13 and After]]</f>
        <v>0</v>
      </c>
      <c r="AU515" s="9">
        <v>0</v>
      </c>
      <c r="AV515" s="9">
        <v>0</v>
      </c>
      <c r="AW515" s="9">
        <v>0</v>
      </c>
      <c r="AX515" s="24">
        <f>Table1[[#This Row],[Pilot Savings  Through FY12]]+Table1[[#This Row],[Pilot Savings FY13 and After]]</f>
        <v>0</v>
      </c>
      <c r="AY515" s="9">
        <v>0</v>
      </c>
      <c r="AZ515" s="9">
        <v>0</v>
      </c>
      <c r="BA515" s="9">
        <v>0</v>
      </c>
      <c r="BB515" s="24">
        <f>Table1[[#This Row],[Mortgage Recording Tax Exemption Through FY12]]+Table1[[#This Row],[Mortgage Recording Tax Exemption FY13 and After]]</f>
        <v>0</v>
      </c>
      <c r="BC515" s="9">
        <v>0.76870000000000005</v>
      </c>
      <c r="BD515" s="9">
        <v>39.0762</v>
      </c>
      <c r="BE515" s="9">
        <v>13.094099999999999</v>
      </c>
      <c r="BF515" s="24">
        <f>Table1[[#This Row],[Indirect and Induced Land Through FY12]]+Table1[[#This Row],[Indirect and Induced Land FY13 and After]]</f>
        <v>52.170299999999997</v>
      </c>
      <c r="BG515" s="9">
        <v>1.4276</v>
      </c>
      <c r="BH515" s="9">
        <v>72.570099999999996</v>
      </c>
      <c r="BI515" s="9">
        <v>24.3157</v>
      </c>
      <c r="BJ515" s="24">
        <f>Table1[[#This Row],[Indirect and Induced Building Through FY12]]+Table1[[#This Row],[Indirect and Induced Building FY13 and After]]</f>
        <v>96.885799999999989</v>
      </c>
      <c r="BK515" s="9">
        <v>2.1962999999999999</v>
      </c>
      <c r="BL515" s="9">
        <v>111.6463</v>
      </c>
      <c r="BM515" s="9">
        <v>37.409799999999997</v>
      </c>
      <c r="BN515" s="24">
        <f>Table1[[#This Row],[TOTAL Real Property Related Taxes Through FY12]]+Table1[[#This Row],[TOTAL Real Property Related Taxes FY13 and After]]</f>
        <v>149.05609999999999</v>
      </c>
      <c r="BO515" s="9">
        <v>6.8452999999999999</v>
      </c>
      <c r="BP515" s="9">
        <v>366.63420000000002</v>
      </c>
      <c r="BQ515" s="9">
        <v>116.5979</v>
      </c>
      <c r="BR515" s="24">
        <f>Table1[[#This Row],[Company Direct Through FY12]]+Table1[[#This Row],[Company Direct FY13 and After]]</f>
        <v>483.2321</v>
      </c>
      <c r="BS515" s="9">
        <v>0</v>
      </c>
      <c r="BT515" s="9">
        <v>0</v>
      </c>
      <c r="BU515" s="9">
        <v>0</v>
      </c>
      <c r="BV515" s="24">
        <f>Table1[[#This Row],[Sales Tax Exemption Through FY12]]+Table1[[#This Row],[Sales Tax Exemption FY13 and After]]</f>
        <v>0</v>
      </c>
      <c r="BW515" s="9">
        <v>0</v>
      </c>
      <c r="BX515" s="9">
        <v>0</v>
      </c>
      <c r="BY515" s="9">
        <v>0</v>
      </c>
      <c r="BZ515" s="24">
        <f>Table1[[#This Row],[Energy Tax Savings Through FY12]]+Table1[[#This Row],[Energy Tax Savings FY13 and After]]</f>
        <v>0</v>
      </c>
      <c r="CA515" s="9">
        <v>5.0000000000000001E-3</v>
      </c>
      <c r="CB515" s="9">
        <v>7.1999999999999998E-3</v>
      </c>
      <c r="CC515" s="9">
        <v>2.9000000000000001E-2</v>
      </c>
      <c r="CD515" s="24">
        <f>Table1[[#This Row],[Tax Exempt Bond Savings Through FY12]]+Table1[[#This Row],[Tax Exempt Bond Savings FY13 and After]]</f>
        <v>3.6200000000000003E-2</v>
      </c>
      <c r="CE515" s="9">
        <v>2.6246999999999998</v>
      </c>
      <c r="CF515" s="9">
        <v>142.66499999999999</v>
      </c>
      <c r="CG515" s="9">
        <v>44.707999999999998</v>
      </c>
      <c r="CH515" s="24">
        <f>Table1[[#This Row],[Indirect and Induced Through FY12]]+Table1[[#This Row],[Indirect and Induced FY13 and After]]</f>
        <v>187.37299999999999</v>
      </c>
      <c r="CI515" s="9">
        <v>9.4649999999999999</v>
      </c>
      <c r="CJ515" s="9">
        <v>509.29199999999997</v>
      </c>
      <c r="CK515" s="9">
        <v>161.27690000000001</v>
      </c>
      <c r="CL515" s="24">
        <f>Table1[[#This Row],[TOTAL Income Consumption Use Taxes Through FY12]]+Table1[[#This Row],[TOTAL Income Consumption Use Taxes FY13 and After]]</f>
        <v>670.56889999999999</v>
      </c>
      <c r="CM515" s="9">
        <v>5.0000000000000001E-3</v>
      </c>
      <c r="CN515" s="9">
        <v>7.1999999999999998E-3</v>
      </c>
      <c r="CO515" s="9">
        <v>2.9000000000000001E-2</v>
      </c>
      <c r="CP515" s="24">
        <f>Table1[[#This Row],[Assistance Provided Through FY12]]+Table1[[#This Row],[Assistance Provided FY13 and After]]</f>
        <v>3.6200000000000003E-2</v>
      </c>
      <c r="CQ515" s="9">
        <v>0</v>
      </c>
      <c r="CR515" s="9">
        <v>0</v>
      </c>
      <c r="CS515" s="9">
        <v>0</v>
      </c>
      <c r="CT515" s="24">
        <f>Table1[[#This Row],[Recapture Cancellation Reduction Amount Through FY12]]+Table1[[#This Row],[Recapture Cancellation Reduction Amount FY13 and After]]</f>
        <v>0</v>
      </c>
      <c r="CU515" s="9">
        <v>0</v>
      </c>
      <c r="CV515" s="9">
        <v>0</v>
      </c>
      <c r="CW515" s="9">
        <v>0</v>
      </c>
      <c r="CX515" s="24">
        <f>Table1[[#This Row],[Penalty Paid Through FY12]]+Table1[[#This Row],[Penalty Paid FY13 and After]]</f>
        <v>0</v>
      </c>
      <c r="CY515" s="9">
        <v>5.0000000000000001E-3</v>
      </c>
      <c r="CZ515" s="9">
        <v>7.1999999999999998E-3</v>
      </c>
      <c r="DA515" s="9">
        <v>2.9000000000000001E-2</v>
      </c>
      <c r="DB515" s="24">
        <f>Table1[[#This Row],[TOTAL Assistance Net of Recapture Penalties Through FY12]]+Table1[[#This Row],[TOTAL Assistance Net of Recapture Penalties FY13 and After]]</f>
        <v>3.6200000000000003E-2</v>
      </c>
      <c r="DC515" s="9">
        <v>6.8452999999999999</v>
      </c>
      <c r="DD515" s="9">
        <v>366.63420000000002</v>
      </c>
      <c r="DE515" s="9">
        <v>116.5979</v>
      </c>
      <c r="DF515" s="24">
        <f>Table1[[#This Row],[Company Direct Tax Revenue Before Assistance Through FY12]]+Table1[[#This Row],[Company Direct Tax Revenue Before Assistance FY13 and After]]</f>
        <v>483.2321</v>
      </c>
      <c r="DG515" s="9">
        <v>4.8209999999999997</v>
      </c>
      <c r="DH515" s="9">
        <v>254.31129999999999</v>
      </c>
      <c r="DI515" s="9">
        <v>82.117800000000003</v>
      </c>
      <c r="DJ515" s="24">
        <f>Table1[[#This Row],[Indirect and Induced Tax Revenues Through FY12]]+Table1[[#This Row],[Indirect and Induced Tax Revenues FY13 and After]]</f>
        <v>336.42910000000001</v>
      </c>
      <c r="DK515" s="9">
        <v>11.6663</v>
      </c>
      <c r="DL515" s="9">
        <v>620.94550000000004</v>
      </c>
      <c r="DM515" s="9">
        <v>198.7157</v>
      </c>
      <c r="DN515" s="24">
        <f>Table1[[#This Row],[TOTAL Tax Revenues Before Assistance Through FY12]]+Table1[[#This Row],[TOTAL Tax Revenues Before Assistance FY13 and After]]</f>
        <v>819.66120000000001</v>
      </c>
      <c r="DO515" s="9">
        <v>11.661300000000001</v>
      </c>
      <c r="DP515" s="9">
        <v>620.93830000000003</v>
      </c>
      <c r="DQ515" s="9">
        <v>198.6867</v>
      </c>
      <c r="DR515" s="24">
        <f>Table1[[#This Row],[TOTAL Tax Revenues Net of Assistance Recapture and Penalty Through FY12]]+Table1[[#This Row],[TOTAL Tax Revenues Net of Assistance Recapture and Penalty FY13 and After]]</f>
        <v>819.625</v>
      </c>
      <c r="DS515" s="9">
        <v>0</v>
      </c>
      <c r="DT515" s="9">
        <v>0</v>
      </c>
      <c r="DU515" s="9">
        <v>0</v>
      </c>
      <c r="DV515" s="9">
        <v>0</v>
      </c>
    </row>
    <row r="516" spans="1:126" x14ac:dyDescent="0.25">
      <c r="A516" s="10">
        <v>93758</v>
      </c>
      <c r="B516" s="10" t="s">
        <v>1871</v>
      </c>
      <c r="C516" s="10" t="s">
        <v>1873</v>
      </c>
      <c r="D516" s="10" t="s">
        <v>24</v>
      </c>
      <c r="E516" s="10">
        <v>26</v>
      </c>
      <c r="F516" s="10" t="s">
        <v>423</v>
      </c>
      <c r="G516" s="10" t="s">
        <v>1874</v>
      </c>
      <c r="H516" s="13">
        <v>17000</v>
      </c>
      <c r="I516" s="13">
        <v>19700</v>
      </c>
      <c r="J516" s="10" t="s">
        <v>1872</v>
      </c>
      <c r="K516" s="10" t="s">
        <v>81</v>
      </c>
      <c r="L516" s="8">
        <v>40492</v>
      </c>
      <c r="M516" s="8">
        <v>49856</v>
      </c>
      <c r="N516" s="9">
        <v>4050</v>
      </c>
      <c r="O516" s="10" t="s">
        <v>11</v>
      </c>
      <c r="P516" s="7">
        <v>0</v>
      </c>
      <c r="Q516" s="7">
        <v>0</v>
      </c>
      <c r="R516" s="7">
        <v>38</v>
      </c>
      <c r="S516" s="7">
        <v>0</v>
      </c>
      <c r="T516" s="7">
        <v>0</v>
      </c>
      <c r="U516" s="7">
        <v>38</v>
      </c>
      <c r="V516" s="7">
        <v>38</v>
      </c>
      <c r="W516" s="7">
        <v>0</v>
      </c>
      <c r="X516" s="7">
        <v>0</v>
      </c>
      <c r="Y516" s="7">
        <v>0</v>
      </c>
      <c r="Z516" s="7">
        <v>0</v>
      </c>
      <c r="AA516" s="7">
        <v>0</v>
      </c>
      <c r="AB516" s="16">
        <v>0</v>
      </c>
      <c r="AC516" s="16">
        <v>0</v>
      </c>
      <c r="AD516" s="16">
        <v>0</v>
      </c>
      <c r="AE516" s="16">
        <v>0</v>
      </c>
      <c r="AF516" s="15">
        <v>96.666666666666671</v>
      </c>
      <c r="AG516" s="10" t="s">
        <v>28</v>
      </c>
      <c r="AH516" s="10" t="s">
        <v>1966</v>
      </c>
      <c r="AI516" s="9">
        <v>23.297999999999998</v>
      </c>
      <c r="AJ516" s="9">
        <v>37.642499999999998</v>
      </c>
      <c r="AK516" s="9">
        <v>385.45749999999998</v>
      </c>
      <c r="AL516" s="24">
        <f>Table1[[#This Row],[Company Direct Land Through FY12]]+Table1[[#This Row],[Company Direct Land FY13 and After]]</f>
        <v>423.09999999999997</v>
      </c>
      <c r="AM516" s="9">
        <v>34.042999999999999</v>
      </c>
      <c r="AN516" s="9">
        <v>61.225499999999997</v>
      </c>
      <c r="AO516" s="9">
        <v>563.22829999999999</v>
      </c>
      <c r="AP516" s="24">
        <f>Table1[[#This Row],[Company Direct Building Through FY12]]+Table1[[#This Row],[Company Direct Building FY13 and After]]</f>
        <v>624.4538</v>
      </c>
      <c r="AQ516" s="9">
        <v>0</v>
      </c>
      <c r="AR516" s="9">
        <v>64.310400000000001</v>
      </c>
      <c r="AS516" s="9">
        <v>0</v>
      </c>
      <c r="AT516" s="24">
        <f>Table1[[#This Row],[Mortgage Recording Tax Through FY12]]+Table1[[#This Row],[Mortgage Recording Tax FY13 and After]]</f>
        <v>64.310400000000001</v>
      </c>
      <c r="AU516" s="9">
        <v>29.029</v>
      </c>
      <c r="AV516" s="9">
        <v>27.321400000000001</v>
      </c>
      <c r="AW516" s="9">
        <v>480.27420000000001</v>
      </c>
      <c r="AX516" s="24">
        <f>Table1[[#This Row],[Pilot Savings  Through FY12]]+Table1[[#This Row],[Pilot Savings FY13 and After]]</f>
        <v>507.59559999999999</v>
      </c>
      <c r="AY516" s="9">
        <v>0</v>
      </c>
      <c r="AZ516" s="9">
        <v>64.310400000000001</v>
      </c>
      <c r="BA516" s="9">
        <v>0</v>
      </c>
      <c r="BB516" s="24">
        <f>Table1[[#This Row],[Mortgage Recording Tax Exemption Through FY12]]+Table1[[#This Row],[Mortgage Recording Tax Exemption FY13 and After]]</f>
        <v>64.310400000000001</v>
      </c>
      <c r="BC516" s="9">
        <v>35.869300000000003</v>
      </c>
      <c r="BD516" s="9">
        <v>59.1248</v>
      </c>
      <c r="BE516" s="9">
        <v>593.44090000000006</v>
      </c>
      <c r="BF516" s="24">
        <f>Table1[[#This Row],[Indirect and Induced Land Through FY12]]+Table1[[#This Row],[Indirect and Induced Land FY13 and After]]</f>
        <v>652.56570000000011</v>
      </c>
      <c r="BG516" s="9">
        <v>66.614400000000003</v>
      </c>
      <c r="BH516" s="9">
        <v>109.8032</v>
      </c>
      <c r="BI516" s="9">
        <v>1102.1093000000001</v>
      </c>
      <c r="BJ516" s="24">
        <f>Table1[[#This Row],[Indirect and Induced Building Through FY12]]+Table1[[#This Row],[Indirect and Induced Building FY13 and After]]</f>
        <v>1211.9125000000001</v>
      </c>
      <c r="BK516" s="9">
        <v>130.79570000000001</v>
      </c>
      <c r="BL516" s="9">
        <v>240.47460000000001</v>
      </c>
      <c r="BM516" s="9">
        <v>2163.9618</v>
      </c>
      <c r="BN516" s="24">
        <f>Table1[[#This Row],[TOTAL Real Property Related Taxes Through FY12]]+Table1[[#This Row],[TOTAL Real Property Related Taxes FY13 and After]]</f>
        <v>2404.4364</v>
      </c>
      <c r="BO516" s="9">
        <v>240.584</v>
      </c>
      <c r="BP516" s="9">
        <v>405.86270000000002</v>
      </c>
      <c r="BQ516" s="9">
        <v>3980.3683999999998</v>
      </c>
      <c r="BR516" s="24">
        <f>Table1[[#This Row],[Company Direct Through FY12]]+Table1[[#This Row],[Company Direct FY13 and After]]</f>
        <v>4386.2311</v>
      </c>
      <c r="BS516" s="9">
        <v>0</v>
      </c>
      <c r="BT516" s="9">
        <v>2.6267999999999998</v>
      </c>
      <c r="BU516" s="9">
        <v>0</v>
      </c>
      <c r="BV516" s="24">
        <f>Table1[[#This Row],[Sales Tax Exemption Through FY12]]+Table1[[#This Row],[Sales Tax Exemption FY13 and After]]</f>
        <v>2.6267999999999998</v>
      </c>
      <c r="BW516" s="9">
        <v>0</v>
      </c>
      <c r="BX516" s="9">
        <v>0</v>
      </c>
      <c r="BY516" s="9">
        <v>0</v>
      </c>
      <c r="BZ516" s="24">
        <f>Table1[[#This Row],[Energy Tax Savings Through FY12]]+Table1[[#This Row],[Energy Tax Savings FY13 and After]]</f>
        <v>0</v>
      </c>
      <c r="CA516" s="9">
        <v>0</v>
      </c>
      <c r="CB516" s="9">
        <v>0</v>
      </c>
      <c r="CC516" s="9">
        <v>0</v>
      </c>
      <c r="CD516" s="24">
        <f>Table1[[#This Row],[Tax Exempt Bond Savings Through FY12]]+Table1[[#This Row],[Tax Exempt Bond Savings FY13 and After]]</f>
        <v>0</v>
      </c>
      <c r="CE516" s="9">
        <v>122.47280000000001</v>
      </c>
      <c r="CF516" s="9">
        <v>207.9896</v>
      </c>
      <c r="CG516" s="9">
        <v>2026.2652</v>
      </c>
      <c r="CH516" s="24">
        <f>Table1[[#This Row],[Indirect and Induced Through FY12]]+Table1[[#This Row],[Indirect and Induced FY13 and After]]</f>
        <v>2234.2548000000002</v>
      </c>
      <c r="CI516" s="9">
        <v>363.05680000000001</v>
      </c>
      <c r="CJ516" s="9">
        <v>611.22550000000001</v>
      </c>
      <c r="CK516" s="9">
        <v>6006.6336000000001</v>
      </c>
      <c r="CL516" s="24">
        <f>Table1[[#This Row],[TOTAL Income Consumption Use Taxes Through FY12]]+Table1[[#This Row],[TOTAL Income Consumption Use Taxes FY13 and After]]</f>
        <v>6617.8590999999997</v>
      </c>
      <c r="CM516" s="9">
        <v>29.029</v>
      </c>
      <c r="CN516" s="9">
        <v>94.258600000000001</v>
      </c>
      <c r="CO516" s="9">
        <v>480.27420000000001</v>
      </c>
      <c r="CP516" s="24">
        <f>Table1[[#This Row],[Assistance Provided Through FY12]]+Table1[[#This Row],[Assistance Provided FY13 and After]]</f>
        <v>574.53279999999995</v>
      </c>
      <c r="CQ516" s="9">
        <v>0</v>
      </c>
      <c r="CR516" s="9">
        <v>0</v>
      </c>
      <c r="CS516" s="9">
        <v>0</v>
      </c>
      <c r="CT516" s="24">
        <f>Table1[[#This Row],[Recapture Cancellation Reduction Amount Through FY12]]+Table1[[#This Row],[Recapture Cancellation Reduction Amount FY13 and After]]</f>
        <v>0</v>
      </c>
      <c r="CU516" s="9">
        <v>0</v>
      </c>
      <c r="CV516" s="9">
        <v>0</v>
      </c>
      <c r="CW516" s="9">
        <v>0</v>
      </c>
      <c r="CX516" s="24">
        <f>Table1[[#This Row],[Penalty Paid Through FY12]]+Table1[[#This Row],[Penalty Paid FY13 and After]]</f>
        <v>0</v>
      </c>
      <c r="CY516" s="9">
        <v>29.029</v>
      </c>
      <c r="CZ516" s="9">
        <v>94.258600000000001</v>
      </c>
      <c r="DA516" s="9">
        <v>480.27420000000001</v>
      </c>
      <c r="DB516" s="24">
        <f>Table1[[#This Row],[TOTAL Assistance Net of Recapture Penalties Through FY12]]+Table1[[#This Row],[TOTAL Assistance Net of Recapture Penalties FY13 and After]]</f>
        <v>574.53279999999995</v>
      </c>
      <c r="DC516" s="9">
        <v>297.92500000000001</v>
      </c>
      <c r="DD516" s="9">
        <v>569.04110000000003</v>
      </c>
      <c r="DE516" s="9">
        <v>4929.0541999999996</v>
      </c>
      <c r="DF516" s="24">
        <f>Table1[[#This Row],[Company Direct Tax Revenue Before Assistance Through FY12]]+Table1[[#This Row],[Company Direct Tax Revenue Before Assistance FY13 and After]]</f>
        <v>5498.0953</v>
      </c>
      <c r="DG516" s="9">
        <v>224.95650000000001</v>
      </c>
      <c r="DH516" s="9">
        <v>376.91759999999999</v>
      </c>
      <c r="DI516" s="9">
        <v>3721.8154</v>
      </c>
      <c r="DJ516" s="24">
        <f>Table1[[#This Row],[Indirect and Induced Tax Revenues Through FY12]]+Table1[[#This Row],[Indirect and Induced Tax Revenues FY13 and After]]</f>
        <v>4098.7330000000002</v>
      </c>
      <c r="DK516" s="9">
        <v>522.88149999999996</v>
      </c>
      <c r="DL516" s="9">
        <v>945.95870000000002</v>
      </c>
      <c r="DM516" s="9">
        <v>8650.8696</v>
      </c>
      <c r="DN516" s="24">
        <f>Table1[[#This Row],[TOTAL Tax Revenues Before Assistance Through FY12]]+Table1[[#This Row],[TOTAL Tax Revenues Before Assistance FY13 and After]]</f>
        <v>9596.8282999999992</v>
      </c>
      <c r="DO516" s="9">
        <v>493.85250000000002</v>
      </c>
      <c r="DP516" s="9">
        <v>851.70010000000002</v>
      </c>
      <c r="DQ516" s="9">
        <v>8170.5954000000002</v>
      </c>
      <c r="DR516" s="24">
        <f>Table1[[#This Row],[TOTAL Tax Revenues Net of Assistance Recapture and Penalty Through FY12]]+Table1[[#This Row],[TOTAL Tax Revenues Net of Assistance Recapture and Penalty FY13 and After]]</f>
        <v>9022.2955000000002</v>
      </c>
      <c r="DS516" s="9">
        <v>0</v>
      </c>
      <c r="DT516" s="9">
        <v>0</v>
      </c>
      <c r="DU516" s="9">
        <v>0</v>
      </c>
      <c r="DV516" s="9">
        <v>0</v>
      </c>
    </row>
    <row r="517" spans="1:126" x14ac:dyDescent="0.25">
      <c r="A517" s="10">
        <v>93759</v>
      </c>
      <c r="B517" s="10" t="s">
        <v>1875</v>
      </c>
      <c r="C517" s="10" t="s">
        <v>1876</v>
      </c>
      <c r="D517" s="10" t="s">
        <v>24</v>
      </c>
      <c r="E517" s="10">
        <v>26</v>
      </c>
      <c r="F517" s="10" t="s">
        <v>1877</v>
      </c>
      <c r="G517" s="10" t="s">
        <v>276</v>
      </c>
      <c r="H517" s="13">
        <v>0</v>
      </c>
      <c r="I517" s="13">
        <v>450000</v>
      </c>
      <c r="J517" s="10" t="s">
        <v>266</v>
      </c>
      <c r="K517" s="10" t="s">
        <v>42</v>
      </c>
      <c r="L517" s="8">
        <v>40500</v>
      </c>
      <c r="M517" s="8">
        <v>45107</v>
      </c>
      <c r="N517" s="9">
        <v>52800</v>
      </c>
      <c r="O517" s="10" t="s">
        <v>135</v>
      </c>
      <c r="P517" s="7">
        <v>1</v>
      </c>
      <c r="Q517" s="7">
        <v>4</v>
      </c>
      <c r="R517" s="7">
        <v>1251</v>
      </c>
      <c r="S517" s="7">
        <v>43</v>
      </c>
      <c r="T517" s="7">
        <v>302</v>
      </c>
      <c r="U517" s="7">
        <v>1601</v>
      </c>
      <c r="V517" s="7">
        <v>923</v>
      </c>
      <c r="W517" s="7">
        <v>120</v>
      </c>
      <c r="X517" s="7">
        <v>880</v>
      </c>
      <c r="Y517" s="7">
        <v>0</v>
      </c>
      <c r="Z517" s="7">
        <v>200</v>
      </c>
      <c r="AA517" s="7">
        <v>100</v>
      </c>
      <c r="AB517" s="16">
        <v>0</v>
      </c>
      <c r="AC517" s="16">
        <v>0</v>
      </c>
      <c r="AD517" s="16">
        <v>0</v>
      </c>
      <c r="AE517" s="16">
        <v>0</v>
      </c>
      <c r="AF517" s="15">
        <v>48.113933795227098</v>
      </c>
      <c r="AG517" s="10" t="s">
        <v>28</v>
      </c>
      <c r="AH517" s="10" t="s">
        <v>28</v>
      </c>
      <c r="AI517" s="9">
        <v>508.44240000000002</v>
      </c>
      <c r="AJ517" s="9">
        <v>1154.4765</v>
      </c>
      <c r="AK517" s="9">
        <v>4513.009</v>
      </c>
      <c r="AL517" s="24">
        <f>Table1[[#This Row],[Company Direct Land Through FY12]]+Table1[[#This Row],[Company Direct Land FY13 and After]]</f>
        <v>5667.4854999999998</v>
      </c>
      <c r="AM517" s="9">
        <v>944.25009999999997</v>
      </c>
      <c r="AN517" s="9">
        <v>2144.0277000000001</v>
      </c>
      <c r="AO517" s="9">
        <v>8381.3019999999997</v>
      </c>
      <c r="AP517" s="24">
        <f>Table1[[#This Row],[Company Direct Building Through FY12]]+Table1[[#This Row],[Company Direct Building FY13 and After]]</f>
        <v>10525.3297</v>
      </c>
      <c r="AQ517" s="9">
        <v>0</v>
      </c>
      <c r="AR517" s="9">
        <v>0</v>
      </c>
      <c r="AS517" s="9">
        <v>0</v>
      </c>
      <c r="AT517" s="24">
        <f>Table1[[#This Row],[Mortgage Recording Tax Through FY12]]+Table1[[#This Row],[Mortgage Recording Tax FY13 and After]]</f>
        <v>0</v>
      </c>
      <c r="AU517" s="9">
        <v>0</v>
      </c>
      <c r="AV517" s="9">
        <v>0</v>
      </c>
      <c r="AW517" s="9">
        <v>0</v>
      </c>
      <c r="AX517" s="24">
        <f>Table1[[#This Row],[Pilot Savings  Through FY12]]+Table1[[#This Row],[Pilot Savings FY13 and After]]</f>
        <v>0</v>
      </c>
      <c r="AY517" s="9">
        <v>0</v>
      </c>
      <c r="AZ517" s="9">
        <v>0</v>
      </c>
      <c r="BA517" s="9">
        <v>0</v>
      </c>
      <c r="BB517" s="24">
        <f>Table1[[#This Row],[Mortgage Recording Tax Exemption Through FY12]]+Table1[[#This Row],[Mortgage Recording Tax Exemption FY13 and After]]</f>
        <v>0</v>
      </c>
      <c r="BC517" s="9">
        <v>1605.2402</v>
      </c>
      <c r="BD517" s="9">
        <v>2951.0261999999998</v>
      </c>
      <c r="BE517" s="9">
        <v>13193.3968</v>
      </c>
      <c r="BF517" s="24">
        <f>Table1[[#This Row],[Indirect and Induced Land Through FY12]]+Table1[[#This Row],[Indirect and Induced Land FY13 and After]]</f>
        <v>16144.423000000001</v>
      </c>
      <c r="BG517" s="9">
        <v>2981.1603</v>
      </c>
      <c r="BH517" s="9">
        <v>5480.4772000000003</v>
      </c>
      <c r="BI517" s="9">
        <v>24502.021499999999</v>
      </c>
      <c r="BJ517" s="24">
        <f>Table1[[#This Row],[Indirect and Induced Building Through FY12]]+Table1[[#This Row],[Indirect and Induced Building FY13 and After]]</f>
        <v>29982.4987</v>
      </c>
      <c r="BK517" s="9">
        <v>6039.0929999999998</v>
      </c>
      <c r="BL517" s="9">
        <v>11730.007600000001</v>
      </c>
      <c r="BM517" s="9">
        <v>50589.729299999999</v>
      </c>
      <c r="BN517" s="24">
        <f>Table1[[#This Row],[TOTAL Real Property Related Taxes Through FY12]]+Table1[[#This Row],[TOTAL Real Property Related Taxes FY13 and After]]</f>
        <v>62319.736900000004</v>
      </c>
      <c r="BO517" s="9">
        <v>9304.5460999999996</v>
      </c>
      <c r="BP517" s="9">
        <v>17561.337299999999</v>
      </c>
      <c r="BQ517" s="9">
        <v>75583.327600000004</v>
      </c>
      <c r="BR517" s="24">
        <f>Table1[[#This Row],[Company Direct Through FY12]]+Table1[[#This Row],[Company Direct FY13 and After]]</f>
        <v>93144.664900000003</v>
      </c>
      <c r="BS517" s="9">
        <v>690.5</v>
      </c>
      <c r="BT517" s="9">
        <v>685.60080000000005</v>
      </c>
      <c r="BU517" s="9">
        <v>13314.3992</v>
      </c>
      <c r="BV517" s="24">
        <f>Table1[[#This Row],[Sales Tax Exemption Through FY12]]+Table1[[#This Row],[Sales Tax Exemption FY13 and After]]</f>
        <v>14000</v>
      </c>
      <c r="BW517" s="9">
        <v>0</v>
      </c>
      <c r="BX517" s="9">
        <v>0</v>
      </c>
      <c r="BY517" s="9">
        <v>0</v>
      </c>
      <c r="BZ517" s="24">
        <f>Table1[[#This Row],[Energy Tax Savings Through FY12]]+Table1[[#This Row],[Energy Tax Savings FY13 and After]]</f>
        <v>0</v>
      </c>
      <c r="CA517" s="9">
        <v>0</v>
      </c>
      <c r="CB517" s="9">
        <v>0</v>
      </c>
      <c r="CC517" s="9">
        <v>0</v>
      </c>
      <c r="CD517" s="24">
        <f>Table1[[#This Row],[Tax Exempt Bond Savings Through FY12]]+Table1[[#This Row],[Tax Exempt Bond Savings FY13 and After]]</f>
        <v>0</v>
      </c>
      <c r="CE517" s="9">
        <v>5480.9611000000004</v>
      </c>
      <c r="CF517" s="9">
        <v>10423.1091</v>
      </c>
      <c r="CG517" s="9">
        <v>48649.806199999999</v>
      </c>
      <c r="CH517" s="24">
        <f>Table1[[#This Row],[Indirect and Induced Through FY12]]+Table1[[#This Row],[Indirect and Induced FY13 and After]]</f>
        <v>59072.915300000001</v>
      </c>
      <c r="CI517" s="9">
        <v>14095.0072</v>
      </c>
      <c r="CJ517" s="9">
        <v>27298.845600000001</v>
      </c>
      <c r="CK517" s="9">
        <v>110918.7346</v>
      </c>
      <c r="CL517" s="24">
        <f>Table1[[#This Row],[TOTAL Income Consumption Use Taxes Through FY12]]+Table1[[#This Row],[TOTAL Income Consumption Use Taxes FY13 and After]]</f>
        <v>138217.5802</v>
      </c>
      <c r="CM517" s="9">
        <v>690.5</v>
      </c>
      <c r="CN517" s="9">
        <v>685.60080000000005</v>
      </c>
      <c r="CO517" s="9">
        <v>13314.3992</v>
      </c>
      <c r="CP517" s="24">
        <f>Table1[[#This Row],[Assistance Provided Through FY12]]+Table1[[#This Row],[Assistance Provided FY13 and After]]</f>
        <v>14000</v>
      </c>
      <c r="CQ517" s="9">
        <v>0</v>
      </c>
      <c r="CR517" s="9">
        <v>0</v>
      </c>
      <c r="CS517" s="9">
        <v>0</v>
      </c>
      <c r="CT517" s="24">
        <f>Table1[[#This Row],[Recapture Cancellation Reduction Amount Through FY12]]+Table1[[#This Row],[Recapture Cancellation Reduction Amount FY13 and After]]</f>
        <v>0</v>
      </c>
      <c r="CU517" s="9">
        <v>0</v>
      </c>
      <c r="CV517" s="9">
        <v>0</v>
      </c>
      <c r="CW517" s="9">
        <v>0</v>
      </c>
      <c r="CX517" s="24">
        <f>Table1[[#This Row],[Penalty Paid Through FY12]]+Table1[[#This Row],[Penalty Paid FY13 and After]]</f>
        <v>0</v>
      </c>
      <c r="CY517" s="9">
        <v>690.5</v>
      </c>
      <c r="CZ517" s="9">
        <v>685.60080000000005</v>
      </c>
      <c r="DA517" s="9">
        <v>13314.3992</v>
      </c>
      <c r="DB517" s="24">
        <f>Table1[[#This Row],[TOTAL Assistance Net of Recapture Penalties Through FY12]]+Table1[[#This Row],[TOTAL Assistance Net of Recapture Penalties FY13 and After]]</f>
        <v>14000</v>
      </c>
      <c r="DC517" s="9">
        <v>10757.238600000001</v>
      </c>
      <c r="DD517" s="9">
        <v>20859.841499999999</v>
      </c>
      <c r="DE517" s="9">
        <v>88477.638600000006</v>
      </c>
      <c r="DF517" s="24">
        <f>Table1[[#This Row],[Company Direct Tax Revenue Before Assistance Through FY12]]+Table1[[#This Row],[Company Direct Tax Revenue Before Assistance FY13 and After]]</f>
        <v>109337.4801</v>
      </c>
      <c r="DG517" s="9">
        <v>10067.3616</v>
      </c>
      <c r="DH517" s="9">
        <v>18854.612499999999</v>
      </c>
      <c r="DI517" s="9">
        <v>86345.224499999997</v>
      </c>
      <c r="DJ517" s="24">
        <f>Table1[[#This Row],[Indirect and Induced Tax Revenues Through FY12]]+Table1[[#This Row],[Indirect and Induced Tax Revenues FY13 and After]]</f>
        <v>105199.837</v>
      </c>
      <c r="DK517" s="9">
        <v>20824.600200000001</v>
      </c>
      <c r="DL517" s="9">
        <v>39714.453999999998</v>
      </c>
      <c r="DM517" s="9">
        <v>174822.86309999999</v>
      </c>
      <c r="DN517" s="24">
        <f>Table1[[#This Row],[TOTAL Tax Revenues Before Assistance Through FY12]]+Table1[[#This Row],[TOTAL Tax Revenues Before Assistance FY13 and After]]</f>
        <v>214537.31709999999</v>
      </c>
      <c r="DO517" s="9">
        <v>20134.100200000001</v>
      </c>
      <c r="DP517" s="9">
        <v>39028.853199999998</v>
      </c>
      <c r="DQ517" s="9">
        <v>161508.4639</v>
      </c>
      <c r="DR517" s="24">
        <f>Table1[[#This Row],[TOTAL Tax Revenues Net of Assistance Recapture and Penalty Through FY12]]+Table1[[#This Row],[TOTAL Tax Revenues Net of Assistance Recapture and Penalty FY13 and After]]</f>
        <v>200537.31709999999</v>
      </c>
      <c r="DS517" s="9">
        <v>0</v>
      </c>
      <c r="DT517" s="9">
        <v>0</v>
      </c>
      <c r="DU517" s="9">
        <v>0</v>
      </c>
      <c r="DV517" s="9">
        <v>0</v>
      </c>
    </row>
    <row r="518" spans="1:126" x14ac:dyDescent="0.25">
      <c r="A518" s="10">
        <v>93760</v>
      </c>
      <c r="B518" s="10" t="s">
        <v>1878</v>
      </c>
      <c r="C518" s="10" t="s">
        <v>1879</v>
      </c>
      <c r="D518" s="10" t="s">
        <v>24</v>
      </c>
      <c r="E518" s="10">
        <v>26</v>
      </c>
      <c r="F518" s="10" t="s">
        <v>1880</v>
      </c>
      <c r="G518" s="10" t="s">
        <v>23</v>
      </c>
      <c r="H518" s="13">
        <v>7900</v>
      </c>
      <c r="I518" s="13">
        <v>5400</v>
      </c>
      <c r="J518" s="10" t="s">
        <v>318</v>
      </c>
      <c r="K518" s="10" t="s">
        <v>81</v>
      </c>
      <c r="L518" s="8">
        <v>40529</v>
      </c>
      <c r="M518" s="8">
        <v>49856</v>
      </c>
      <c r="N518" s="9">
        <v>2425</v>
      </c>
      <c r="O518" s="10" t="s">
        <v>11</v>
      </c>
      <c r="P518" s="7">
        <v>0</v>
      </c>
      <c r="Q518" s="7">
        <v>0</v>
      </c>
      <c r="R518" s="7">
        <v>47</v>
      </c>
      <c r="S518" s="7">
        <v>3</v>
      </c>
      <c r="T518" s="7">
        <v>0</v>
      </c>
      <c r="U518" s="7">
        <v>50</v>
      </c>
      <c r="V518" s="7">
        <v>50</v>
      </c>
      <c r="W518" s="7">
        <v>2</v>
      </c>
      <c r="X518" s="7">
        <v>0</v>
      </c>
      <c r="Y518" s="7">
        <v>41</v>
      </c>
      <c r="Z518" s="7">
        <v>5</v>
      </c>
      <c r="AA518" s="7">
        <v>0</v>
      </c>
      <c r="AB518" s="16">
        <v>0</v>
      </c>
      <c r="AC518" s="16">
        <v>0</v>
      </c>
      <c r="AD518" s="16">
        <v>0</v>
      </c>
      <c r="AE518" s="16">
        <v>0</v>
      </c>
      <c r="AF518" s="15">
        <v>92</v>
      </c>
      <c r="AG518" s="10" t="s">
        <v>28</v>
      </c>
      <c r="AH518" s="10" t="s">
        <v>1966</v>
      </c>
      <c r="AI518" s="9">
        <v>6.8520000000000003</v>
      </c>
      <c r="AJ518" s="9">
        <v>10.756600000000001</v>
      </c>
      <c r="AK518" s="9">
        <v>113.36279999999999</v>
      </c>
      <c r="AL518" s="24">
        <f>Table1[[#This Row],[Company Direct Land Through FY12]]+Table1[[#This Row],[Company Direct Land FY13 and After]]</f>
        <v>124.1194</v>
      </c>
      <c r="AM518" s="9">
        <v>14.654999999999999</v>
      </c>
      <c r="AN518" s="9">
        <v>21.792899999999999</v>
      </c>
      <c r="AO518" s="9">
        <v>242.46199999999999</v>
      </c>
      <c r="AP518" s="24">
        <f>Table1[[#This Row],[Company Direct Building Through FY12]]+Table1[[#This Row],[Company Direct Building FY13 and After]]</f>
        <v>264.25489999999996</v>
      </c>
      <c r="AQ518" s="9">
        <v>0</v>
      </c>
      <c r="AR518" s="9">
        <v>17.864000000000001</v>
      </c>
      <c r="AS518" s="9">
        <v>0</v>
      </c>
      <c r="AT518" s="24">
        <f>Table1[[#This Row],[Mortgage Recording Tax Through FY12]]+Table1[[#This Row],[Mortgage Recording Tax FY13 and After]]</f>
        <v>17.864000000000001</v>
      </c>
      <c r="AU518" s="9">
        <v>7.5960000000000001</v>
      </c>
      <c r="AV518" s="9">
        <v>7.1492000000000004</v>
      </c>
      <c r="AW518" s="9">
        <v>125.67489999999999</v>
      </c>
      <c r="AX518" s="24">
        <f>Table1[[#This Row],[Pilot Savings  Through FY12]]+Table1[[#This Row],[Pilot Savings FY13 and After]]</f>
        <v>132.82409999999999</v>
      </c>
      <c r="AY518" s="9">
        <v>0</v>
      </c>
      <c r="AZ518" s="9">
        <v>17.864000000000001</v>
      </c>
      <c r="BA518" s="9">
        <v>0</v>
      </c>
      <c r="BB518" s="24">
        <f>Table1[[#This Row],[Mortgage Recording Tax Exemption Through FY12]]+Table1[[#This Row],[Mortgage Recording Tax Exemption FY13 and After]]</f>
        <v>17.864000000000001</v>
      </c>
      <c r="BC518" s="9">
        <v>62.504100000000001</v>
      </c>
      <c r="BD518" s="9">
        <v>115.49039999999999</v>
      </c>
      <c r="BE518" s="9">
        <v>1001.3366</v>
      </c>
      <c r="BF518" s="24">
        <f>Table1[[#This Row],[Indirect and Induced Land Through FY12]]+Table1[[#This Row],[Indirect and Induced Land FY13 and After]]</f>
        <v>1116.827</v>
      </c>
      <c r="BG518" s="9">
        <v>116.07899999999999</v>
      </c>
      <c r="BH518" s="9">
        <v>214.48220000000001</v>
      </c>
      <c r="BI518" s="9">
        <v>1859.624</v>
      </c>
      <c r="BJ518" s="24">
        <f>Table1[[#This Row],[Indirect and Induced Building Through FY12]]+Table1[[#This Row],[Indirect and Induced Building FY13 and After]]</f>
        <v>2074.1062000000002</v>
      </c>
      <c r="BK518" s="9">
        <v>192.4941</v>
      </c>
      <c r="BL518" s="9">
        <v>355.37290000000002</v>
      </c>
      <c r="BM518" s="9">
        <v>3091.1104999999998</v>
      </c>
      <c r="BN518" s="24">
        <f>Table1[[#This Row],[TOTAL Real Property Related Taxes Through FY12]]+Table1[[#This Row],[TOTAL Real Property Related Taxes FY13 and After]]</f>
        <v>3446.4833999999996</v>
      </c>
      <c r="BO518" s="9">
        <v>694.77970000000005</v>
      </c>
      <c r="BP518" s="9">
        <v>1318.1726000000001</v>
      </c>
      <c r="BQ518" s="9">
        <v>11277.236500000001</v>
      </c>
      <c r="BR518" s="24">
        <f>Table1[[#This Row],[Company Direct Through FY12]]+Table1[[#This Row],[Company Direct FY13 and After]]</f>
        <v>12595.409100000001</v>
      </c>
      <c r="BS518" s="9">
        <v>1.1346000000000001</v>
      </c>
      <c r="BT518" s="9">
        <v>1.1323000000000001</v>
      </c>
      <c r="BU518" s="9">
        <v>0</v>
      </c>
      <c r="BV518" s="24">
        <f>Table1[[#This Row],[Sales Tax Exemption Through FY12]]+Table1[[#This Row],[Sales Tax Exemption FY13 and After]]</f>
        <v>1.1323000000000001</v>
      </c>
      <c r="BW518" s="9">
        <v>0</v>
      </c>
      <c r="BX518" s="9">
        <v>0</v>
      </c>
      <c r="BY518" s="9">
        <v>0</v>
      </c>
      <c r="BZ518" s="24">
        <f>Table1[[#This Row],[Energy Tax Savings Through FY12]]+Table1[[#This Row],[Energy Tax Savings FY13 and After]]</f>
        <v>0</v>
      </c>
      <c r="CA518" s="9">
        <v>0</v>
      </c>
      <c r="CB518" s="9">
        <v>0</v>
      </c>
      <c r="CC518" s="9">
        <v>0</v>
      </c>
      <c r="CD518" s="24">
        <f>Table1[[#This Row],[Tax Exempt Bond Savings Through FY12]]+Table1[[#This Row],[Tax Exempt Bond Savings FY13 and After]]</f>
        <v>0</v>
      </c>
      <c r="CE518" s="9">
        <v>213.4151</v>
      </c>
      <c r="CF518" s="9">
        <v>407.98759999999999</v>
      </c>
      <c r="CG518" s="9">
        <v>3530.8697000000002</v>
      </c>
      <c r="CH518" s="24">
        <f>Table1[[#This Row],[Indirect and Induced Through FY12]]+Table1[[#This Row],[Indirect and Induced FY13 and After]]</f>
        <v>3938.8573000000001</v>
      </c>
      <c r="CI518" s="9">
        <v>907.06020000000001</v>
      </c>
      <c r="CJ518" s="9">
        <v>1725.0279</v>
      </c>
      <c r="CK518" s="9">
        <v>14808.1062</v>
      </c>
      <c r="CL518" s="24">
        <f>Table1[[#This Row],[TOTAL Income Consumption Use Taxes Through FY12]]+Table1[[#This Row],[TOTAL Income Consumption Use Taxes FY13 and After]]</f>
        <v>16533.134099999999</v>
      </c>
      <c r="CM518" s="9">
        <v>8.7306000000000008</v>
      </c>
      <c r="CN518" s="9">
        <v>26.145499999999998</v>
      </c>
      <c r="CO518" s="9">
        <v>125.67489999999999</v>
      </c>
      <c r="CP518" s="24">
        <f>Table1[[#This Row],[Assistance Provided Through FY12]]+Table1[[#This Row],[Assistance Provided FY13 and After]]</f>
        <v>151.82040000000001</v>
      </c>
      <c r="CQ518" s="9">
        <v>0</v>
      </c>
      <c r="CR518" s="9">
        <v>0</v>
      </c>
      <c r="CS518" s="9">
        <v>0</v>
      </c>
      <c r="CT518" s="24">
        <f>Table1[[#This Row],[Recapture Cancellation Reduction Amount Through FY12]]+Table1[[#This Row],[Recapture Cancellation Reduction Amount FY13 and After]]</f>
        <v>0</v>
      </c>
      <c r="CU518" s="9">
        <v>0</v>
      </c>
      <c r="CV518" s="9">
        <v>0</v>
      </c>
      <c r="CW518" s="9">
        <v>0</v>
      </c>
      <c r="CX518" s="24">
        <f>Table1[[#This Row],[Penalty Paid Through FY12]]+Table1[[#This Row],[Penalty Paid FY13 and After]]</f>
        <v>0</v>
      </c>
      <c r="CY518" s="9">
        <v>8.7306000000000008</v>
      </c>
      <c r="CZ518" s="9">
        <v>26.145499999999998</v>
      </c>
      <c r="DA518" s="9">
        <v>125.67489999999999</v>
      </c>
      <c r="DB518" s="24">
        <f>Table1[[#This Row],[TOTAL Assistance Net of Recapture Penalties Through FY12]]+Table1[[#This Row],[TOTAL Assistance Net of Recapture Penalties FY13 and After]]</f>
        <v>151.82040000000001</v>
      </c>
      <c r="DC518" s="9">
        <v>716.2867</v>
      </c>
      <c r="DD518" s="9">
        <v>1368.5861</v>
      </c>
      <c r="DE518" s="9">
        <v>11633.061299999999</v>
      </c>
      <c r="DF518" s="24">
        <f>Table1[[#This Row],[Company Direct Tax Revenue Before Assistance Through FY12]]+Table1[[#This Row],[Company Direct Tax Revenue Before Assistance FY13 and After]]</f>
        <v>13001.6474</v>
      </c>
      <c r="DG518" s="9">
        <v>391.9982</v>
      </c>
      <c r="DH518" s="9">
        <v>737.96019999999999</v>
      </c>
      <c r="DI518" s="9">
        <v>6391.8302999999996</v>
      </c>
      <c r="DJ518" s="24">
        <f>Table1[[#This Row],[Indirect and Induced Tax Revenues Through FY12]]+Table1[[#This Row],[Indirect and Induced Tax Revenues FY13 and After]]</f>
        <v>7129.7904999999992</v>
      </c>
      <c r="DK518" s="9">
        <v>1108.2849000000001</v>
      </c>
      <c r="DL518" s="9">
        <v>2106.5463</v>
      </c>
      <c r="DM518" s="9">
        <v>18024.891599999999</v>
      </c>
      <c r="DN518" s="24">
        <f>Table1[[#This Row],[TOTAL Tax Revenues Before Assistance Through FY12]]+Table1[[#This Row],[TOTAL Tax Revenues Before Assistance FY13 and After]]</f>
        <v>20131.437899999997</v>
      </c>
      <c r="DO518" s="9">
        <v>1099.5543</v>
      </c>
      <c r="DP518" s="9">
        <v>2080.4007999999999</v>
      </c>
      <c r="DQ518" s="9">
        <v>17899.216700000001</v>
      </c>
      <c r="DR518" s="24">
        <f>Table1[[#This Row],[TOTAL Tax Revenues Net of Assistance Recapture and Penalty Through FY12]]+Table1[[#This Row],[TOTAL Tax Revenues Net of Assistance Recapture and Penalty FY13 and After]]</f>
        <v>19979.6175</v>
      </c>
      <c r="DS518" s="9">
        <v>0</v>
      </c>
      <c r="DT518" s="9">
        <v>0</v>
      </c>
      <c r="DU518" s="9">
        <v>0</v>
      </c>
      <c r="DV518" s="9">
        <v>0</v>
      </c>
    </row>
    <row r="519" spans="1:126" x14ac:dyDescent="0.25">
      <c r="A519" s="10">
        <v>93761</v>
      </c>
      <c r="B519" s="10" t="s">
        <v>1881</v>
      </c>
      <c r="C519" s="10" t="s">
        <v>1882</v>
      </c>
      <c r="D519" s="10" t="s">
        <v>10</v>
      </c>
      <c r="E519" s="10">
        <v>17</v>
      </c>
      <c r="F519" s="10" t="s">
        <v>1883</v>
      </c>
      <c r="G519" s="10" t="s">
        <v>1884</v>
      </c>
      <c r="H519" s="13">
        <v>516000</v>
      </c>
      <c r="I519" s="13">
        <v>197000</v>
      </c>
      <c r="J519" s="10" t="s">
        <v>294</v>
      </c>
      <c r="K519" s="10" t="s">
        <v>81</v>
      </c>
      <c r="L519" s="8">
        <v>40529</v>
      </c>
      <c r="M519" s="8">
        <v>49856</v>
      </c>
      <c r="N519" s="9">
        <v>50000</v>
      </c>
      <c r="O519" s="10" t="s">
        <v>11</v>
      </c>
      <c r="P519" s="7">
        <v>12</v>
      </c>
      <c r="Q519" s="7">
        <v>59</v>
      </c>
      <c r="R519" s="7">
        <v>168</v>
      </c>
      <c r="S519" s="7">
        <v>0</v>
      </c>
      <c r="T519" s="7">
        <v>0</v>
      </c>
      <c r="U519" s="7">
        <v>239</v>
      </c>
      <c r="V519" s="7">
        <v>203</v>
      </c>
      <c r="W519" s="7">
        <v>120</v>
      </c>
      <c r="X519" s="7">
        <v>0</v>
      </c>
      <c r="Y519" s="7">
        <v>0</v>
      </c>
      <c r="Z519" s="7">
        <v>45</v>
      </c>
      <c r="AA519" s="7">
        <v>0</v>
      </c>
      <c r="AB519" s="16">
        <v>0</v>
      </c>
      <c r="AC519" s="16">
        <v>0</v>
      </c>
      <c r="AD519" s="16">
        <v>0</v>
      </c>
      <c r="AE519" s="16">
        <v>0</v>
      </c>
      <c r="AF519" s="15">
        <v>90.794979079497907</v>
      </c>
      <c r="AG519" s="10" t="s">
        <v>28</v>
      </c>
      <c r="AH519" s="10" t="s">
        <v>1966</v>
      </c>
      <c r="AI519" s="9">
        <v>138.2876</v>
      </c>
      <c r="AJ519" s="9">
        <v>260.54559999999998</v>
      </c>
      <c r="AK519" s="9">
        <v>2287.9159</v>
      </c>
      <c r="AL519" s="24">
        <f>Table1[[#This Row],[Company Direct Land Through FY12]]+Table1[[#This Row],[Company Direct Land FY13 and After]]</f>
        <v>2548.4614999999999</v>
      </c>
      <c r="AM519" s="9">
        <v>256.81990000000002</v>
      </c>
      <c r="AN519" s="9">
        <v>483.87040000000002</v>
      </c>
      <c r="AO519" s="9">
        <v>4248.9826999999996</v>
      </c>
      <c r="AP519" s="24">
        <f>Table1[[#This Row],[Company Direct Building Through FY12]]+Table1[[#This Row],[Company Direct Building FY13 and After]]</f>
        <v>4732.8530999999994</v>
      </c>
      <c r="AQ519" s="9">
        <v>0</v>
      </c>
      <c r="AR519" s="9">
        <v>446.6</v>
      </c>
      <c r="AS519" s="9">
        <v>0</v>
      </c>
      <c r="AT519" s="24">
        <f>Table1[[#This Row],[Mortgage Recording Tax Through FY12]]+Table1[[#This Row],[Mortgage Recording Tax FY13 and After]]</f>
        <v>446.6</v>
      </c>
      <c r="AU519" s="9">
        <v>173.624</v>
      </c>
      <c r="AV519" s="9">
        <v>163.41079999999999</v>
      </c>
      <c r="AW519" s="9">
        <v>2872.5394999999999</v>
      </c>
      <c r="AX519" s="24">
        <f>Table1[[#This Row],[Pilot Savings  Through FY12]]+Table1[[#This Row],[Pilot Savings FY13 and After]]</f>
        <v>3035.9503</v>
      </c>
      <c r="AY519" s="9">
        <v>0</v>
      </c>
      <c r="AZ519" s="9">
        <v>446.6</v>
      </c>
      <c r="BA519" s="9">
        <v>0</v>
      </c>
      <c r="BB519" s="24">
        <f>Table1[[#This Row],[Mortgage Recording Tax Exemption Through FY12]]+Table1[[#This Row],[Mortgage Recording Tax Exemption FY13 and After]]</f>
        <v>446.6</v>
      </c>
      <c r="BC519" s="9">
        <v>478.65469999999999</v>
      </c>
      <c r="BD519" s="9">
        <v>490.70510000000002</v>
      </c>
      <c r="BE519" s="9">
        <v>5952.7903999999999</v>
      </c>
      <c r="BF519" s="24">
        <f>Table1[[#This Row],[Indirect and Induced Land Through FY12]]+Table1[[#This Row],[Indirect and Induced Land FY13 and After]]</f>
        <v>6443.4955</v>
      </c>
      <c r="BG519" s="9">
        <v>888.93010000000004</v>
      </c>
      <c r="BH519" s="9">
        <v>911.30949999999996</v>
      </c>
      <c r="BI519" s="9">
        <v>11055.1847</v>
      </c>
      <c r="BJ519" s="24">
        <f>Table1[[#This Row],[Indirect and Induced Building Through FY12]]+Table1[[#This Row],[Indirect and Induced Building FY13 and After]]</f>
        <v>11966.494199999999</v>
      </c>
      <c r="BK519" s="9">
        <v>1589.0682999999999</v>
      </c>
      <c r="BL519" s="9">
        <v>1983.0198</v>
      </c>
      <c r="BM519" s="9">
        <v>20672.334200000001</v>
      </c>
      <c r="BN519" s="24">
        <f>Table1[[#This Row],[TOTAL Real Property Related Taxes Through FY12]]+Table1[[#This Row],[TOTAL Real Property Related Taxes FY13 and After]]</f>
        <v>22655.353999999999</v>
      </c>
      <c r="BO519" s="9">
        <v>2968.2356</v>
      </c>
      <c r="BP519" s="9">
        <v>3056.5880999999999</v>
      </c>
      <c r="BQ519" s="9">
        <v>36289.626900000003</v>
      </c>
      <c r="BR519" s="24">
        <f>Table1[[#This Row],[Company Direct Through FY12]]+Table1[[#This Row],[Company Direct FY13 and After]]</f>
        <v>39346.215000000004</v>
      </c>
      <c r="BS519" s="9">
        <v>132.0805</v>
      </c>
      <c r="BT519" s="9">
        <v>160.12530000000001</v>
      </c>
      <c r="BU519" s="9">
        <v>12031.2075</v>
      </c>
      <c r="BV519" s="24">
        <f>Table1[[#This Row],[Sales Tax Exemption Through FY12]]+Table1[[#This Row],[Sales Tax Exemption FY13 and After]]</f>
        <v>12191.3328</v>
      </c>
      <c r="BW519" s="9">
        <v>0</v>
      </c>
      <c r="BX519" s="9">
        <v>0</v>
      </c>
      <c r="BY519" s="9">
        <v>0</v>
      </c>
      <c r="BZ519" s="24">
        <f>Table1[[#This Row],[Energy Tax Savings Through FY12]]+Table1[[#This Row],[Energy Tax Savings FY13 and After]]</f>
        <v>0</v>
      </c>
      <c r="CA519" s="9">
        <v>0</v>
      </c>
      <c r="CB519" s="9">
        <v>0</v>
      </c>
      <c r="CC519" s="9">
        <v>0</v>
      </c>
      <c r="CD519" s="24">
        <f>Table1[[#This Row],[Tax Exempt Bond Savings Through FY12]]+Table1[[#This Row],[Tax Exempt Bond Savings FY13 and After]]</f>
        <v>0</v>
      </c>
      <c r="CE519" s="9">
        <v>1604.4673</v>
      </c>
      <c r="CF519" s="9">
        <v>1654.3731</v>
      </c>
      <c r="CG519" s="9">
        <v>26545.283100000001</v>
      </c>
      <c r="CH519" s="24">
        <f>Table1[[#This Row],[Indirect and Induced Through FY12]]+Table1[[#This Row],[Indirect and Induced FY13 and After]]</f>
        <v>28199.656200000001</v>
      </c>
      <c r="CI519" s="9">
        <v>4440.6224000000002</v>
      </c>
      <c r="CJ519" s="9">
        <v>4550.8359</v>
      </c>
      <c r="CK519" s="9">
        <v>50803.702499999999</v>
      </c>
      <c r="CL519" s="24">
        <f>Table1[[#This Row],[TOTAL Income Consumption Use Taxes Through FY12]]+Table1[[#This Row],[TOTAL Income Consumption Use Taxes FY13 and After]]</f>
        <v>55354.538399999998</v>
      </c>
      <c r="CM519" s="9">
        <v>305.7045</v>
      </c>
      <c r="CN519" s="9">
        <v>770.13610000000006</v>
      </c>
      <c r="CO519" s="9">
        <v>14903.746999999999</v>
      </c>
      <c r="CP519" s="24">
        <f>Table1[[#This Row],[Assistance Provided Through FY12]]+Table1[[#This Row],[Assistance Provided FY13 and After]]</f>
        <v>15673.883099999999</v>
      </c>
      <c r="CQ519" s="9">
        <v>0</v>
      </c>
      <c r="CR519" s="9">
        <v>0</v>
      </c>
      <c r="CS519" s="9">
        <v>0</v>
      </c>
      <c r="CT519" s="24">
        <f>Table1[[#This Row],[Recapture Cancellation Reduction Amount Through FY12]]+Table1[[#This Row],[Recapture Cancellation Reduction Amount FY13 and After]]</f>
        <v>0</v>
      </c>
      <c r="CU519" s="9">
        <v>0</v>
      </c>
      <c r="CV519" s="9">
        <v>0</v>
      </c>
      <c r="CW519" s="9">
        <v>0</v>
      </c>
      <c r="CX519" s="24">
        <f>Table1[[#This Row],[Penalty Paid Through FY12]]+Table1[[#This Row],[Penalty Paid FY13 and After]]</f>
        <v>0</v>
      </c>
      <c r="CY519" s="9">
        <v>305.7045</v>
      </c>
      <c r="CZ519" s="9">
        <v>770.13610000000006</v>
      </c>
      <c r="DA519" s="9">
        <v>14903.746999999999</v>
      </c>
      <c r="DB519" s="24">
        <f>Table1[[#This Row],[TOTAL Assistance Net of Recapture Penalties Through FY12]]+Table1[[#This Row],[TOTAL Assistance Net of Recapture Penalties FY13 and After]]</f>
        <v>15673.883099999999</v>
      </c>
      <c r="DC519" s="9">
        <v>3363.3431</v>
      </c>
      <c r="DD519" s="9">
        <v>4247.6040999999996</v>
      </c>
      <c r="DE519" s="9">
        <v>42826.525500000003</v>
      </c>
      <c r="DF519" s="24">
        <f>Table1[[#This Row],[Company Direct Tax Revenue Before Assistance Through FY12]]+Table1[[#This Row],[Company Direct Tax Revenue Before Assistance FY13 and After]]</f>
        <v>47074.1296</v>
      </c>
      <c r="DG519" s="9">
        <v>2972.0520999999999</v>
      </c>
      <c r="DH519" s="9">
        <v>3056.3877000000002</v>
      </c>
      <c r="DI519" s="9">
        <v>43553.258199999997</v>
      </c>
      <c r="DJ519" s="24">
        <f>Table1[[#This Row],[Indirect and Induced Tax Revenues Through FY12]]+Table1[[#This Row],[Indirect and Induced Tax Revenues FY13 and After]]</f>
        <v>46609.645899999996</v>
      </c>
      <c r="DK519" s="9">
        <v>6335.3951999999999</v>
      </c>
      <c r="DL519" s="9">
        <v>7303.9917999999998</v>
      </c>
      <c r="DM519" s="9">
        <v>86379.7837</v>
      </c>
      <c r="DN519" s="24">
        <f>Table1[[#This Row],[TOTAL Tax Revenues Before Assistance Through FY12]]+Table1[[#This Row],[TOTAL Tax Revenues Before Assistance FY13 and After]]</f>
        <v>93683.775500000003</v>
      </c>
      <c r="DO519" s="9">
        <v>6029.6907000000001</v>
      </c>
      <c r="DP519" s="9">
        <v>6533.8557000000001</v>
      </c>
      <c r="DQ519" s="9">
        <v>71476.036699999997</v>
      </c>
      <c r="DR519" s="24">
        <f>Table1[[#This Row],[TOTAL Tax Revenues Net of Assistance Recapture and Penalty Through FY12]]+Table1[[#This Row],[TOTAL Tax Revenues Net of Assistance Recapture and Penalty FY13 and After]]</f>
        <v>78009.892399999997</v>
      </c>
      <c r="DS519" s="9">
        <v>0</v>
      </c>
      <c r="DT519" s="9">
        <v>0</v>
      </c>
      <c r="DU519" s="9">
        <v>0</v>
      </c>
      <c r="DV519" s="9">
        <v>0</v>
      </c>
    </row>
    <row r="520" spans="1:126" x14ac:dyDescent="0.25">
      <c r="A520" s="10">
        <v>93762</v>
      </c>
      <c r="B520" s="10" t="s">
        <v>1885</v>
      </c>
      <c r="C520" s="10" t="s">
        <v>1887</v>
      </c>
      <c r="D520" s="10" t="s">
        <v>10</v>
      </c>
      <c r="E520" s="10">
        <v>15</v>
      </c>
      <c r="F520" s="10" t="s">
        <v>1888</v>
      </c>
      <c r="G520" s="10" t="s">
        <v>16</v>
      </c>
      <c r="H520" s="13">
        <v>62900</v>
      </c>
      <c r="I520" s="13">
        <v>183428</v>
      </c>
      <c r="J520" s="10" t="s">
        <v>1886</v>
      </c>
      <c r="K520" s="10" t="s">
        <v>1844</v>
      </c>
      <c r="L520" s="8">
        <v>40533</v>
      </c>
      <c r="M520" s="8">
        <v>45870</v>
      </c>
      <c r="N520" s="9">
        <v>19800</v>
      </c>
      <c r="O520" s="10" t="s">
        <v>74</v>
      </c>
      <c r="P520" s="7">
        <v>0</v>
      </c>
      <c r="Q520" s="7">
        <v>0</v>
      </c>
      <c r="R520" s="7">
        <v>0</v>
      </c>
      <c r="S520" s="7">
        <v>0</v>
      </c>
      <c r="T520" s="7">
        <v>0</v>
      </c>
      <c r="U520" s="7">
        <v>0</v>
      </c>
      <c r="V520" s="7">
        <v>1</v>
      </c>
      <c r="W520" s="7">
        <v>50</v>
      </c>
      <c r="X520" s="7">
        <v>0</v>
      </c>
      <c r="Y520" s="7">
        <v>0</v>
      </c>
      <c r="Z520" s="7">
        <v>6</v>
      </c>
      <c r="AA520" s="7">
        <v>0</v>
      </c>
      <c r="AB520" s="16">
        <v>0</v>
      </c>
      <c r="AC520" s="16">
        <v>0</v>
      </c>
      <c r="AD520" s="16">
        <v>0</v>
      </c>
      <c r="AE520" s="16">
        <v>0</v>
      </c>
      <c r="AF520" s="15">
        <v>0</v>
      </c>
      <c r="AG520" s="10" t="s">
        <v>28</v>
      </c>
      <c r="AH520" s="10" t="s">
        <v>1966</v>
      </c>
      <c r="AI520" s="9">
        <v>83.582400000000007</v>
      </c>
      <c r="AJ520" s="9">
        <v>154.8553</v>
      </c>
      <c r="AK520" s="9">
        <v>909.75189999999998</v>
      </c>
      <c r="AL520" s="24">
        <f>Table1[[#This Row],[Company Direct Land Through FY12]]+Table1[[#This Row],[Company Direct Land FY13 and After]]</f>
        <v>1064.6071999999999</v>
      </c>
      <c r="AM520" s="9">
        <v>155.22450000000001</v>
      </c>
      <c r="AN520" s="9">
        <v>287.58839999999998</v>
      </c>
      <c r="AO520" s="9">
        <v>1689.5407</v>
      </c>
      <c r="AP520" s="24">
        <f>Table1[[#This Row],[Company Direct Building Through FY12]]+Table1[[#This Row],[Company Direct Building FY13 and After]]</f>
        <v>1977.1291000000001</v>
      </c>
      <c r="AQ520" s="9">
        <v>0</v>
      </c>
      <c r="AR520" s="9">
        <v>35.370699999999999</v>
      </c>
      <c r="AS520" s="9">
        <v>0</v>
      </c>
      <c r="AT520" s="24">
        <f>Table1[[#This Row],[Mortgage Recording Tax Through FY12]]+Table1[[#This Row],[Mortgage Recording Tax FY13 and After]]</f>
        <v>35.370699999999999</v>
      </c>
      <c r="AU520" s="9">
        <v>0</v>
      </c>
      <c r="AV520" s="9">
        <v>0</v>
      </c>
      <c r="AW520" s="9">
        <v>0</v>
      </c>
      <c r="AX520" s="24">
        <f>Table1[[#This Row],[Pilot Savings  Through FY12]]+Table1[[#This Row],[Pilot Savings FY13 and After]]</f>
        <v>0</v>
      </c>
      <c r="AY520" s="9">
        <v>0</v>
      </c>
      <c r="AZ520" s="9">
        <v>35.370699999999999</v>
      </c>
      <c r="BA520" s="9">
        <v>0</v>
      </c>
      <c r="BB520" s="24">
        <f>Table1[[#This Row],[Mortgage Recording Tax Exemption Through FY12]]+Table1[[#This Row],[Mortgage Recording Tax Exemption FY13 and After]]</f>
        <v>35.370699999999999</v>
      </c>
      <c r="BC520" s="9">
        <v>71.043300000000002</v>
      </c>
      <c r="BD520" s="9">
        <v>97.561300000000003</v>
      </c>
      <c r="BE520" s="9">
        <v>234.24680000000001</v>
      </c>
      <c r="BF520" s="24">
        <f>Table1[[#This Row],[Indirect and Induced Land Through FY12]]+Table1[[#This Row],[Indirect and Induced Land FY13 and After]]</f>
        <v>331.80810000000002</v>
      </c>
      <c r="BG520" s="9">
        <v>131.9376</v>
      </c>
      <c r="BH520" s="9">
        <v>181.18520000000001</v>
      </c>
      <c r="BI520" s="9">
        <v>435.03140000000002</v>
      </c>
      <c r="BJ520" s="24">
        <f>Table1[[#This Row],[Indirect and Induced Building Through FY12]]+Table1[[#This Row],[Indirect and Induced Building FY13 and After]]</f>
        <v>616.21659999999997</v>
      </c>
      <c r="BK520" s="9">
        <v>441.7878</v>
      </c>
      <c r="BL520" s="9">
        <v>721.1902</v>
      </c>
      <c r="BM520" s="9">
        <v>3268.5708</v>
      </c>
      <c r="BN520" s="24">
        <f>Table1[[#This Row],[TOTAL Real Property Related Taxes Through FY12]]+Table1[[#This Row],[TOTAL Real Property Related Taxes FY13 and After]]</f>
        <v>3989.761</v>
      </c>
      <c r="BO520" s="9">
        <v>338.7362</v>
      </c>
      <c r="BP520" s="9">
        <v>473.17160000000001</v>
      </c>
      <c r="BQ520" s="9">
        <v>173.1217</v>
      </c>
      <c r="BR520" s="24">
        <f>Table1[[#This Row],[Company Direct Through FY12]]+Table1[[#This Row],[Company Direct FY13 and After]]</f>
        <v>646.29330000000004</v>
      </c>
      <c r="BS520" s="9">
        <v>0</v>
      </c>
      <c r="BT520" s="9">
        <v>0</v>
      </c>
      <c r="BU520" s="9">
        <v>0</v>
      </c>
      <c r="BV520" s="24">
        <f>Table1[[#This Row],[Sales Tax Exemption Through FY12]]+Table1[[#This Row],[Sales Tax Exemption FY13 and After]]</f>
        <v>0</v>
      </c>
      <c r="BW520" s="9">
        <v>0</v>
      </c>
      <c r="BX520" s="9">
        <v>0</v>
      </c>
      <c r="BY520" s="9">
        <v>0</v>
      </c>
      <c r="BZ520" s="24">
        <f>Table1[[#This Row],[Energy Tax Savings Through FY12]]+Table1[[#This Row],[Energy Tax Savings FY13 and After]]</f>
        <v>0</v>
      </c>
      <c r="CA520" s="9">
        <v>23.339099999999998</v>
      </c>
      <c r="CB520" s="9">
        <v>33.635800000000003</v>
      </c>
      <c r="CC520" s="9">
        <v>135.06630000000001</v>
      </c>
      <c r="CD520" s="24">
        <f>Table1[[#This Row],[Tax Exempt Bond Savings Through FY12]]+Table1[[#This Row],[Tax Exempt Bond Savings FY13 and After]]</f>
        <v>168.70210000000003</v>
      </c>
      <c r="CE520" s="9">
        <v>238.1397</v>
      </c>
      <c r="CF520" s="9">
        <v>334.2912</v>
      </c>
      <c r="CG520" s="9">
        <v>2592.0308</v>
      </c>
      <c r="CH520" s="24">
        <f>Table1[[#This Row],[Indirect and Induced Through FY12]]+Table1[[#This Row],[Indirect and Induced FY13 and After]]</f>
        <v>2926.3220000000001</v>
      </c>
      <c r="CI520" s="9">
        <v>553.53679999999997</v>
      </c>
      <c r="CJ520" s="9">
        <v>773.827</v>
      </c>
      <c r="CK520" s="9">
        <v>2630.0862000000002</v>
      </c>
      <c r="CL520" s="24">
        <f>Table1[[#This Row],[TOTAL Income Consumption Use Taxes Through FY12]]+Table1[[#This Row],[TOTAL Income Consumption Use Taxes FY13 and After]]</f>
        <v>3403.9132</v>
      </c>
      <c r="CM520" s="9">
        <v>23.339099999999998</v>
      </c>
      <c r="CN520" s="9">
        <v>69.006500000000003</v>
      </c>
      <c r="CO520" s="9">
        <v>135.06630000000001</v>
      </c>
      <c r="CP520" s="24">
        <f>Table1[[#This Row],[Assistance Provided Through FY12]]+Table1[[#This Row],[Assistance Provided FY13 and After]]</f>
        <v>204.07280000000003</v>
      </c>
      <c r="CQ520" s="9">
        <v>0</v>
      </c>
      <c r="CR520" s="9">
        <v>0</v>
      </c>
      <c r="CS520" s="9">
        <v>0</v>
      </c>
      <c r="CT520" s="24">
        <f>Table1[[#This Row],[Recapture Cancellation Reduction Amount Through FY12]]+Table1[[#This Row],[Recapture Cancellation Reduction Amount FY13 and After]]</f>
        <v>0</v>
      </c>
      <c r="CU520" s="9">
        <v>0</v>
      </c>
      <c r="CV520" s="9">
        <v>0</v>
      </c>
      <c r="CW520" s="9">
        <v>0</v>
      </c>
      <c r="CX520" s="24">
        <f>Table1[[#This Row],[Penalty Paid Through FY12]]+Table1[[#This Row],[Penalty Paid FY13 and After]]</f>
        <v>0</v>
      </c>
      <c r="CY520" s="9">
        <v>23.339099999999998</v>
      </c>
      <c r="CZ520" s="9">
        <v>69.006500000000003</v>
      </c>
      <c r="DA520" s="9">
        <v>135.06630000000001</v>
      </c>
      <c r="DB520" s="24">
        <f>Table1[[#This Row],[TOTAL Assistance Net of Recapture Penalties Through FY12]]+Table1[[#This Row],[TOTAL Assistance Net of Recapture Penalties FY13 and After]]</f>
        <v>204.07280000000003</v>
      </c>
      <c r="DC520" s="9">
        <v>577.54309999999998</v>
      </c>
      <c r="DD520" s="9">
        <v>950.98599999999999</v>
      </c>
      <c r="DE520" s="9">
        <v>2772.4142999999999</v>
      </c>
      <c r="DF520" s="24">
        <f>Table1[[#This Row],[Company Direct Tax Revenue Before Assistance Through FY12]]+Table1[[#This Row],[Company Direct Tax Revenue Before Assistance FY13 and After]]</f>
        <v>3723.4002999999998</v>
      </c>
      <c r="DG520" s="9">
        <v>441.12060000000002</v>
      </c>
      <c r="DH520" s="9">
        <v>613.03769999999997</v>
      </c>
      <c r="DI520" s="9">
        <v>3261.3090000000002</v>
      </c>
      <c r="DJ520" s="24">
        <f>Table1[[#This Row],[Indirect and Induced Tax Revenues Through FY12]]+Table1[[#This Row],[Indirect and Induced Tax Revenues FY13 and After]]</f>
        <v>3874.3467000000001</v>
      </c>
      <c r="DK520" s="9">
        <v>1018.6636999999999</v>
      </c>
      <c r="DL520" s="9">
        <v>1564.0237</v>
      </c>
      <c r="DM520" s="9">
        <v>6033.7232999999997</v>
      </c>
      <c r="DN520" s="24">
        <f>Table1[[#This Row],[TOTAL Tax Revenues Before Assistance Through FY12]]+Table1[[#This Row],[TOTAL Tax Revenues Before Assistance FY13 and After]]</f>
        <v>7597.7469999999994</v>
      </c>
      <c r="DO520" s="9">
        <v>995.32460000000003</v>
      </c>
      <c r="DP520" s="9">
        <v>1495.0172</v>
      </c>
      <c r="DQ520" s="9">
        <v>5898.6570000000002</v>
      </c>
      <c r="DR520" s="24">
        <f>Table1[[#This Row],[TOTAL Tax Revenues Net of Assistance Recapture and Penalty Through FY12]]+Table1[[#This Row],[TOTAL Tax Revenues Net of Assistance Recapture and Penalty FY13 and After]]</f>
        <v>7393.6742000000004</v>
      </c>
      <c r="DS520" s="9">
        <v>0</v>
      </c>
      <c r="DT520" s="9">
        <v>0</v>
      </c>
      <c r="DU520" s="9">
        <v>0</v>
      </c>
      <c r="DV520" s="9">
        <v>0</v>
      </c>
    </row>
    <row r="521" spans="1:126" x14ac:dyDescent="0.25">
      <c r="A521" s="10">
        <v>93763</v>
      </c>
      <c r="B521" s="10" t="s">
        <v>1889</v>
      </c>
      <c r="C521" s="10" t="s">
        <v>1890</v>
      </c>
      <c r="D521" s="10" t="s">
        <v>17</v>
      </c>
      <c r="E521" s="10">
        <v>33</v>
      </c>
      <c r="F521" s="10" t="s">
        <v>1891</v>
      </c>
      <c r="G521" s="10" t="s">
        <v>1078</v>
      </c>
      <c r="H521" s="13">
        <v>11228</v>
      </c>
      <c r="I521" s="13">
        <v>43346</v>
      </c>
      <c r="J521" s="10" t="s">
        <v>1688</v>
      </c>
      <c r="K521" s="10" t="s">
        <v>1844</v>
      </c>
      <c r="L521" s="8">
        <v>40527</v>
      </c>
      <c r="M521" s="8">
        <v>51196</v>
      </c>
      <c r="N521" s="9">
        <v>15000</v>
      </c>
      <c r="O521" s="10" t="s">
        <v>108</v>
      </c>
      <c r="P521" s="7">
        <v>41</v>
      </c>
      <c r="Q521" s="7">
        <v>0</v>
      </c>
      <c r="R521" s="7">
        <v>130</v>
      </c>
      <c r="S521" s="7">
        <v>0</v>
      </c>
      <c r="T521" s="7">
        <v>1</v>
      </c>
      <c r="U521" s="7">
        <v>172</v>
      </c>
      <c r="V521" s="7">
        <v>150</v>
      </c>
      <c r="W521" s="7">
        <v>0</v>
      </c>
      <c r="X521" s="7">
        <v>0</v>
      </c>
      <c r="Y521" s="7">
        <v>0</v>
      </c>
      <c r="Z521" s="7">
        <v>33</v>
      </c>
      <c r="AA521" s="7">
        <v>0</v>
      </c>
      <c r="AB521" s="16">
        <v>0</v>
      </c>
      <c r="AC521" s="16">
        <v>0</v>
      </c>
      <c r="AD521" s="16">
        <v>0</v>
      </c>
      <c r="AE521" s="16">
        <v>0</v>
      </c>
      <c r="AF521" s="15">
        <v>99.415204678362571</v>
      </c>
      <c r="AG521" s="10" t="s">
        <v>28</v>
      </c>
      <c r="AH521" s="10" t="s">
        <v>1966</v>
      </c>
      <c r="AI521" s="9">
        <v>20.203099999999999</v>
      </c>
      <c r="AJ521" s="9">
        <v>37.2348</v>
      </c>
      <c r="AK521" s="9">
        <v>372.23079999999999</v>
      </c>
      <c r="AL521" s="24">
        <f>Table1[[#This Row],[Company Direct Land Through FY12]]+Table1[[#This Row],[Company Direct Land FY13 and After]]</f>
        <v>409.46559999999999</v>
      </c>
      <c r="AM521" s="9">
        <v>37.520000000000003</v>
      </c>
      <c r="AN521" s="9">
        <v>69.150300000000001</v>
      </c>
      <c r="AO521" s="9">
        <v>691.28689999999995</v>
      </c>
      <c r="AP521" s="24">
        <f>Table1[[#This Row],[Company Direct Building Through FY12]]+Table1[[#This Row],[Company Direct Building FY13 and After]]</f>
        <v>760.43719999999996</v>
      </c>
      <c r="AQ521" s="9">
        <v>0</v>
      </c>
      <c r="AR521" s="9">
        <v>0</v>
      </c>
      <c r="AS521" s="9">
        <v>0</v>
      </c>
      <c r="AT521" s="24">
        <f>Table1[[#This Row],[Mortgage Recording Tax Through FY12]]+Table1[[#This Row],[Mortgage Recording Tax FY13 and After]]</f>
        <v>0</v>
      </c>
      <c r="AU521" s="9">
        <v>0</v>
      </c>
      <c r="AV521" s="9">
        <v>0</v>
      </c>
      <c r="AW521" s="9">
        <v>0</v>
      </c>
      <c r="AX521" s="24">
        <f>Table1[[#This Row],[Pilot Savings  Through FY12]]+Table1[[#This Row],[Pilot Savings FY13 and After]]</f>
        <v>0</v>
      </c>
      <c r="AY521" s="9">
        <v>0</v>
      </c>
      <c r="AZ521" s="9">
        <v>0</v>
      </c>
      <c r="BA521" s="9">
        <v>0</v>
      </c>
      <c r="BB521" s="24">
        <f>Table1[[#This Row],[Mortgage Recording Tax Exemption Through FY12]]+Table1[[#This Row],[Mortgage Recording Tax Exemption FY13 and After]]</f>
        <v>0</v>
      </c>
      <c r="BC521" s="9">
        <v>114.7366</v>
      </c>
      <c r="BD521" s="9">
        <v>168.5959</v>
      </c>
      <c r="BE521" s="9">
        <v>2113.9580000000001</v>
      </c>
      <c r="BF521" s="24">
        <f>Table1[[#This Row],[Indirect and Induced Land Through FY12]]+Table1[[#This Row],[Indirect and Induced Land FY13 and After]]</f>
        <v>2282.5538999999999</v>
      </c>
      <c r="BG521" s="9">
        <v>213.0823</v>
      </c>
      <c r="BH521" s="9">
        <v>313.10669999999999</v>
      </c>
      <c r="BI521" s="9">
        <v>3925.9234000000001</v>
      </c>
      <c r="BJ521" s="24">
        <f>Table1[[#This Row],[Indirect and Induced Building Through FY12]]+Table1[[#This Row],[Indirect and Induced Building FY13 and After]]</f>
        <v>4239.0300999999999</v>
      </c>
      <c r="BK521" s="9">
        <v>385.54199999999997</v>
      </c>
      <c r="BL521" s="9">
        <v>588.08770000000004</v>
      </c>
      <c r="BM521" s="9">
        <v>7103.3990999999996</v>
      </c>
      <c r="BN521" s="24">
        <f>Table1[[#This Row],[TOTAL Real Property Related Taxes Through FY12]]+Table1[[#This Row],[TOTAL Real Property Related Taxes FY13 and After]]</f>
        <v>7691.4867999999997</v>
      </c>
      <c r="BO521" s="9">
        <v>626.73450000000003</v>
      </c>
      <c r="BP521" s="9">
        <v>939.02480000000003</v>
      </c>
      <c r="BQ521" s="9">
        <v>11547.2346</v>
      </c>
      <c r="BR521" s="24">
        <f>Table1[[#This Row],[Company Direct Through FY12]]+Table1[[#This Row],[Company Direct FY13 and After]]</f>
        <v>12486.259399999999</v>
      </c>
      <c r="BS521" s="9">
        <v>0</v>
      </c>
      <c r="BT521" s="9">
        <v>0</v>
      </c>
      <c r="BU521" s="9">
        <v>0</v>
      </c>
      <c r="BV521" s="24">
        <f>Table1[[#This Row],[Sales Tax Exemption Through FY12]]+Table1[[#This Row],[Sales Tax Exemption FY13 and After]]</f>
        <v>0</v>
      </c>
      <c r="BW521" s="9">
        <v>0</v>
      </c>
      <c r="BX521" s="9">
        <v>0</v>
      </c>
      <c r="BY521" s="9">
        <v>0</v>
      </c>
      <c r="BZ521" s="24">
        <f>Table1[[#This Row],[Energy Tax Savings Through FY12]]+Table1[[#This Row],[Energy Tax Savings FY13 and After]]</f>
        <v>0</v>
      </c>
      <c r="CA521" s="9">
        <v>9.2999999999999992E-3</v>
      </c>
      <c r="CB521" s="9">
        <v>1.8100000000000002E-2</v>
      </c>
      <c r="CC521" s="9">
        <v>5.3900000000000003E-2</v>
      </c>
      <c r="CD521" s="24">
        <f>Table1[[#This Row],[Tax Exempt Bond Savings Through FY12]]+Table1[[#This Row],[Tax Exempt Bond Savings FY13 and After]]</f>
        <v>7.2000000000000008E-2</v>
      </c>
      <c r="CE521" s="9">
        <v>425.63799999999998</v>
      </c>
      <c r="CF521" s="9">
        <v>641.30870000000004</v>
      </c>
      <c r="CG521" s="9">
        <v>7842.1418999999996</v>
      </c>
      <c r="CH521" s="24">
        <f>Table1[[#This Row],[Indirect and Induced Through FY12]]+Table1[[#This Row],[Indirect and Induced FY13 and After]]</f>
        <v>8483.4506000000001</v>
      </c>
      <c r="CI521" s="9">
        <v>1052.3632</v>
      </c>
      <c r="CJ521" s="9">
        <v>1580.3154</v>
      </c>
      <c r="CK521" s="9">
        <v>19389.3226</v>
      </c>
      <c r="CL521" s="24">
        <f>Table1[[#This Row],[TOTAL Income Consumption Use Taxes Through FY12]]+Table1[[#This Row],[TOTAL Income Consumption Use Taxes FY13 and After]]</f>
        <v>20969.637999999999</v>
      </c>
      <c r="CM521" s="9">
        <v>9.2999999999999992E-3</v>
      </c>
      <c r="CN521" s="9">
        <v>1.8100000000000002E-2</v>
      </c>
      <c r="CO521" s="9">
        <v>5.3900000000000003E-2</v>
      </c>
      <c r="CP521" s="24">
        <f>Table1[[#This Row],[Assistance Provided Through FY12]]+Table1[[#This Row],[Assistance Provided FY13 and After]]</f>
        <v>7.2000000000000008E-2</v>
      </c>
      <c r="CQ521" s="9">
        <v>0</v>
      </c>
      <c r="CR521" s="9">
        <v>0</v>
      </c>
      <c r="CS521" s="9">
        <v>0</v>
      </c>
      <c r="CT521" s="24">
        <f>Table1[[#This Row],[Recapture Cancellation Reduction Amount Through FY12]]+Table1[[#This Row],[Recapture Cancellation Reduction Amount FY13 and After]]</f>
        <v>0</v>
      </c>
      <c r="CU521" s="9">
        <v>0</v>
      </c>
      <c r="CV521" s="9">
        <v>0</v>
      </c>
      <c r="CW521" s="9">
        <v>0</v>
      </c>
      <c r="CX521" s="24">
        <f>Table1[[#This Row],[Penalty Paid Through FY12]]+Table1[[#This Row],[Penalty Paid FY13 and After]]</f>
        <v>0</v>
      </c>
      <c r="CY521" s="9">
        <v>9.2999999999999992E-3</v>
      </c>
      <c r="CZ521" s="9">
        <v>1.8100000000000002E-2</v>
      </c>
      <c r="DA521" s="9">
        <v>5.3900000000000003E-2</v>
      </c>
      <c r="DB521" s="24">
        <f>Table1[[#This Row],[TOTAL Assistance Net of Recapture Penalties Through FY12]]+Table1[[#This Row],[TOTAL Assistance Net of Recapture Penalties FY13 and After]]</f>
        <v>7.2000000000000008E-2</v>
      </c>
      <c r="DC521" s="9">
        <v>684.45759999999996</v>
      </c>
      <c r="DD521" s="9">
        <v>1045.4099000000001</v>
      </c>
      <c r="DE521" s="9">
        <v>12610.7523</v>
      </c>
      <c r="DF521" s="24">
        <f>Table1[[#This Row],[Company Direct Tax Revenue Before Assistance Through FY12]]+Table1[[#This Row],[Company Direct Tax Revenue Before Assistance FY13 and After]]</f>
        <v>13656.162200000001</v>
      </c>
      <c r="DG521" s="9">
        <v>753.45690000000002</v>
      </c>
      <c r="DH521" s="9">
        <v>1123.0112999999999</v>
      </c>
      <c r="DI521" s="9">
        <v>13882.023300000001</v>
      </c>
      <c r="DJ521" s="24">
        <f>Table1[[#This Row],[Indirect and Induced Tax Revenues Through FY12]]+Table1[[#This Row],[Indirect and Induced Tax Revenues FY13 and After]]</f>
        <v>15005.034600000001</v>
      </c>
      <c r="DK521" s="9">
        <v>1437.9145000000001</v>
      </c>
      <c r="DL521" s="9">
        <v>2168.4212000000002</v>
      </c>
      <c r="DM521" s="9">
        <v>26492.775600000001</v>
      </c>
      <c r="DN521" s="24">
        <f>Table1[[#This Row],[TOTAL Tax Revenues Before Assistance Through FY12]]+Table1[[#This Row],[TOTAL Tax Revenues Before Assistance FY13 and After]]</f>
        <v>28661.196800000002</v>
      </c>
      <c r="DO521" s="9">
        <v>1437.9051999999999</v>
      </c>
      <c r="DP521" s="9">
        <v>2168.4031</v>
      </c>
      <c r="DQ521" s="9">
        <v>26492.721699999998</v>
      </c>
      <c r="DR521" s="24">
        <f>Table1[[#This Row],[TOTAL Tax Revenues Net of Assistance Recapture and Penalty Through FY12]]+Table1[[#This Row],[TOTAL Tax Revenues Net of Assistance Recapture and Penalty FY13 and After]]</f>
        <v>28661.124799999998</v>
      </c>
      <c r="DS521" s="9">
        <v>0</v>
      </c>
      <c r="DT521" s="9">
        <v>0</v>
      </c>
      <c r="DU521" s="9">
        <v>0</v>
      </c>
      <c r="DV521" s="9">
        <v>0</v>
      </c>
    </row>
    <row r="522" spans="1:126" x14ac:dyDescent="0.25">
      <c r="A522" s="10">
        <v>93764</v>
      </c>
      <c r="B522" s="10" t="s">
        <v>1892</v>
      </c>
      <c r="C522" s="10" t="s">
        <v>1894</v>
      </c>
      <c r="D522" s="10" t="s">
        <v>302</v>
      </c>
      <c r="E522" s="10">
        <v>49</v>
      </c>
      <c r="F522" s="10" t="s">
        <v>1895</v>
      </c>
      <c r="G522" s="10" t="s">
        <v>337</v>
      </c>
      <c r="H522" s="13">
        <v>27870</v>
      </c>
      <c r="I522" s="13">
        <v>6192</v>
      </c>
      <c r="J522" s="10" t="s">
        <v>1893</v>
      </c>
      <c r="K522" s="10" t="s">
        <v>81</v>
      </c>
      <c r="L522" s="8">
        <v>40541</v>
      </c>
      <c r="M522" s="8">
        <v>49856</v>
      </c>
      <c r="N522" s="9">
        <v>2026</v>
      </c>
      <c r="O522" s="10" t="s">
        <v>11</v>
      </c>
      <c r="P522" s="7">
        <v>0</v>
      </c>
      <c r="Q522" s="7">
        <v>0</v>
      </c>
      <c r="R522" s="7">
        <v>23</v>
      </c>
      <c r="S522" s="7">
        <v>0</v>
      </c>
      <c r="T522" s="7">
        <v>0</v>
      </c>
      <c r="U522" s="7">
        <v>23</v>
      </c>
      <c r="V522" s="7">
        <v>23</v>
      </c>
      <c r="W522" s="7">
        <v>0</v>
      </c>
      <c r="X522" s="7">
        <v>0</v>
      </c>
      <c r="Y522" s="7">
        <v>0</v>
      </c>
      <c r="Z522" s="7">
        <v>11</v>
      </c>
      <c r="AA522" s="7">
        <v>0</v>
      </c>
      <c r="AB522" s="16">
        <v>0</v>
      </c>
      <c r="AC522" s="16">
        <v>0</v>
      </c>
      <c r="AD522" s="16">
        <v>0</v>
      </c>
      <c r="AE522" s="16">
        <v>0</v>
      </c>
      <c r="AF522" s="15">
        <v>78.260869565217391</v>
      </c>
      <c r="AG522" s="10" t="s">
        <v>28</v>
      </c>
      <c r="AH522" s="10" t="s">
        <v>1966</v>
      </c>
      <c r="AI522" s="9">
        <v>7.6289999999999996</v>
      </c>
      <c r="AJ522" s="9">
        <v>10.181100000000001</v>
      </c>
      <c r="AK522" s="9">
        <v>126.2171</v>
      </c>
      <c r="AL522" s="24">
        <f>Table1[[#This Row],[Company Direct Land Through FY12]]+Table1[[#This Row],[Company Direct Land FY13 and After]]</f>
        <v>136.3982</v>
      </c>
      <c r="AM522" s="9">
        <v>4.7960000000000003</v>
      </c>
      <c r="AN522" s="9">
        <v>10.0871</v>
      </c>
      <c r="AO522" s="9">
        <v>79.347700000000003</v>
      </c>
      <c r="AP522" s="24">
        <f>Table1[[#This Row],[Company Direct Building Through FY12]]+Table1[[#This Row],[Company Direct Building FY13 and After]]</f>
        <v>89.434799999999996</v>
      </c>
      <c r="AQ522" s="9">
        <v>0</v>
      </c>
      <c r="AR522" s="9">
        <v>13.398</v>
      </c>
      <c r="AS522" s="9">
        <v>0</v>
      </c>
      <c r="AT522" s="24">
        <f>Table1[[#This Row],[Mortgage Recording Tax Through FY12]]+Table1[[#This Row],[Mortgage Recording Tax FY13 and After]]</f>
        <v>13.398</v>
      </c>
      <c r="AU522" s="9">
        <v>8.2490000000000006</v>
      </c>
      <c r="AV522" s="9">
        <v>7.7637999999999998</v>
      </c>
      <c r="AW522" s="9">
        <v>136.4759</v>
      </c>
      <c r="AX522" s="24">
        <f>Table1[[#This Row],[Pilot Savings  Through FY12]]+Table1[[#This Row],[Pilot Savings FY13 and After]]</f>
        <v>144.2397</v>
      </c>
      <c r="AY522" s="9">
        <v>0</v>
      </c>
      <c r="AZ522" s="9">
        <v>13.398</v>
      </c>
      <c r="BA522" s="9">
        <v>0</v>
      </c>
      <c r="BB522" s="24">
        <f>Table1[[#This Row],[Mortgage Recording Tax Exemption Through FY12]]+Table1[[#This Row],[Mortgage Recording Tax Exemption FY13 and After]]</f>
        <v>13.398</v>
      </c>
      <c r="BC522" s="9">
        <v>28.2103</v>
      </c>
      <c r="BD522" s="9">
        <v>44.7361</v>
      </c>
      <c r="BE522" s="9">
        <v>466.72919999999999</v>
      </c>
      <c r="BF522" s="24">
        <f>Table1[[#This Row],[Indirect and Induced Land Through FY12]]+Table1[[#This Row],[Indirect and Induced Land FY13 and After]]</f>
        <v>511.46530000000001</v>
      </c>
      <c r="BG522" s="9">
        <v>52.390500000000003</v>
      </c>
      <c r="BH522" s="9">
        <v>83.081100000000006</v>
      </c>
      <c r="BI522" s="9">
        <v>866.78</v>
      </c>
      <c r="BJ522" s="24">
        <f>Table1[[#This Row],[Indirect and Induced Building Through FY12]]+Table1[[#This Row],[Indirect and Induced Building FY13 and After]]</f>
        <v>949.86109999999996</v>
      </c>
      <c r="BK522" s="9">
        <v>84.776799999999994</v>
      </c>
      <c r="BL522" s="9">
        <v>140.32159999999999</v>
      </c>
      <c r="BM522" s="9">
        <v>1402.5980999999999</v>
      </c>
      <c r="BN522" s="24">
        <f>Table1[[#This Row],[TOTAL Real Property Related Taxes Through FY12]]+Table1[[#This Row],[TOTAL Real Property Related Taxes FY13 and After]]</f>
        <v>1542.9196999999999</v>
      </c>
      <c r="BO522" s="9">
        <v>216.86799999999999</v>
      </c>
      <c r="BP522" s="9">
        <v>351.5471</v>
      </c>
      <c r="BQ522" s="9">
        <v>3587.9955</v>
      </c>
      <c r="BR522" s="24">
        <f>Table1[[#This Row],[Company Direct Through FY12]]+Table1[[#This Row],[Company Direct FY13 and After]]</f>
        <v>3939.5425999999998</v>
      </c>
      <c r="BS522" s="9">
        <v>0</v>
      </c>
      <c r="BT522" s="9">
        <v>0.18990000000000001</v>
      </c>
      <c r="BU522" s="9">
        <v>0</v>
      </c>
      <c r="BV522" s="24">
        <f>Table1[[#This Row],[Sales Tax Exemption Through FY12]]+Table1[[#This Row],[Sales Tax Exemption FY13 and After]]</f>
        <v>0.18990000000000001</v>
      </c>
      <c r="BW522" s="9">
        <v>0</v>
      </c>
      <c r="BX522" s="9">
        <v>0</v>
      </c>
      <c r="BY522" s="9">
        <v>0</v>
      </c>
      <c r="BZ522" s="24">
        <f>Table1[[#This Row],[Energy Tax Savings Through FY12]]+Table1[[#This Row],[Energy Tax Savings FY13 and After]]</f>
        <v>0</v>
      </c>
      <c r="CA522" s="9">
        <v>0</v>
      </c>
      <c r="CB522" s="9">
        <v>0</v>
      </c>
      <c r="CC522" s="9">
        <v>0</v>
      </c>
      <c r="CD522" s="24">
        <f>Table1[[#This Row],[Tax Exempt Bond Savings Through FY12]]+Table1[[#This Row],[Tax Exempt Bond Savings FY13 and After]]</f>
        <v>0</v>
      </c>
      <c r="CE522" s="9">
        <v>103.361</v>
      </c>
      <c r="CF522" s="9">
        <v>168.6131</v>
      </c>
      <c r="CG522" s="9">
        <v>1710.0659000000001</v>
      </c>
      <c r="CH522" s="24">
        <f>Table1[[#This Row],[Indirect and Induced Through FY12]]+Table1[[#This Row],[Indirect and Induced FY13 and After]]</f>
        <v>1878.6790000000001</v>
      </c>
      <c r="CI522" s="9">
        <v>320.22899999999998</v>
      </c>
      <c r="CJ522" s="9">
        <v>519.97029999999995</v>
      </c>
      <c r="CK522" s="9">
        <v>5298.0613999999996</v>
      </c>
      <c r="CL522" s="24">
        <f>Table1[[#This Row],[TOTAL Income Consumption Use Taxes Through FY12]]+Table1[[#This Row],[TOTAL Income Consumption Use Taxes FY13 and After]]</f>
        <v>5818.0316999999995</v>
      </c>
      <c r="CM522" s="9">
        <v>8.2490000000000006</v>
      </c>
      <c r="CN522" s="9">
        <v>21.351700000000001</v>
      </c>
      <c r="CO522" s="9">
        <v>136.4759</v>
      </c>
      <c r="CP522" s="24">
        <f>Table1[[#This Row],[Assistance Provided Through FY12]]+Table1[[#This Row],[Assistance Provided FY13 and After]]</f>
        <v>157.82759999999999</v>
      </c>
      <c r="CQ522" s="9">
        <v>0</v>
      </c>
      <c r="CR522" s="9">
        <v>0</v>
      </c>
      <c r="CS522" s="9">
        <v>0</v>
      </c>
      <c r="CT522" s="24">
        <f>Table1[[#This Row],[Recapture Cancellation Reduction Amount Through FY12]]+Table1[[#This Row],[Recapture Cancellation Reduction Amount FY13 and After]]</f>
        <v>0</v>
      </c>
      <c r="CU522" s="9">
        <v>0</v>
      </c>
      <c r="CV522" s="9">
        <v>0</v>
      </c>
      <c r="CW522" s="9">
        <v>0</v>
      </c>
      <c r="CX522" s="24">
        <f>Table1[[#This Row],[Penalty Paid Through FY12]]+Table1[[#This Row],[Penalty Paid FY13 and After]]</f>
        <v>0</v>
      </c>
      <c r="CY522" s="9">
        <v>8.2490000000000006</v>
      </c>
      <c r="CZ522" s="9">
        <v>21.351700000000001</v>
      </c>
      <c r="DA522" s="9">
        <v>136.4759</v>
      </c>
      <c r="DB522" s="24">
        <f>Table1[[#This Row],[TOTAL Assistance Net of Recapture Penalties Through FY12]]+Table1[[#This Row],[TOTAL Assistance Net of Recapture Penalties FY13 and After]]</f>
        <v>157.82759999999999</v>
      </c>
      <c r="DC522" s="9">
        <v>229.29300000000001</v>
      </c>
      <c r="DD522" s="9">
        <v>385.2133</v>
      </c>
      <c r="DE522" s="9">
        <v>3793.5603000000001</v>
      </c>
      <c r="DF522" s="24">
        <f>Table1[[#This Row],[Company Direct Tax Revenue Before Assistance Through FY12]]+Table1[[#This Row],[Company Direct Tax Revenue Before Assistance FY13 and After]]</f>
        <v>4178.7736000000004</v>
      </c>
      <c r="DG522" s="9">
        <v>183.96180000000001</v>
      </c>
      <c r="DH522" s="9">
        <v>296.43029999999999</v>
      </c>
      <c r="DI522" s="9">
        <v>3043.5751</v>
      </c>
      <c r="DJ522" s="24">
        <f>Table1[[#This Row],[Indirect and Induced Tax Revenues Through FY12]]+Table1[[#This Row],[Indirect and Induced Tax Revenues FY13 and After]]</f>
        <v>3340.0054</v>
      </c>
      <c r="DK522" s="9">
        <v>413.25479999999999</v>
      </c>
      <c r="DL522" s="9">
        <v>681.64359999999999</v>
      </c>
      <c r="DM522" s="9">
        <v>6837.1354000000001</v>
      </c>
      <c r="DN522" s="24">
        <f>Table1[[#This Row],[TOTAL Tax Revenues Before Assistance Through FY12]]+Table1[[#This Row],[TOTAL Tax Revenues Before Assistance FY13 and After]]</f>
        <v>7518.7790000000005</v>
      </c>
      <c r="DO522" s="9">
        <v>405.00580000000002</v>
      </c>
      <c r="DP522" s="9">
        <v>660.29190000000006</v>
      </c>
      <c r="DQ522" s="9">
        <v>6700.6594999999998</v>
      </c>
      <c r="DR522" s="24">
        <f>Table1[[#This Row],[TOTAL Tax Revenues Net of Assistance Recapture and Penalty Through FY12]]+Table1[[#This Row],[TOTAL Tax Revenues Net of Assistance Recapture and Penalty FY13 and After]]</f>
        <v>7360.9513999999999</v>
      </c>
      <c r="DS522" s="9">
        <v>0</v>
      </c>
      <c r="DT522" s="9">
        <v>0</v>
      </c>
      <c r="DU522" s="9">
        <v>0</v>
      </c>
      <c r="DV522" s="9">
        <v>0</v>
      </c>
    </row>
    <row r="523" spans="1:126" x14ac:dyDescent="0.25">
      <c r="A523" s="10">
        <v>93767</v>
      </c>
      <c r="B523" s="10" t="s">
        <v>1896</v>
      </c>
      <c r="C523" s="10" t="s">
        <v>1897</v>
      </c>
      <c r="D523" s="10" t="s">
        <v>24</v>
      </c>
      <c r="E523" s="10">
        <v>19</v>
      </c>
      <c r="F523" s="10" t="s">
        <v>1898</v>
      </c>
      <c r="G523" s="10" t="s">
        <v>23</v>
      </c>
      <c r="H523" s="13">
        <v>37500</v>
      </c>
      <c r="I523" s="13">
        <v>35000</v>
      </c>
      <c r="J523" s="10" t="s">
        <v>1204</v>
      </c>
      <c r="K523" s="10" t="s">
        <v>81</v>
      </c>
      <c r="L523" s="8">
        <v>40639</v>
      </c>
      <c r="M523" s="8">
        <v>50221</v>
      </c>
      <c r="N523" s="9">
        <v>4975</v>
      </c>
      <c r="O523" s="10" t="s">
        <v>11</v>
      </c>
      <c r="P523" s="7">
        <v>1</v>
      </c>
      <c r="Q523" s="7">
        <v>0</v>
      </c>
      <c r="R523" s="7">
        <v>76</v>
      </c>
      <c r="S523" s="7">
        <v>7</v>
      </c>
      <c r="T523" s="7">
        <v>0</v>
      </c>
      <c r="U523" s="7">
        <v>84</v>
      </c>
      <c r="V523" s="7">
        <v>83</v>
      </c>
      <c r="W523" s="7">
        <v>0</v>
      </c>
      <c r="X523" s="7">
        <v>0</v>
      </c>
      <c r="Y523" s="7">
        <v>0</v>
      </c>
      <c r="Z523" s="7">
        <v>5</v>
      </c>
      <c r="AA523" s="7">
        <v>0</v>
      </c>
      <c r="AB523" s="16">
        <v>0</v>
      </c>
      <c r="AC523" s="16">
        <v>0</v>
      </c>
      <c r="AD523" s="16">
        <v>0</v>
      </c>
      <c r="AE523" s="16">
        <v>0</v>
      </c>
      <c r="AF523" s="15">
        <v>36.585365853658537</v>
      </c>
      <c r="AG523" s="10" t="s">
        <v>28</v>
      </c>
      <c r="AH523" s="10" t="s">
        <v>28</v>
      </c>
      <c r="AI523" s="9">
        <v>40.618499999999997</v>
      </c>
      <c r="AJ523" s="9">
        <v>76.438299999999998</v>
      </c>
      <c r="AK523" s="9">
        <v>691.86360000000002</v>
      </c>
      <c r="AL523" s="24">
        <f>Table1[[#This Row],[Company Direct Land Through FY12]]+Table1[[#This Row],[Company Direct Land FY13 and After]]</f>
        <v>768.30190000000005</v>
      </c>
      <c r="AM523" s="9">
        <v>75.434299999999993</v>
      </c>
      <c r="AN523" s="9">
        <v>141.95679999999999</v>
      </c>
      <c r="AO523" s="9">
        <v>1284.8871999999999</v>
      </c>
      <c r="AP523" s="24">
        <f>Table1[[#This Row],[Company Direct Building Through FY12]]+Table1[[#This Row],[Company Direct Building FY13 and After]]</f>
        <v>1426.8439999999998</v>
      </c>
      <c r="AQ523" s="9">
        <v>0</v>
      </c>
      <c r="AR523" s="9">
        <v>25.918800000000001</v>
      </c>
      <c r="AS523" s="9">
        <v>0</v>
      </c>
      <c r="AT523" s="24">
        <f>Table1[[#This Row],[Mortgage Recording Tax Through FY12]]+Table1[[#This Row],[Mortgage Recording Tax FY13 and After]]</f>
        <v>25.918800000000001</v>
      </c>
      <c r="AU523" s="9">
        <v>0</v>
      </c>
      <c r="AV523" s="9">
        <v>0</v>
      </c>
      <c r="AW523" s="9">
        <v>0</v>
      </c>
      <c r="AX523" s="24">
        <f>Table1[[#This Row],[Pilot Savings  Through FY12]]+Table1[[#This Row],[Pilot Savings FY13 and After]]</f>
        <v>0</v>
      </c>
      <c r="AY523" s="9">
        <v>0</v>
      </c>
      <c r="AZ523" s="9">
        <v>25.918800000000001</v>
      </c>
      <c r="BA523" s="9">
        <v>0</v>
      </c>
      <c r="BB523" s="24">
        <f>Table1[[#This Row],[Mortgage Recording Tax Exemption Through FY12]]+Table1[[#This Row],[Mortgage Recording Tax Exemption FY13 and After]]</f>
        <v>25.918800000000001</v>
      </c>
      <c r="BC523" s="9">
        <v>82.206900000000005</v>
      </c>
      <c r="BD523" s="9">
        <v>104.90470000000001</v>
      </c>
      <c r="BE523" s="9">
        <v>1400.2472</v>
      </c>
      <c r="BF523" s="24">
        <f>Table1[[#This Row],[Indirect and Induced Land Through FY12]]+Table1[[#This Row],[Indirect and Induced Land FY13 and After]]</f>
        <v>1505.1519000000001</v>
      </c>
      <c r="BG523" s="9">
        <v>152.66990000000001</v>
      </c>
      <c r="BH523" s="9">
        <v>194.82300000000001</v>
      </c>
      <c r="BI523" s="9">
        <v>2600.4589000000001</v>
      </c>
      <c r="BJ523" s="24">
        <f>Table1[[#This Row],[Indirect and Induced Building Through FY12]]+Table1[[#This Row],[Indirect and Induced Building FY13 and After]]</f>
        <v>2795.2819</v>
      </c>
      <c r="BK523" s="9">
        <v>350.92959999999999</v>
      </c>
      <c r="BL523" s="9">
        <v>518.12279999999998</v>
      </c>
      <c r="BM523" s="9">
        <v>5977.4569000000001</v>
      </c>
      <c r="BN523" s="24">
        <f>Table1[[#This Row],[TOTAL Real Property Related Taxes Through FY12]]+Table1[[#This Row],[TOTAL Real Property Related Taxes FY13 and After]]</f>
        <v>6495.5797000000002</v>
      </c>
      <c r="BO523" s="9">
        <v>545.87260000000003</v>
      </c>
      <c r="BP523" s="9">
        <v>706.58159999999998</v>
      </c>
      <c r="BQ523" s="9">
        <v>9297.9611000000004</v>
      </c>
      <c r="BR523" s="24">
        <f>Table1[[#This Row],[Company Direct Through FY12]]+Table1[[#This Row],[Company Direct FY13 and After]]</f>
        <v>10004.5427</v>
      </c>
      <c r="BS523" s="9">
        <v>18.040500000000002</v>
      </c>
      <c r="BT523" s="9">
        <v>18.0365</v>
      </c>
      <c r="BU523" s="9">
        <v>0</v>
      </c>
      <c r="BV523" s="24">
        <f>Table1[[#This Row],[Sales Tax Exemption Through FY12]]+Table1[[#This Row],[Sales Tax Exemption FY13 and After]]</f>
        <v>18.0365</v>
      </c>
      <c r="BW523" s="9">
        <v>0</v>
      </c>
      <c r="BX523" s="9">
        <v>0</v>
      </c>
      <c r="BY523" s="9">
        <v>0</v>
      </c>
      <c r="BZ523" s="24">
        <f>Table1[[#This Row],[Energy Tax Savings Through FY12]]+Table1[[#This Row],[Energy Tax Savings FY13 and After]]</f>
        <v>0</v>
      </c>
      <c r="CA523" s="9">
        <v>0</v>
      </c>
      <c r="CB523" s="9">
        <v>0</v>
      </c>
      <c r="CC523" s="9">
        <v>0</v>
      </c>
      <c r="CD523" s="24">
        <f>Table1[[#This Row],[Tax Exempt Bond Savings Through FY12]]+Table1[[#This Row],[Tax Exempt Bond Savings FY13 and After]]</f>
        <v>0</v>
      </c>
      <c r="CE523" s="9">
        <v>280.68860000000001</v>
      </c>
      <c r="CF523" s="9">
        <v>364.82369999999997</v>
      </c>
      <c r="CG523" s="9">
        <v>4781.0289000000002</v>
      </c>
      <c r="CH523" s="24">
        <f>Table1[[#This Row],[Indirect and Induced Through FY12]]+Table1[[#This Row],[Indirect and Induced FY13 and After]]</f>
        <v>5145.8526000000002</v>
      </c>
      <c r="CI523" s="9">
        <v>808.52070000000003</v>
      </c>
      <c r="CJ523" s="9">
        <v>1053.3688</v>
      </c>
      <c r="CK523" s="9">
        <v>14078.99</v>
      </c>
      <c r="CL523" s="24">
        <f>Table1[[#This Row],[TOTAL Income Consumption Use Taxes Through FY12]]+Table1[[#This Row],[TOTAL Income Consumption Use Taxes FY13 and After]]</f>
        <v>15132.3588</v>
      </c>
      <c r="CM523" s="9">
        <v>18.040500000000002</v>
      </c>
      <c r="CN523" s="9">
        <v>43.955300000000001</v>
      </c>
      <c r="CO523" s="9">
        <v>0</v>
      </c>
      <c r="CP523" s="24">
        <f>Table1[[#This Row],[Assistance Provided Through FY12]]+Table1[[#This Row],[Assistance Provided FY13 and After]]</f>
        <v>43.955300000000001</v>
      </c>
      <c r="CQ523" s="9">
        <v>0</v>
      </c>
      <c r="CR523" s="9">
        <v>0</v>
      </c>
      <c r="CS523" s="9">
        <v>0</v>
      </c>
      <c r="CT523" s="24">
        <f>Table1[[#This Row],[Recapture Cancellation Reduction Amount Through FY12]]+Table1[[#This Row],[Recapture Cancellation Reduction Amount FY13 and After]]</f>
        <v>0</v>
      </c>
      <c r="CU523" s="9">
        <v>0</v>
      </c>
      <c r="CV523" s="9">
        <v>0</v>
      </c>
      <c r="CW523" s="9">
        <v>0</v>
      </c>
      <c r="CX523" s="24">
        <f>Table1[[#This Row],[Penalty Paid Through FY12]]+Table1[[#This Row],[Penalty Paid FY13 and After]]</f>
        <v>0</v>
      </c>
      <c r="CY523" s="9">
        <v>18.040500000000002</v>
      </c>
      <c r="CZ523" s="9">
        <v>43.955300000000001</v>
      </c>
      <c r="DA523" s="9">
        <v>0</v>
      </c>
      <c r="DB523" s="24">
        <f>Table1[[#This Row],[TOTAL Assistance Net of Recapture Penalties Through FY12]]+Table1[[#This Row],[TOTAL Assistance Net of Recapture Penalties FY13 and After]]</f>
        <v>43.955300000000001</v>
      </c>
      <c r="DC523" s="9">
        <v>661.92539999999997</v>
      </c>
      <c r="DD523" s="9">
        <v>950.89549999999997</v>
      </c>
      <c r="DE523" s="9">
        <v>11274.7119</v>
      </c>
      <c r="DF523" s="24">
        <f>Table1[[#This Row],[Company Direct Tax Revenue Before Assistance Through FY12]]+Table1[[#This Row],[Company Direct Tax Revenue Before Assistance FY13 and After]]</f>
        <v>12225.607400000001</v>
      </c>
      <c r="DG523" s="9">
        <v>515.56539999999995</v>
      </c>
      <c r="DH523" s="9">
        <v>664.55139999999994</v>
      </c>
      <c r="DI523" s="9">
        <v>8781.7350000000006</v>
      </c>
      <c r="DJ523" s="24">
        <f>Table1[[#This Row],[Indirect and Induced Tax Revenues Through FY12]]+Table1[[#This Row],[Indirect and Induced Tax Revenues FY13 and After]]</f>
        <v>9446.2864000000009</v>
      </c>
      <c r="DK523" s="9">
        <v>1177.4908</v>
      </c>
      <c r="DL523" s="9">
        <v>1615.4468999999999</v>
      </c>
      <c r="DM523" s="9">
        <v>20056.446899999999</v>
      </c>
      <c r="DN523" s="24">
        <f>Table1[[#This Row],[TOTAL Tax Revenues Before Assistance Through FY12]]+Table1[[#This Row],[TOTAL Tax Revenues Before Assistance FY13 and After]]</f>
        <v>21671.893799999998</v>
      </c>
      <c r="DO523" s="9">
        <v>1159.4503</v>
      </c>
      <c r="DP523" s="9">
        <v>1571.4916000000001</v>
      </c>
      <c r="DQ523" s="9">
        <v>20056.446899999999</v>
      </c>
      <c r="DR523" s="24">
        <f>Table1[[#This Row],[TOTAL Tax Revenues Net of Assistance Recapture and Penalty Through FY12]]+Table1[[#This Row],[TOTAL Tax Revenues Net of Assistance Recapture and Penalty FY13 and After]]</f>
        <v>21627.9385</v>
      </c>
      <c r="DS523" s="9">
        <v>0</v>
      </c>
      <c r="DT523" s="9">
        <v>0</v>
      </c>
      <c r="DU523" s="9">
        <v>0</v>
      </c>
      <c r="DV523" s="9">
        <v>0</v>
      </c>
    </row>
    <row r="524" spans="1:126" x14ac:dyDescent="0.25">
      <c r="A524" s="10">
        <v>93768</v>
      </c>
      <c r="B524" s="10" t="s">
        <v>1899</v>
      </c>
      <c r="C524" s="10" t="s">
        <v>1900</v>
      </c>
      <c r="D524" s="10" t="s">
        <v>17</v>
      </c>
      <c r="E524" s="10">
        <v>33</v>
      </c>
      <c r="F524" s="10" t="s">
        <v>1901</v>
      </c>
      <c r="G524" s="10" t="s">
        <v>62</v>
      </c>
      <c r="H524" s="13">
        <v>48000</v>
      </c>
      <c r="I524" s="13">
        <v>51000</v>
      </c>
      <c r="J524" s="10" t="s">
        <v>1514</v>
      </c>
      <c r="K524" s="10" t="s">
        <v>81</v>
      </c>
      <c r="L524" s="8">
        <v>36433</v>
      </c>
      <c r="M524" s="8">
        <v>45838</v>
      </c>
      <c r="N524" s="9">
        <v>5720</v>
      </c>
      <c r="O524" s="10" t="s">
        <v>11</v>
      </c>
      <c r="P524" s="7">
        <v>0</v>
      </c>
      <c r="Q524" s="7">
        <v>0</v>
      </c>
      <c r="R524" s="7">
        <v>65</v>
      </c>
      <c r="S524" s="7">
        <v>0</v>
      </c>
      <c r="T524" s="7">
        <v>0</v>
      </c>
      <c r="U524" s="7">
        <v>65</v>
      </c>
      <c r="V524" s="7">
        <v>65</v>
      </c>
      <c r="W524" s="7">
        <v>0</v>
      </c>
      <c r="X524" s="7">
        <v>0</v>
      </c>
      <c r="Y524" s="7">
        <v>110</v>
      </c>
      <c r="Z524" s="7">
        <v>0</v>
      </c>
      <c r="AA524" s="7">
        <v>0</v>
      </c>
      <c r="AB524" s="16">
        <v>0</v>
      </c>
      <c r="AC524" s="16">
        <v>0</v>
      </c>
      <c r="AD524" s="16">
        <v>0</v>
      </c>
      <c r="AE524" s="16">
        <v>0</v>
      </c>
      <c r="AF524" s="15">
        <v>87.692307692307693</v>
      </c>
      <c r="AG524" s="10" t="s">
        <v>28</v>
      </c>
      <c r="AH524" s="10" t="s">
        <v>1966</v>
      </c>
      <c r="AI524" s="9">
        <v>35.131500000000003</v>
      </c>
      <c r="AJ524" s="9">
        <v>187.9624</v>
      </c>
      <c r="AK524" s="9">
        <v>142.3005</v>
      </c>
      <c r="AL524" s="24">
        <f>Table1[[#This Row],[Company Direct Land Through FY12]]+Table1[[#This Row],[Company Direct Land FY13 and After]]</f>
        <v>330.2629</v>
      </c>
      <c r="AM524" s="9">
        <v>65.244299999999996</v>
      </c>
      <c r="AN524" s="9">
        <v>359.2389</v>
      </c>
      <c r="AO524" s="9">
        <v>264.27260000000001</v>
      </c>
      <c r="AP524" s="24">
        <f>Table1[[#This Row],[Company Direct Building Through FY12]]+Table1[[#This Row],[Company Direct Building FY13 and After]]</f>
        <v>623.51150000000007</v>
      </c>
      <c r="AQ524" s="9">
        <v>0</v>
      </c>
      <c r="AR524" s="9">
        <v>90.957099999999997</v>
      </c>
      <c r="AS524" s="9">
        <v>0</v>
      </c>
      <c r="AT524" s="24">
        <f>Table1[[#This Row],[Mortgage Recording Tax Through FY12]]+Table1[[#This Row],[Mortgage Recording Tax FY13 and After]]</f>
        <v>90.957099999999997</v>
      </c>
      <c r="AU524" s="9">
        <v>0</v>
      </c>
      <c r="AV524" s="9">
        <v>59.459699999999998</v>
      </c>
      <c r="AW524" s="9">
        <v>0</v>
      </c>
      <c r="AX524" s="24">
        <f>Table1[[#This Row],[Pilot Savings  Through FY12]]+Table1[[#This Row],[Pilot Savings FY13 and After]]</f>
        <v>59.459699999999998</v>
      </c>
      <c r="AY524" s="9">
        <v>0</v>
      </c>
      <c r="AZ524" s="9">
        <v>90.957099999999997</v>
      </c>
      <c r="BA524" s="9">
        <v>0</v>
      </c>
      <c r="BB524" s="24">
        <f>Table1[[#This Row],[Mortgage Recording Tax Exemption Through FY12]]+Table1[[#This Row],[Mortgage Recording Tax Exemption FY13 and After]]</f>
        <v>90.957099999999997</v>
      </c>
      <c r="BC524" s="9">
        <v>113.2572</v>
      </c>
      <c r="BD524" s="9">
        <v>1120.6277</v>
      </c>
      <c r="BE524" s="9">
        <v>458.74889999999999</v>
      </c>
      <c r="BF524" s="24">
        <f>Table1[[#This Row],[Indirect and Induced Land Through FY12]]+Table1[[#This Row],[Indirect and Induced Land FY13 and After]]</f>
        <v>1579.3766000000001</v>
      </c>
      <c r="BG524" s="9">
        <v>210.3348</v>
      </c>
      <c r="BH524" s="9">
        <v>2081.1655000000001</v>
      </c>
      <c r="BI524" s="9">
        <v>851.96270000000004</v>
      </c>
      <c r="BJ524" s="24">
        <f>Table1[[#This Row],[Indirect and Induced Building Through FY12]]+Table1[[#This Row],[Indirect and Induced Building FY13 and After]]</f>
        <v>2933.1282000000001</v>
      </c>
      <c r="BK524" s="9">
        <v>423.96780000000001</v>
      </c>
      <c r="BL524" s="9">
        <v>3689.5347999999999</v>
      </c>
      <c r="BM524" s="9">
        <v>1717.2846999999999</v>
      </c>
      <c r="BN524" s="24">
        <f>Table1[[#This Row],[TOTAL Real Property Related Taxes Through FY12]]+Table1[[#This Row],[TOTAL Real Property Related Taxes FY13 and After]]</f>
        <v>5406.8194999999996</v>
      </c>
      <c r="BO524" s="9">
        <v>777.2722</v>
      </c>
      <c r="BP524" s="9">
        <v>8630.3353000000006</v>
      </c>
      <c r="BQ524" s="9">
        <v>3148.3465000000001</v>
      </c>
      <c r="BR524" s="24">
        <f>Table1[[#This Row],[Company Direct Through FY12]]+Table1[[#This Row],[Company Direct FY13 and After]]</f>
        <v>11778.6818</v>
      </c>
      <c r="BS524" s="9">
        <v>0</v>
      </c>
      <c r="BT524" s="9">
        <v>2.7357999999999998</v>
      </c>
      <c r="BU524" s="9">
        <v>0</v>
      </c>
      <c r="BV524" s="24">
        <f>Table1[[#This Row],[Sales Tax Exemption Through FY12]]+Table1[[#This Row],[Sales Tax Exemption FY13 and After]]</f>
        <v>2.7357999999999998</v>
      </c>
      <c r="BW524" s="9">
        <v>0</v>
      </c>
      <c r="BX524" s="9">
        <v>0</v>
      </c>
      <c r="BY524" s="9">
        <v>0</v>
      </c>
      <c r="BZ524" s="24">
        <f>Table1[[#This Row],[Energy Tax Savings Through FY12]]+Table1[[#This Row],[Energy Tax Savings FY13 and After]]</f>
        <v>0</v>
      </c>
      <c r="CA524" s="9">
        <v>0</v>
      </c>
      <c r="CB524" s="9">
        <v>0</v>
      </c>
      <c r="CC524" s="9">
        <v>0</v>
      </c>
      <c r="CD524" s="24">
        <f>Table1[[#This Row],[Tax Exempt Bond Savings Through FY12]]+Table1[[#This Row],[Tax Exempt Bond Savings FY13 and After]]</f>
        <v>0</v>
      </c>
      <c r="CE524" s="9">
        <v>420.1499</v>
      </c>
      <c r="CF524" s="9">
        <v>4817.8495999999996</v>
      </c>
      <c r="CG524" s="9">
        <v>1701.8199</v>
      </c>
      <c r="CH524" s="24">
        <f>Table1[[#This Row],[Indirect and Induced Through FY12]]+Table1[[#This Row],[Indirect and Induced FY13 and After]]</f>
        <v>6519.6695</v>
      </c>
      <c r="CI524" s="9">
        <v>1197.4221</v>
      </c>
      <c r="CJ524" s="9">
        <v>13445.4491</v>
      </c>
      <c r="CK524" s="9">
        <v>4850.1664000000001</v>
      </c>
      <c r="CL524" s="24">
        <f>Table1[[#This Row],[TOTAL Income Consumption Use Taxes Through FY12]]+Table1[[#This Row],[TOTAL Income Consumption Use Taxes FY13 and After]]</f>
        <v>18295.6155</v>
      </c>
      <c r="CM524" s="9">
        <v>0</v>
      </c>
      <c r="CN524" s="9">
        <v>153.15260000000001</v>
      </c>
      <c r="CO524" s="9">
        <v>0</v>
      </c>
      <c r="CP524" s="24">
        <f>Table1[[#This Row],[Assistance Provided Through FY12]]+Table1[[#This Row],[Assistance Provided FY13 and After]]</f>
        <v>153.15260000000001</v>
      </c>
      <c r="CQ524" s="9">
        <v>0</v>
      </c>
      <c r="CR524" s="9">
        <v>0</v>
      </c>
      <c r="CS524" s="9">
        <v>0</v>
      </c>
      <c r="CT524" s="24">
        <f>Table1[[#This Row],[Recapture Cancellation Reduction Amount Through FY12]]+Table1[[#This Row],[Recapture Cancellation Reduction Amount FY13 and After]]</f>
        <v>0</v>
      </c>
      <c r="CU524" s="9">
        <v>0</v>
      </c>
      <c r="CV524" s="9">
        <v>0</v>
      </c>
      <c r="CW524" s="9">
        <v>0</v>
      </c>
      <c r="CX524" s="24">
        <f>Table1[[#This Row],[Penalty Paid Through FY12]]+Table1[[#This Row],[Penalty Paid FY13 and After]]</f>
        <v>0</v>
      </c>
      <c r="CY524" s="9">
        <v>0</v>
      </c>
      <c r="CZ524" s="9">
        <v>153.15260000000001</v>
      </c>
      <c r="DA524" s="9">
        <v>0</v>
      </c>
      <c r="DB524" s="24">
        <f>Table1[[#This Row],[TOTAL Assistance Net of Recapture Penalties Through FY12]]+Table1[[#This Row],[TOTAL Assistance Net of Recapture Penalties FY13 and After]]</f>
        <v>153.15260000000001</v>
      </c>
      <c r="DC524" s="9">
        <v>877.64800000000002</v>
      </c>
      <c r="DD524" s="9">
        <v>9268.4937000000009</v>
      </c>
      <c r="DE524" s="9">
        <v>3554.9196000000002</v>
      </c>
      <c r="DF524" s="24">
        <f>Table1[[#This Row],[Company Direct Tax Revenue Before Assistance Through FY12]]+Table1[[#This Row],[Company Direct Tax Revenue Before Assistance FY13 and After]]</f>
        <v>12823.4133</v>
      </c>
      <c r="DG524" s="9">
        <v>743.74189999999999</v>
      </c>
      <c r="DH524" s="9">
        <v>8019.6427999999996</v>
      </c>
      <c r="DI524" s="9">
        <v>3012.5315000000001</v>
      </c>
      <c r="DJ524" s="24">
        <f>Table1[[#This Row],[Indirect and Induced Tax Revenues Through FY12]]+Table1[[#This Row],[Indirect and Induced Tax Revenues FY13 and After]]</f>
        <v>11032.174299999999</v>
      </c>
      <c r="DK524" s="9">
        <v>1621.3898999999999</v>
      </c>
      <c r="DL524" s="9">
        <v>17288.136500000001</v>
      </c>
      <c r="DM524" s="9">
        <v>6567.4511000000002</v>
      </c>
      <c r="DN524" s="24">
        <f>Table1[[#This Row],[TOTAL Tax Revenues Before Assistance Through FY12]]+Table1[[#This Row],[TOTAL Tax Revenues Before Assistance FY13 and After]]</f>
        <v>23855.587599999999</v>
      </c>
      <c r="DO524" s="9">
        <v>1621.3898999999999</v>
      </c>
      <c r="DP524" s="9">
        <v>17134.983899999999</v>
      </c>
      <c r="DQ524" s="9">
        <v>6567.4511000000002</v>
      </c>
      <c r="DR524" s="24">
        <f>Table1[[#This Row],[TOTAL Tax Revenues Net of Assistance Recapture and Penalty Through FY12]]+Table1[[#This Row],[TOTAL Tax Revenues Net of Assistance Recapture and Penalty FY13 and After]]</f>
        <v>23702.434999999998</v>
      </c>
      <c r="DS524" s="9">
        <v>0</v>
      </c>
      <c r="DT524" s="9">
        <v>0</v>
      </c>
      <c r="DU524" s="9">
        <v>0</v>
      </c>
      <c r="DV524" s="9">
        <v>0</v>
      </c>
    </row>
    <row r="525" spans="1:126" x14ac:dyDescent="0.25">
      <c r="A525" s="10">
        <v>93769</v>
      </c>
      <c r="B525" s="10" t="s">
        <v>1902</v>
      </c>
      <c r="C525" s="10" t="s">
        <v>1903</v>
      </c>
      <c r="D525" s="10" t="s">
        <v>24</v>
      </c>
      <c r="E525" s="10">
        <v>31</v>
      </c>
      <c r="F525" s="10" t="s">
        <v>1904</v>
      </c>
      <c r="G525" s="10" t="s">
        <v>23</v>
      </c>
      <c r="H525" s="13">
        <v>71863</v>
      </c>
      <c r="I525" s="13">
        <v>22000</v>
      </c>
      <c r="J525" s="10" t="s">
        <v>348</v>
      </c>
      <c r="K525" s="10" t="s">
        <v>1844</v>
      </c>
      <c r="L525" s="8">
        <v>40452</v>
      </c>
      <c r="M525" s="8">
        <v>50130</v>
      </c>
      <c r="N525" s="9">
        <v>8200</v>
      </c>
      <c r="O525" s="10" t="s">
        <v>108</v>
      </c>
      <c r="P525" s="7">
        <v>0</v>
      </c>
      <c r="Q525" s="7">
        <v>0</v>
      </c>
      <c r="R525" s="7">
        <v>12</v>
      </c>
      <c r="S525" s="7">
        <v>0</v>
      </c>
      <c r="T525" s="7">
        <v>0</v>
      </c>
      <c r="U525" s="7">
        <v>12</v>
      </c>
      <c r="V525" s="7">
        <v>12</v>
      </c>
      <c r="W525" s="7">
        <v>22</v>
      </c>
      <c r="X525" s="7">
        <v>0</v>
      </c>
      <c r="Y525" s="7">
        <v>0</v>
      </c>
      <c r="Z525" s="7">
        <v>74</v>
      </c>
      <c r="AA525" s="7">
        <v>0</v>
      </c>
      <c r="AB525" s="16">
        <v>0</v>
      </c>
      <c r="AC525" s="16">
        <v>0</v>
      </c>
      <c r="AD525" s="16">
        <v>0</v>
      </c>
      <c r="AE525" s="16">
        <v>0</v>
      </c>
      <c r="AF525" s="15">
        <v>50</v>
      </c>
      <c r="AG525" s="10" t="s">
        <v>28</v>
      </c>
      <c r="AH525" s="10" t="s">
        <v>1966</v>
      </c>
      <c r="AI525" s="9">
        <v>0</v>
      </c>
      <c r="AJ525" s="9">
        <v>0</v>
      </c>
      <c r="AK525" s="9">
        <v>0</v>
      </c>
      <c r="AL525" s="24">
        <f>Table1[[#This Row],[Company Direct Land Through FY12]]+Table1[[#This Row],[Company Direct Land FY13 and After]]</f>
        <v>0</v>
      </c>
      <c r="AM525" s="9">
        <v>0</v>
      </c>
      <c r="AN525" s="9">
        <v>0</v>
      </c>
      <c r="AO525" s="9">
        <v>0</v>
      </c>
      <c r="AP525" s="24">
        <f>Table1[[#This Row],[Company Direct Building Through FY12]]+Table1[[#This Row],[Company Direct Building FY13 and After]]</f>
        <v>0</v>
      </c>
      <c r="AQ525" s="9">
        <v>0</v>
      </c>
      <c r="AR525" s="9">
        <v>0</v>
      </c>
      <c r="AS525" s="9">
        <v>0</v>
      </c>
      <c r="AT525" s="24">
        <f>Table1[[#This Row],[Mortgage Recording Tax Through FY12]]+Table1[[#This Row],[Mortgage Recording Tax FY13 and After]]</f>
        <v>0</v>
      </c>
      <c r="AU525" s="9">
        <v>0</v>
      </c>
      <c r="AV525" s="9">
        <v>0</v>
      </c>
      <c r="AW525" s="9">
        <v>0</v>
      </c>
      <c r="AX525" s="24">
        <f>Table1[[#This Row],[Pilot Savings  Through FY12]]+Table1[[#This Row],[Pilot Savings FY13 and After]]</f>
        <v>0</v>
      </c>
      <c r="AY525" s="9">
        <v>0</v>
      </c>
      <c r="AZ525" s="9">
        <v>0</v>
      </c>
      <c r="BA525" s="9">
        <v>0</v>
      </c>
      <c r="BB525" s="24">
        <f>Table1[[#This Row],[Mortgage Recording Tax Exemption Through FY12]]+Table1[[#This Row],[Mortgage Recording Tax Exemption FY13 and After]]</f>
        <v>0</v>
      </c>
      <c r="BC525" s="9">
        <v>25.4726</v>
      </c>
      <c r="BD525" s="9">
        <v>44.728900000000003</v>
      </c>
      <c r="BE525" s="9">
        <v>62.733800000000002</v>
      </c>
      <c r="BF525" s="24">
        <f>Table1[[#This Row],[Indirect and Induced Land Through FY12]]+Table1[[#This Row],[Indirect and Induced Land FY13 and After]]</f>
        <v>107.46270000000001</v>
      </c>
      <c r="BG525" s="9">
        <v>47.306399999999996</v>
      </c>
      <c r="BH525" s="9">
        <v>83.068200000000004</v>
      </c>
      <c r="BI525" s="9">
        <v>116.50879999999999</v>
      </c>
      <c r="BJ525" s="24">
        <f>Table1[[#This Row],[Indirect and Induced Building Through FY12]]+Table1[[#This Row],[Indirect and Induced Building FY13 and After]]</f>
        <v>199.577</v>
      </c>
      <c r="BK525" s="9">
        <v>72.778999999999996</v>
      </c>
      <c r="BL525" s="9">
        <v>127.7971</v>
      </c>
      <c r="BM525" s="9">
        <v>179.24260000000001</v>
      </c>
      <c r="BN525" s="24">
        <f>Table1[[#This Row],[TOTAL Real Property Related Taxes Through FY12]]+Table1[[#This Row],[TOTAL Real Property Related Taxes FY13 and After]]</f>
        <v>307.03970000000004</v>
      </c>
      <c r="BO525" s="9">
        <v>226.8329</v>
      </c>
      <c r="BP525" s="9">
        <v>408.40839999999997</v>
      </c>
      <c r="BQ525" s="9">
        <v>1399.1708000000001</v>
      </c>
      <c r="BR525" s="24">
        <f>Table1[[#This Row],[Company Direct Through FY12]]+Table1[[#This Row],[Company Direct FY13 and After]]</f>
        <v>1807.5792000000001</v>
      </c>
      <c r="BS525" s="9">
        <v>0</v>
      </c>
      <c r="BT525" s="9">
        <v>0</v>
      </c>
      <c r="BU525" s="9">
        <v>0</v>
      </c>
      <c r="BV525" s="24">
        <f>Table1[[#This Row],[Sales Tax Exemption Through FY12]]+Table1[[#This Row],[Sales Tax Exemption FY13 and After]]</f>
        <v>0</v>
      </c>
      <c r="BW525" s="9">
        <v>0</v>
      </c>
      <c r="BX525" s="9">
        <v>0</v>
      </c>
      <c r="BY525" s="9">
        <v>0</v>
      </c>
      <c r="BZ525" s="24">
        <f>Table1[[#This Row],[Energy Tax Savings Through FY12]]+Table1[[#This Row],[Energy Tax Savings FY13 and After]]</f>
        <v>0</v>
      </c>
      <c r="CA525" s="9">
        <v>0</v>
      </c>
      <c r="CB525" s="9">
        <v>0</v>
      </c>
      <c r="CC525" s="9">
        <v>0</v>
      </c>
      <c r="CD525" s="24">
        <f>Table1[[#This Row],[Tax Exempt Bond Savings Through FY12]]+Table1[[#This Row],[Tax Exempt Bond Savings FY13 and After]]</f>
        <v>0</v>
      </c>
      <c r="CE525" s="9">
        <v>86.974299999999999</v>
      </c>
      <c r="CF525" s="9">
        <v>157.7251</v>
      </c>
      <c r="CG525" s="9">
        <v>1481.4502</v>
      </c>
      <c r="CH525" s="24">
        <f>Table1[[#This Row],[Indirect and Induced Through FY12]]+Table1[[#This Row],[Indirect and Induced FY13 and After]]</f>
        <v>1639.1752999999999</v>
      </c>
      <c r="CI525" s="9">
        <v>313.80720000000002</v>
      </c>
      <c r="CJ525" s="9">
        <v>566.13350000000003</v>
      </c>
      <c r="CK525" s="9">
        <v>2880.6210000000001</v>
      </c>
      <c r="CL525" s="24">
        <f>Table1[[#This Row],[TOTAL Income Consumption Use Taxes Through FY12]]+Table1[[#This Row],[TOTAL Income Consumption Use Taxes FY13 and After]]</f>
        <v>3446.7545</v>
      </c>
      <c r="CM525" s="9">
        <v>0</v>
      </c>
      <c r="CN525" s="9">
        <v>0</v>
      </c>
      <c r="CO525" s="9">
        <v>0</v>
      </c>
      <c r="CP525" s="24">
        <f>Table1[[#This Row],[Assistance Provided Through FY12]]+Table1[[#This Row],[Assistance Provided FY13 and After]]</f>
        <v>0</v>
      </c>
      <c r="CQ525" s="9">
        <v>0</v>
      </c>
      <c r="CR525" s="9">
        <v>0</v>
      </c>
      <c r="CS525" s="9">
        <v>0</v>
      </c>
      <c r="CT525" s="24">
        <f>Table1[[#This Row],[Recapture Cancellation Reduction Amount Through FY12]]+Table1[[#This Row],[Recapture Cancellation Reduction Amount FY13 and After]]</f>
        <v>0</v>
      </c>
      <c r="CU525" s="9">
        <v>0</v>
      </c>
      <c r="CV525" s="9">
        <v>0</v>
      </c>
      <c r="CW525" s="9">
        <v>0</v>
      </c>
      <c r="CX525" s="24">
        <f>Table1[[#This Row],[Penalty Paid Through FY12]]+Table1[[#This Row],[Penalty Paid FY13 and After]]</f>
        <v>0</v>
      </c>
      <c r="CY525" s="9">
        <v>0</v>
      </c>
      <c r="CZ525" s="9">
        <v>0</v>
      </c>
      <c r="DA525" s="9">
        <v>0</v>
      </c>
      <c r="DB525" s="24">
        <f>Table1[[#This Row],[TOTAL Assistance Net of Recapture Penalties Through FY12]]+Table1[[#This Row],[TOTAL Assistance Net of Recapture Penalties FY13 and After]]</f>
        <v>0</v>
      </c>
      <c r="DC525" s="9">
        <v>226.8329</v>
      </c>
      <c r="DD525" s="9">
        <v>408.40839999999997</v>
      </c>
      <c r="DE525" s="9">
        <v>1399.1708000000001</v>
      </c>
      <c r="DF525" s="24">
        <f>Table1[[#This Row],[Company Direct Tax Revenue Before Assistance Through FY12]]+Table1[[#This Row],[Company Direct Tax Revenue Before Assistance FY13 and After]]</f>
        <v>1807.5792000000001</v>
      </c>
      <c r="DG525" s="9">
        <v>159.7533</v>
      </c>
      <c r="DH525" s="9">
        <v>285.5222</v>
      </c>
      <c r="DI525" s="9">
        <v>1660.6928</v>
      </c>
      <c r="DJ525" s="24">
        <f>Table1[[#This Row],[Indirect and Induced Tax Revenues Through FY12]]+Table1[[#This Row],[Indirect and Induced Tax Revenues FY13 and After]]</f>
        <v>1946.2150000000001</v>
      </c>
      <c r="DK525" s="9">
        <v>386.58620000000002</v>
      </c>
      <c r="DL525" s="9">
        <v>693.93060000000003</v>
      </c>
      <c r="DM525" s="9">
        <v>3059.8636000000001</v>
      </c>
      <c r="DN525" s="24">
        <f>Table1[[#This Row],[TOTAL Tax Revenues Before Assistance Through FY12]]+Table1[[#This Row],[TOTAL Tax Revenues Before Assistance FY13 and After]]</f>
        <v>3753.7942000000003</v>
      </c>
      <c r="DO525" s="9">
        <v>386.58620000000002</v>
      </c>
      <c r="DP525" s="9">
        <v>693.93060000000003</v>
      </c>
      <c r="DQ525" s="9">
        <v>3059.8636000000001</v>
      </c>
      <c r="DR525" s="24">
        <f>Table1[[#This Row],[TOTAL Tax Revenues Net of Assistance Recapture and Penalty Through FY12]]+Table1[[#This Row],[TOTAL Tax Revenues Net of Assistance Recapture and Penalty FY13 and After]]</f>
        <v>3753.7942000000003</v>
      </c>
      <c r="DS525" s="9">
        <v>0</v>
      </c>
      <c r="DT525" s="9">
        <v>0</v>
      </c>
      <c r="DU525" s="9">
        <v>0</v>
      </c>
      <c r="DV525" s="9">
        <v>0</v>
      </c>
    </row>
    <row r="526" spans="1:126" x14ac:dyDescent="0.25">
      <c r="A526" s="10">
        <v>93770</v>
      </c>
      <c r="B526" s="10" t="s">
        <v>1905</v>
      </c>
      <c r="C526" s="10" t="s">
        <v>1906</v>
      </c>
      <c r="D526" s="10" t="s">
        <v>47</v>
      </c>
      <c r="E526" s="10">
        <v>7</v>
      </c>
      <c r="F526" s="10" t="s">
        <v>1907</v>
      </c>
      <c r="G526" s="10" t="s">
        <v>73</v>
      </c>
      <c r="H526" s="13">
        <v>13000</v>
      </c>
      <c r="I526" s="13">
        <v>24000</v>
      </c>
      <c r="J526" s="10" t="s">
        <v>592</v>
      </c>
      <c r="K526" s="10" t="s">
        <v>5</v>
      </c>
      <c r="L526" s="8">
        <v>40738</v>
      </c>
      <c r="M526" s="8">
        <v>50221</v>
      </c>
      <c r="N526" s="9">
        <v>6200</v>
      </c>
      <c r="O526" s="10" t="s">
        <v>102</v>
      </c>
      <c r="P526" s="7">
        <v>0</v>
      </c>
      <c r="Q526" s="7">
        <v>0</v>
      </c>
      <c r="R526" s="7">
        <v>24</v>
      </c>
      <c r="S526" s="7">
        <v>0</v>
      </c>
      <c r="T526" s="7">
        <v>0</v>
      </c>
      <c r="U526" s="7">
        <v>24</v>
      </c>
      <c r="V526" s="7">
        <v>24</v>
      </c>
      <c r="W526" s="7">
        <v>0</v>
      </c>
      <c r="X526" s="7">
        <v>0</v>
      </c>
      <c r="Y526" s="7">
        <v>0</v>
      </c>
      <c r="Z526" s="7">
        <v>3</v>
      </c>
      <c r="AA526" s="7">
        <v>0</v>
      </c>
      <c r="AB526" s="16">
        <v>0</v>
      </c>
      <c r="AC526" s="16">
        <v>0</v>
      </c>
      <c r="AD526" s="16">
        <v>0</v>
      </c>
      <c r="AE526" s="16">
        <v>0</v>
      </c>
      <c r="AF526" s="15">
        <v>70.833333333333343</v>
      </c>
      <c r="AG526" s="10" t="s">
        <v>28</v>
      </c>
      <c r="AH526" s="10" t="s">
        <v>1966</v>
      </c>
      <c r="AI526" s="9">
        <v>3.282</v>
      </c>
      <c r="AJ526" s="9">
        <v>3.282</v>
      </c>
      <c r="AK526" s="9">
        <v>59.398400000000002</v>
      </c>
      <c r="AL526" s="24">
        <f>Table1[[#This Row],[Company Direct Land Through FY12]]+Table1[[#This Row],[Company Direct Land FY13 and After]]</f>
        <v>62.680400000000006</v>
      </c>
      <c r="AM526" s="9">
        <v>6.0952000000000002</v>
      </c>
      <c r="AN526" s="9">
        <v>6.0952000000000002</v>
      </c>
      <c r="AO526" s="9">
        <v>110.3082</v>
      </c>
      <c r="AP526" s="24">
        <f>Table1[[#This Row],[Company Direct Building Through FY12]]+Table1[[#This Row],[Company Direct Building FY13 and After]]</f>
        <v>116.4034</v>
      </c>
      <c r="AQ526" s="9">
        <v>0</v>
      </c>
      <c r="AR526" s="9">
        <v>0</v>
      </c>
      <c r="AS526" s="9">
        <v>0</v>
      </c>
      <c r="AT526" s="24">
        <f>Table1[[#This Row],[Mortgage Recording Tax Through FY12]]+Table1[[#This Row],[Mortgage Recording Tax FY13 and After]]</f>
        <v>0</v>
      </c>
      <c r="AU526" s="9">
        <v>0</v>
      </c>
      <c r="AV526" s="9">
        <v>0</v>
      </c>
      <c r="AW526" s="9">
        <v>0</v>
      </c>
      <c r="AX526" s="24">
        <f>Table1[[#This Row],[Pilot Savings  Through FY12]]+Table1[[#This Row],[Pilot Savings FY13 and After]]</f>
        <v>0</v>
      </c>
      <c r="AY526" s="9">
        <v>0</v>
      </c>
      <c r="AZ526" s="9">
        <v>0</v>
      </c>
      <c r="BA526" s="9">
        <v>0</v>
      </c>
      <c r="BB526" s="24">
        <f>Table1[[#This Row],[Mortgage Recording Tax Exemption Through FY12]]+Table1[[#This Row],[Mortgage Recording Tax Exemption FY13 and After]]</f>
        <v>0</v>
      </c>
      <c r="BC526" s="9">
        <v>27.115200000000002</v>
      </c>
      <c r="BD526" s="9">
        <v>27.115200000000002</v>
      </c>
      <c r="BE526" s="9">
        <v>490.72149999999999</v>
      </c>
      <c r="BF526" s="24">
        <f>Table1[[#This Row],[Indirect and Induced Land Through FY12]]+Table1[[#This Row],[Indirect and Induced Land FY13 and After]]</f>
        <v>517.83669999999995</v>
      </c>
      <c r="BG526" s="9">
        <v>50.356900000000003</v>
      </c>
      <c r="BH526" s="9">
        <v>50.356900000000003</v>
      </c>
      <c r="BI526" s="9">
        <v>911.34969999999998</v>
      </c>
      <c r="BJ526" s="24">
        <f>Table1[[#This Row],[Indirect and Induced Building Through FY12]]+Table1[[#This Row],[Indirect and Induced Building FY13 and After]]</f>
        <v>961.70659999999998</v>
      </c>
      <c r="BK526" s="9">
        <v>86.849299999999999</v>
      </c>
      <c r="BL526" s="9">
        <v>86.849299999999999</v>
      </c>
      <c r="BM526" s="9">
        <v>1571.7778000000001</v>
      </c>
      <c r="BN526" s="24">
        <f>Table1[[#This Row],[TOTAL Real Property Related Taxes Through FY12]]+Table1[[#This Row],[TOTAL Real Property Related Taxes FY13 and After]]</f>
        <v>1658.6271000000002</v>
      </c>
      <c r="BO526" s="9">
        <v>122.6344</v>
      </c>
      <c r="BP526" s="9">
        <v>122.6344</v>
      </c>
      <c r="BQ526" s="9">
        <v>2219.4099000000001</v>
      </c>
      <c r="BR526" s="24">
        <f>Table1[[#This Row],[Company Direct Through FY12]]+Table1[[#This Row],[Company Direct FY13 and After]]</f>
        <v>2342.0443</v>
      </c>
      <c r="BS526" s="9">
        <v>0.57299999999999995</v>
      </c>
      <c r="BT526" s="9">
        <v>0.57299999999999995</v>
      </c>
      <c r="BU526" s="9">
        <v>611.22540000000004</v>
      </c>
      <c r="BV526" s="24">
        <f>Table1[[#This Row],[Sales Tax Exemption Through FY12]]+Table1[[#This Row],[Sales Tax Exemption FY13 and After]]</f>
        <v>611.79840000000002</v>
      </c>
      <c r="BW526" s="9">
        <v>0</v>
      </c>
      <c r="BX526" s="9">
        <v>0</v>
      </c>
      <c r="BY526" s="9">
        <v>0</v>
      </c>
      <c r="BZ526" s="24">
        <f>Table1[[#This Row],[Energy Tax Savings Through FY12]]+Table1[[#This Row],[Energy Tax Savings FY13 and After]]</f>
        <v>0</v>
      </c>
      <c r="CA526" s="9">
        <v>0</v>
      </c>
      <c r="CB526" s="9">
        <v>0</v>
      </c>
      <c r="CC526" s="9">
        <v>0</v>
      </c>
      <c r="CD526" s="24">
        <f>Table1[[#This Row],[Tax Exempt Bond Savings Through FY12]]+Table1[[#This Row],[Tax Exempt Bond Savings FY13 and After]]</f>
        <v>0</v>
      </c>
      <c r="CE526" s="9">
        <v>83.561300000000003</v>
      </c>
      <c r="CF526" s="9">
        <v>83.561300000000003</v>
      </c>
      <c r="CG526" s="9">
        <v>1512.2741000000001</v>
      </c>
      <c r="CH526" s="24">
        <f>Table1[[#This Row],[Indirect and Induced Through FY12]]+Table1[[#This Row],[Indirect and Induced FY13 and After]]</f>
        <v>1595.8354000000002</v>
      </c>
      <c r="CI526" s="9">
        <v>205.62270000000001</v>
      </c>
      <c r="CJ526" s="9">
        <v>205.62270000000001</v>
      </c>
      <c r="CK526" s="9">
        <v>3120.4585999999999</v>
      </c>
      <c r="CL526" s="24">
        <f>Table1[[#This Row],[TOTAL Income Consumption Use Taxes Through FY12]]+Table1[[#This Row],[TOTAL Income Consumption Use Taxes FY13 and After]]</f>
        <v>3326.0812999999998</v>
      </c>
      <c r="CM526" s="9">
        <v>0.57299999999999995</v>
      </c>
      <c r="CN526" s="9">
        <v>0.57299999999999995</v>
      </c>
      <c r="CO526" s="9">
        <v>611.22540000000004</v>
      </c>
      <c r="CP526" s="24">
        <f>Table1[[#This Row],[Assistance Provided Through FY12]]+Table1[[#This Row],[Assistance Provided FY13 and After]]</f>
        <v>611.79840000000002</v>
      </c>
      <c r="CQ526" s="9">
        <v>0</v>
      </c>
      <c r="CR526" s="9">
        <v>0</v>
      </c>
      <c r="CS526" s="9">
        <v>0</v>
      </c>
      <c r="CT526" s="24">
        <f>Table1[[#This Row],[Recapture Cancellation Reduction Amount Through FY12]]+Table1[[#This Row],[Recapture Cancellation Reduction Amount FY13 and After]]</f>
        <v>0</v>
      </c>
      <c r="CU526" s="9">
        <v>0</v>
      </c>
      <c r="CV526" s="9">
        <v>0</v>
      </c>
      <c r="CW526" s="9">
        <v>0</v>
      </c>
      <c r="CX526" s="24">
        <f>Table1[[#This Row],[Penalty Paid Through FY12]]+Table1[[#This Row],[Penalty Paid FY13 and After]]</f>
        <v>0</v>
      </c>
      <c r="CY526" s="9">
        <v>0.57299999999999995</v>
      </c>
      <c r="CZ526" s="9">
        <v>0.57299999999999995</v>
      </c>
      <c r="DA526" s="9">
        <v>611.22540000000004</v>
      </c>
      <c r="DB526" s="24">
        <f>Table1[[#This Row],[TOTAL Assistance Net of Recapture Penalties Through FY12]]+Table1[[#This Row],[TOTAL Assistance Net of Recapture Penalties FY13 and After]]</f>
        <v>611.79840000000002</v>
      </c>
      <c r="DC526" s="9">
        <v>132.01159999999999</v>
      </c>
      <c r="DD526" s="9">
        <v>132.01159999999999</v>
      </c>
      <c r="DE526" s="9">
        <v>2389.1165000000001</v>
      </c>
      <c r="DF526" s="24">
        <f>Table1[[#This Row],[Company Direct Tax Revenue Before Assistance Through FY12]]+Table1[[#This Row],[Company Direct Tax Revenue Before Assistance FY13 and After]]</f>
        <v>2521.1280999999999</v>
      </c>
      <c r="DG526" s="9">
        <v>161.0334</v>
      </c>
      <c r="DH526" s="9">
        <v>161.0334</v>
      </c>
      <c r="DI526" s="9">
        <v>2914.3453</v>
      </c>
      <c r="DJ526" s="24">
        <f>Table1[[#This Row],[Indirect and Induced Tax Revenues Through FY12]]+Table1[[#This Row],[Indirect and Induced Tax Revenues FY13 and After]]</f>
        <v>3075.3786999999998</v>
      </c>
      <c r="DK526" s="9">
        <v>293.04500000000002</v>
      </c>
      <c r="DL526" s="9">
        <v>293.04500000000002</v>
      </c>
      <c r="DM526" s="9">
        <v>5303.4618</v>
      </c>
      <c r="DN526" s="24">
        <f>Table1[[#This Row],[TOTAL Tax Revenues Before Assistance Through FY12]]+Table1[[#This Row],[TOTAL Tax Revenues Before Assistance FY13 and After]]</f>
        <v>5596.5068000000001</v>
      </c>
      <c r="DO526" s="9">
        <v>292.47199999999998</v>
      </c>
      <c r="DP526" s="9">
        <v>292.47199999999998</v>
      </c>
      <c r="DQ526" s="9">
        <v>4692.2363999999998</v>
      </c>
      <c r="DR526" s="24">
        <f>Table1[[#This Row],[TOTAL Tax Revenues Net of Assistance Recapture and Penalty Through FY12]]+Table1[[#This Row],[TOTAL Tax Revenues Net of Assistance Recapture and Penalty FY13 and After]]</f>
        <v>4984.7083999999995</v>
      </c>
      <c r="DS526" s="9">
        <v>0</v>
      </c>
      <c r="DT526" s="9">
        <v>0</v>
      </c>
      <c r="DU526" s="9">
        <v>0</v>
      </c>
      <c r="DV526" s="9">
        <v>0</v>
      </c>
    </row>
    <row r="527" spans="1:126" x14ac:dyDescent="0.25">
      <c r="A527" s="10">
        <v>93772</v>
      </c>
      <c r="B527" s="10" t="s">
        <v>1908</v>
      </c>
      <c r="C527" s="10" t="s">
        <v>1910</v>
      </c>
      <c r="D527" s="10" t="s">
        <v>24</v>
      </c>
      <c r="E527" s="10">
        <v>26</v>
      </c>
      <c r="F527" s="10" t="s">
        <v>1808</v>
      </c>
      <c r="G527" s="10" t="s">
        <v>312</v>
      </c>
      <c r="H527" s="13">
        <v>15000</v>
      </c>
      <c r="I527" s="13">
        <v>50000</v>
      </c>
      <c r="J527" s="10" t="s">
        <v>1909</v>
      </c>
      <c r="K527" s="10" t="s">
        <v>81</v>
      </c>
      <c r="L527" s="8">
        <v>40778</v>
      </c>
      <c r="M527" s="8">
        <v>50221</v>
      </c>
      <c r="N527" s="9">
        <v>6525</v>
      </c>
      <c r="O527" s="10" t="s">
        <v>272</v>
      </c>
      <c r="P527" s="7">
        <v>1</v>
      </c>
      <c r="Q527" s="7">
        <v>3</v>
      </c>
      <c r="R527" s="7">
        <v>27</v>
      </c>
      <c r="S527" s="7">
        <v>0</v>
      </c>
      <c r="T527" s="7">
        <v>0</v>
      </c>
      <c r="U527" s="7">
        <v>31</v>
      </c>
      <c r="V527" s="7">
        <v>28</v>
      </c>
      <c r="W527" s="7">
        <v>0</v>
      </c>
      <c r="X527" s="7">
        <v>0</v>
      </c>
      <c r="Y527" s="7">
        <v>20</v>
      </c>
      <c r="Z527" s="7">
        <v>3</v>
      </c>
      <c r="AA527" s="7">
        <v>0</v>
      </c>
      <c r="AB527" s="16">
        <v>0</v>
      </c>
      <c r="AC527" s="16">
        <v>0</v>
      </c>
      <c r="AD527" s="16">
        <v>0</v>
      </c>
      <c r="AE527" s="16">
        <v>0</v>
      </c>
      <c r="AF527" s="15">
        <v>94.73684210526315</v>
      </c>
      <c r="AG527" s="10" t="s">
        <v>28</v>
      </c>
      <c r="AH527" s="10" t="s">
        <v>1966</v>
      </c>
      <c r="AI527" s="9">
        <v>40.796599999999998</v>
      </c>
      <c r="AJ527" s="9">
        <v>40.796599999999998</v>
      </c>
      <c r="AK527" s="9">
        <v>738.32899999999995</v>
      </c>
      <c r="AL527" s="24">
        <f>Table1[[#This Row],[Company Direct Land Through FY12]]+Table1[[#This Row],[Company Direct Land FY13 and After]]</f>
        <v>779.12559999999996</v>
      </c>
      <c r="AM527" s="9">
        <v>75.765100000000004</v>
      </c>
      <c r="AN527" s="9">
        <v>75.765100000000004</v>
      </c>
      <c r="AO527" s="9">
        <v>1371.1824999999999</v>
      </c>
      <c r="AP527" s="24">
        <f>Table1[[#This Row],[Company Direct Building Through FY12]]+Table1[[#This Row],[Company Direct Building FY13 and After]]</f>
        <v>1446.9476</v>
      </c>
      <c r="AQ527" s="9">
        <v>76.867599999999996</v>
      </c>
      <c r="AR527" s="9">
        <v>76.867599999999996</v>
      </c>
      <c r="AS527" s="9">
        <v>0</v>
      </c>
      <c r="AT527" s="24">
        <f>Table1[[#This Row],[Mortgage Recording Tax Through FY12]]+Table1[[#This Row],[Mortgage Recording Tax FY13 and After]]</f>
        <v>76.867599999999996</v>
      </c>
      <c r="AU527" s="9">
        <v>0</v>
      </c>
      <c r="AV527" s="9">
        <v>0</v>
      </c>
      <c r="AW527" s="9">
        <v>0</v>
      </c>
      <c r="AX527" s="24">
        <f>Table1[[#This Row],[Pilot Savings  Through FY12]]+Table1[[#This Row],[Pilot Savings FY13 and After]]</f>
        <v>0</v>
      </c>
      <c r="AY527" s="9">
        <v>76.867599999999996</v>
      </c>
      <c r="AZ527" s="9">
        <v>76.867599999999996</v>
      </c>
      <c r="BA527" s="9">
        <v>0</v>
      </c>
      <c r="BB527" s="24">
        <f>Table1[[#This Row],[Mortgage Recording Tax Exemption Through FY12]]+Table1[[#This Row],[Mortgage Recording Tax Exemption FY13 and After]]</f>
        <v>76.867599999999996</v>
      </c>
      <c r="BC527" s="9">
        <v>48.787799999999997</v>
      </c>
      <c r="BD527" s="9">
        <v>48.787799999999997</v>
      </c>
      <c r="BE527" s="9">
        <v>882.95069999999998</v>
      </c>
      <c r="BF527" s="24">
        <f>Table1[[#This Row],[Indirect and Induced Land Through FY12]]+Table1[[#This Row],[Indirect and Induced Land FY13 and After]]</f>
        <v>931.73849999999993</v>
      </c>
      <c r="BG527" s="9">
        <v>90.605999999999995</v>
      </c>
      <c r="BH527" s="9">
        <v>90.605999999999995</v>
      </c>
      <c r="BI527" s="9">
        <v>1639.7679000000001</v>
      </c>
      <c r="BJ527" s="24">
        <f>Table1[[#This Row],[Indirect and Induced Building Through FY12]]+Table1[[#This Row],[Indirect and Induced Building FY13 and After]]</f>
        <v>1730.3739</v>
      </c>
      <c r="BK527" s="9">
        <v>255.9555</v>
      </c>
      <c r="BL527" s="9">
        <v>255.9555</v>
      </c>
      <c r="BM527" s="9">
        <v>4632.2300999999998</v>
      </c>
      <c r="BN527" s="24">
        <f>Table1[[#This Row],[TOTAL Real Property Related Taxes Through FY12]]+Table1[[#This Row],[TOTAL Real Property Related Taxes FY13 and After]]</f>
        <v>4888.1855999999998</v>
      </c>
      <c r="BO527" s="9">
        <v>308.17410000000001</v>
      </c>
      <c r="BP527" s="9">
        <v>308.17410000000001</v>
      </c>
      <c r="BQ527" s="9">
        <v>5577.2677999999996</v>
      </c>
      <c r="BR527" s="24">
        <f>Table1[[#This Row],[Company Direct Through FY12]]+Table1[[#This Row],[Company Direct FY13 and After]]</f>
        <v>5885.4418999999998</v>
      </c>
      <c r="BS527" s="9">
        <v>0</v>
      </c>
      <c r="BT527" s="9">
        <v>0</v>
      </c>
      <c r="BU527" s="9">
        <v>6.6824000000000003</v>
      </c>
      <c r="BV527" s="24">
        <f>Table1[[#This Row],[Sales Tax Exemption Through FY12]]+Table1[[#This Row],[Sales Tax Exemption FY13 and After]]</f>
        <v>6.6824000000000003</v>
      </c>
      <c r="BW527" s="9">
        <v>0</v>
      </c>
      <c r="BX527" s="9">
        <v>0</v>
      </c>
      <c r="BY527" s="9">
        <v>0</v>
      </c>
      <c r="BZ527" s="24">
        <f>Table1[[#This Row],[Energy Tax Savings Through FY12]]+Table1[[#This Row],[Energy Tax Savings FY13 and After]]</f>
        <v>0</v>
      </c>
      <c r="CA527" s="9">
        <v>0</v>
      </c>
      <c r="CB527" s="9">
        <v>0</v>
      </c>
      <c r="CC527" s="9">
        <v>0</v>
      </c>
      <c r="CD527" s="24">
        <f>Table1[[#This Row],[Tax Exempt Bond Savings Through FY12]]+Table1[[#This Row],[Tax Exempt Bond Savings FY13 and After]]</f>
        <v>0</v>
      </c>
      <c r="CE527" s="9">
        <v>166.58199999999999</v>
      </c>
      <c r="CF527" s="9">
        <v>166.58199999999999</v>
      </c>
      <c r="CG527" s="9">
        <v>3014.7649999999999</v>
      </c>
      <c r="CH527" s="24">
        <f>Table1[[#This Row],[Indirect and Induced Through FY12]]+Table1[[#This Row],[Indirect and Induced FY13 and After]]</f>
        <v>3181.3469999999998</v>
      </c>
      <c r="CI527" s="9">
        <v>474.7561</v>
      </c>
      <c r="CJ527" s="9">
        <v>474.7561</v>
      </c>
      <c r="CK527" s="9">
        <v>8585.3503999999994</v>
      </c>
      <c r="CL527" s="24">
        <f>Table1[[#This Row],[TOTAL Income Consumption Use Taxes Through FY12]]+Table1[[#This Row],[TOTAL Income Consumption Use Taxes FY13 and After]]</f>
        <v>9060.1064999999999</v>
      </c>
      <c r="CM527" s="9">
        <v>76.867599999999996</v>
      </c>
      <c r="CN527" s="9">
        <v>76.867599999999996</v>
      </c>
      <c r="CO527" s="9">
        <v>6.6824000000000003</v>
      </c>
      <c r="CP527" s="24">
        <f>Table1[[#This Row],[Assistance Provided Through FY12]]+Table1[[#This Row],[Assistance Provided FY13 and After]]</f>
        <v>83.55</v>
      </c>
      <c r="CQ527" s="9">
        <v>0</v>
      </c>
      <c r="CR527" s="9">
        <v>0</v>
      </c>
      <c r="CS527" s="9">
        <v>0</v>
      </c>
      <c r="CT527" s="24">
        <f>Table1[[#This Row],[Recapture Cancellation Reduction Amount Through FY12]]+Table1[[#This Row],[Recapture Cancellation Reduction Amount FY13 and After]]</f>
        <v>0</v>
      </c>
      <c r="CU527" s="9">
        <v>0</v>
      </c>
      <c r="CV527" s="9">
        <v>0</v>
      </c>
      <c r="CW527" s="9">
        <v>0</v>
      </c>
      <c r="CX527" s="24">
        <f>Table1[[#This Row],[Penalty Paid Through FY12]]+Table1[[#This Row],[Penalty Paid FY13 and After]]</f>
        <v>0</v>
      </c>
      <c r="CY527" s="9">
        <v>76.867599999999996</v>
      </c>
      <c r="CZ527" s="9">
        <v>76.867599999999996</v>
      </c>
      <c r="DA527" s="9">
        <v>6.6824000000000003</v>
      </c>
      <c r="DB527" s="24">
        <f>Table1[[#This Row],[TOTAL Assistance Net of Recapture Penalties Through FY12]]+Table1[[#This Row],[TOTAL Assistance Net of Recapture Penalties FY13 and After]]</f>
        <v>83.55</v>
      </c>
      <c r="DC527" s="9">
        <v>501.60340000000002</v>
      </c>
      <c r="DD527" s="9">
        <v>501.60340000000002</v>
      </c>
      <c r="DE527" s="9">
        <v>7686.7793000000001</v>
      </c>
      <c r="DF527" s="24">
        <f>Table1[[#This Row],[Company Direct Tax Revenue Before Assistance Through FY12]]+Table1[[#This Row],[Company Direct Tax Revenue Before Assistance FY13 and After]]</f>
        <v>8188.3827000000001</v>
      </c>
      <c r="DG527" s="9">
        <v>305.97579999999999</v>
      </c>
      <c r="DH527" s="9">
        <v>305.97579999999999</v>
      </c>
      <c r="DI527" s="9">
        <v>5537.4835999999996</v>
      </c>
      <c r="DJ527" s="24">
        <f>Table1[[#This Row],[Indirect and Induced Tax Revenues Through FY12]]+Table1[[#This Row],[Indirect and Induced Tax Revenues FY13 and After]]</f>
        <v>5843.4593999999997</v>
      </c>
      <c r="DK527" s="9">
        <v>807.57920000000001</v>
      </c>
      <c r="DL527" s="9">
        <v>807.57920000000001</v>
      </c>
      <c r="DM527" s="9">
        <v>13224.2629</v>
      </c>
      <c r="DN527" s="24">
        <f>Table1[[#This Row],[TOTAL Tax Revenues Before Assistance Through FY12]]+Table1[[#This Row],[TOTAL Tax Revenues Before Assistance FY13 and After]]</f>
        <v>14031.8421</v>
      </c>
      <c r="DO527" s="9">
        <v>730.71159999999998</v>
      </c>
      <c r="DP527" s="9">
        <v>730.71159999999998</v>
      </c>
      <c r="DQ527" s="9">
        <v>13217.5805</v>
      </c>
      <c r="DR527" s="24">
        <f>Table1[[#This Row],[TOTAL Tax Revenues Net of Assistance Recapture and Penalty Through FY12]]+Table1[[#This Row],[TOTAL Tax Revenues Net of Assistance Recapture and Penalty FY13 and After]]</f>
        <v>13948.292100000001</v>
      </c>
      <c r="DS527" s="9">
        <v>0</v>
      </c>
      <c r="DT527" s="9">
        <v>0</v>
      </c>
      <c r="DU527" s="9">
        <v>0</v>
      </c>
      <c r="DV527" s="9">
        <v>0</v>
      </c>
    </row>
    <row r="528" spans="1:126" x14ac:dyDescent="0.25">
      <c r="A528" s="10">
        <v>93773</v>
      </c>
      <c r="B528" s="10" t="s">
        <v>1911</v>
      </c>
      <c r="C528" s="10" t="s">
        <v>1913</v>
      </c>
      <c r="D528" s="10" t="s">
        <v>24</v>
      </c>
      <c r="E528" s="10">
        <v>19</v>
      </c>
      <c r="F528" s="10" t="s">
        <v>1914</v>
      </c>
      <c r="G528" s="10" t="s">
        <v>16</v>
      </c>
      <c r="H528" s="13">
        <v>119529</v>
      </c>
      <c r="I528" s="13">
        <v>0</v>
      </c>
      <c r="J528" s="10" t="s">
        <v>1912</v>
      </c>
      <c r="K528" s="10" t="s">
        <v>805</v>
      </c>
      <c r="L528" s="8">
        <v>40528</v>
      </c>
      <c r="M528" s="8">
        <v>47818</v>
      </c>
      <c r="N528" s="9">
        <v>3000</v>
      </c>
      <c r="O528" s="10"/>
      <c r="P528" s="7">
        <v>0</v>
      </c>
      <c r="Q528" s="7">
        <v>0</v>
      </c>
      <c r="R528" s="7">
        <v>0</v>
      </c>
      <c r="S528" s="7">
        <v>0</v>
      </c>
      <c r="T528" s="7">
        <v>0</v>
      </c>
      <c r="U528" s="7">
        <v>0</v>
      </c>
      <c r="V528" s="7">
        <v>1</v>
      </c>
      <c r="W528" s="7">
        <v>0</v>
      </c>
      <c r="X528" s="7">
        <v>0</v>
      </c>
      <c r="Y528" s="7">
        <v>0</v>
      </c>
      <c r="Z528" s="7">
        <v>0</v>
      </c>
      <c r="AA528" s="7">
        <v>0</v>
      </c>
      <c r="AB528" s="16">
        <v>0</v>
      </c>
      <c r="AC528" s="16">
        <v>0</v>
      </c>
      <c r="AD528" s="16">
        <v>0</v>
      </c>
      <c r="AE528" s="16">
        <v>0</v>
      </c>
      <c r="AF528" s="15">
        <v>0</v>
      </c>
      <c r="AG528" s="10" t="s">
        <v>1966</v>
      </c>
      <c r="AH528" s="10" t="s">
        <v>1966</v>
      </c>
      <c r="AI528" s="9">
        <v>0.57369999999999999</v>
      </c>
      <c r="AJ528" s="9">
        <v>1.0537000000000001</v>
      </c>
      <c r="AK528" s="9">
        <v>7.9737</v>
      </c>
      <c r="AL528" s="24">
        <f>Table1[[#This Row],[Company Direct Land Through FY12]]+Table1[[#This Row],[Company Direct Land FY13 and After]]</f>
        <v>9.0274000000000001</v>
      </c>
      <c r="AM528" s="9">
        <v>1.0654999999999999</v>
      </c>
      <c r="AN528" s="9">
        <v>1.9568000000000001</v>
      </c>
      <c r="AO528" s="9">
        <v>14.8088</v>
      </c>
      <c r="AP528" s="24">
        <f>Table1[[#This Row],[Company Direct Building Through FY12]]+Table1[[#This Row],[Company Direct Building FY13 and After]]</f>
        <v>16.765599999999999</v>
      </c>
      <c r="AQ528" s="9">
        <v>0</v>
      </c>
      <c r="AR528" s="9">
        <v>0</v>
      </c>
      <c r="AS528" s="9">
        <v>0</v>
      </c>
      <c r="AT528" s="24">
        <f>Table1[[#This Row],[Mortgage Recording Tax Through FY12]]+Table1[[#This Row],[Mortgage Recording Tax FY13 and After]]</f>
        <v>0</v>
      </c>
      <c r="AU528" s="9">
        <v>0</v>
      </c>
      <c r="AV528" s="9">
        <v>0</v>
      </c>
      <c r="AW528" s="9">
        <v>0</v>
      </c>
      <c r="AX528" s="24">
        <f>Table1[[#This Row],[Pilot Savings  Through FY12]]+Table1[[#This Row],[Pilot Savings FY13 and After]]</f>
        <v>0</v>
      </c>
      <c r="AY528" s="9">
        <v>0</v>
      </c>
      <c r="AZ528" s="9">
        <v>0</v>
      </c>
      <c r="BA528" s="9">
        <v>0</v>
      </c>
      <c r="BB528" s="24">
        <f>Table1[[#This Row],[Mortgage Recording Tax Exemption Through FY12]]+Table1[[#This Row],[Mortgage Recording Tax Exemption FY13 and After]]</f>
        <v>0</v>
      </c>
      <c r="BC528" s="9">
        <v>0.76870000000000005</v>
      </c>
      <c r="BD528" s="9">
        <v>1.4358</v>
      </c>
      <c r="BE528" s="9">
        <v>10.6851</v>
      </c>
      <c r="BF528" s="24">
        <f>Table1[[#This Row],[Indirect and Induced Land Through FY12]]+Table1[[#This Row],[Indirect and Induced Land FY13 and After]]</f>
        <v>12.120900000000001</v>
      </c>
      <c r="BG528" s="9">
        <v>1.4276</v>
      </c>
      <c r="BH528" s="9">
        <v>2.6665000000000001</v>
      </c>
      <c r="BI528" s="9">
        <v>19.842700000000001</v>
      </c>
      <c r="BJ528" s="24">
        <f>Table1[[#This Row],[Indirect and Induced Building Through FY12]]+Table1[[#This Row],[Indirect and Induced Building FY13 and After]]</f>
        <v>22.5092</v>
      </c>
      <c r="BK528" s="9">
        <v>3.8355000000000001</v>
      </c>
      <c r="BL528" s="9">
        <v>7.1128</v>
      </c>
      <c r="BM528" s="9">
        <v>53.310299999999998</v>
      </c>
      <c r="BN528" s="24">
        <f>Table1[[#This Row],[TOTAL Real Property Related Taxes Through FY12]]+Table1[[#This Row],[TOTAL Real Property Related Taxes FY13 and After]]</f>
        <v>60.423099999999998</v>
      </c>
      <c r="BO528" s="9">
        <v>6.8452999999999999</v>
      </c>
      <c r="BP528" s="9">
        <v>13.132300000000001</v>
      </c>
      <c r="BQ528" s="9">
        <v>95.148899999999998</v>
      </c>
      <c r="BR528" s="24">
        <f>Table1[[#This Row],[Company Direct Through FY12]]+Table1[[#This Row],[Company Direct FY13 and After]]</f>
        <v>108.2812</v>
      </c>
      <c r="BS528" s="9">
        <v>0</v>
      </c>
      <c r="BT528" s="9">
        <v>0</v>
      </c>
      <c r="BU528" s="9">
        <v>0</v>
      </c>
      <c r="BV528" s="24">
        <f>Table1[[#This Row],[Sales Tax Exemption Through FY12]]+Table1[[#This Row],[Sales Tax Exemption FY13 and After]]</f>
        <v>0</v>
      </c>
      <c r="BW528" s="9">
        <v>0</v>
      </c>
      <c r="BX528" s="9">
        <v>0</v>
      </c>
      <c r="BY528" s="9">
        <v>0</v>
      </c>
      <c r="BZ528" s="24">
        <f>Table1[[#This Row],[Energy Tax Savings Through FY12]]+Table1[[#This Row],[Energy Tax Savings FY13 and After]]</f>
        <v>0</v>
      </c>
      <c r="CA528" s="9">
        <v>0</v>
      </c>
      <c r="CB528" s="9">
        <v>0</v>
      </c>
      <c r="CC528" s="9">
        <v>0</v>
      </c>
      <c r="CD528" s="24">
        <f>Table1[[#This Row],[Tax Exempt Bond Savings Through FY12]]+Table1[[#This Row],[Tax Exempt Bond Savings FY13 and After]]</f>
        <v>0</v>
      </c>
      <c r="CE528" s="9">
        <v>2.6246999999999998</v>
      </c>
      <c r="CF528" s="9">
        <v>5.0740999999999996</v>
      </c>
      <c r="CG528" s="9">
        <v>36.483699999999999</v>
      </c>
      <c r="CH528" s="24">
        <f>Table1[[#This Row],[Indirect and Induced Through FY12]]+Table1[[#This Row],[Indirect and Induced FY13 and After]]</f>
        <v>41.5578</v>
      </c>
      <c r="CI528" s="9">
        <v>9.4700000000000006</v>
      </c>
      <c r="CJ528" s="9">
        <v>18.206399999999999</v>
      </c>
      <c r="CK528" s="9">
        <v>131.6326</v>
      </c>
      <c r="CL528" s="24">
        <f>Table1[[#This Row],[TOTAL Income Consumption Use Taxes Through FY12]]+Table1[[#This Row],[TOTAL Income Consumption Use Taxes FY13 and After]]</f>
        <v>149.839</v>
      </c>
      <c r="CM528" s="9">
        <v>0</v>
      </c>
      <c r="CN528" s="9">
        <v>0</v>
      </c>
      <c r="CO528" s="9">
        <v>0</v>
      </c>
      <c r="CP528" s="24">
        <f>Table1[[#This Row],[Assistance Provided Through FY12]]+Table1[[#This Row],[Assistance Provided FY13 and After]]</f>
        <v>0</v>
      </c>
      <c r="CQ528" s="9">
        <v>0</v>
      </c>
      <c r="CR528" s="9">
        <v>0</v>
      </c>
      <c r="CS528" s="9">
        <v>0</v>
      </c>
      <c r="CT528" s="24">
        <f>Table1[[#This Row],[Recapture Cancellation Reduction Amount Through FY12]]+Table1[[#This Row],[Recapture Cancellation Reduction Amount FY13 and After]]</f>
        <v>0</v>
      </c>
      <c r="CU528" s="9">
        <v>0</v>
      </c>
      <c r="CV528" s="9">
        <v>0</v>
      </c>
      <c r="CW528" s="9">
        <v>0</v>
      </c>
      <c r="CX528" s="24">
        <f>Table1[[#This Row],[Penalty Paid Through FY12]]+Table1[[#This Row],[Penalty Paid FY13 and After]]</f>
        <v>0</v>
      </c>
      <c r="CY528" s="9">
        <v>0</v>
      </c>
      <c r="CZ528" s="9">
        <v>0</v>
      </c>
      <c r="DA528" s="9">
        <v>0</v>
      </c>
      <c r="DB528" s="24">
        <f>Table1[[#This Row],[TOTAL Assistance Net of Recapture Penalties Through FY12]]+Table1[[#This Row],[TOTAL Assistance Net of Recapture Penalties FY13 and After]]</f>
        <v>0</v>
      </c>
      <c r="DC528" s="9">
        <v>8.4845000000000006</v>
      </c>
      <c r="DD528" s="9">
        <v>16.142800000000001</v>
      </c>
      <c r="DE528" s="9">
        <v>117.9314</v>
      </c>
      <c r="DF528" s="24">
        <f>Table1[[#This Row],[Company Direct Tax Revenue Before Assistance Through FY12]]+Table1[[#This Row],[Company Direct Tax Revenue Before Assistance FY13 and After]]</f>
        <v>134.07419999999999</v>
      </c>
      <c r="DG528" s="9">
        <v>4.8209999999999997</v>
      </c>
      <c r="DH528" s="9">
        <v>9.1763999999999992</v>
      </c>
      <c r="DI528" s="9">
        <v>67.011499999999998</v>
      </c>
      <c r="DJ528" s="24">
        <f>Table1[[#This Row],[Indirect and Induced Tax Revenues Through FY12]]+Table1[[#This Row],[Indirect and Induced Tax Revenues FY13 and After]]</f>
        <v>76.187899999999999</v>
      </c>
      <c r="DK528" s="9">
        <v>13.3055</v>
      </c>
      <c r="DL528" s="9">
        <v>25.319199999999999</v>
      </c>
      <c r="DM528" s="9">
        <v>184.94290000000001</v>
      </c>
      <c r="DN528" s="24">
        <f>Table1[[#This Row],[TOTAL Tax Revenues Before Assistance Through FY12]]+Table1[[#This Row],[TOTAL Tax Revenues Before Assistance FY13 and After]]</f>
        <v>210.2621</v>
      </c>
      <c r="DO528" s="9">
        <v>13.3055</v>
      </c>
      <c r="DP528" s="9">
        <v>25.319199999999999</v>
      </c>
      <c r="DQ528" s="9">
        <v>184.94290000000001</v>
      </c>
      <c r="DR528" s="24">
        <f>Table1[[#This Row],[TOTAL Tax Revenues Net of Assistance Recapture and Penalty Through FY12]]+Table1[[#This Row],[TOTAL Tax Revenues Net of Assistance Recapture and Penalty FY13 and After]]</f>
        <v>210.2621</v>
      </c>
      <c r="DS528" s="9">
        <v>0</v>
      </c>
      <c r="DT528" s="9">
        <v>0</v>
      </c>
      <c r="DU528" s="9">
        <v>0</v>
      </c>
      <c r="DV528" s="9">
        <v>0</v>
      </c>
    </row>
    <row r="529" spans="1:126" x14ac:dyDescent="0.25">
      <c r="A529" s="10">
        <v>93774</v>
      </c>
      <c r="B529" s="10" t="s">
        <v>1915</v>
      </c>
      <c r="C529" s="10" t="s">
        <v>1916</v>
      </c>
      <c r="D529" s="10" t="s">
        <v>17</v>
      </c>
      <c r="E529" s="10">
        <v>44</v>
      </c>
      <c r="F529" s="10" t="s">
        <v>1917</v>
      </c>
      <c r="G529" s="10" t="s">
        <v>494</v>
      </c>
      <c r="H529" s="13">
        <v>17322</v>
      </c>
      <c r="I529" s="13">
        <v>7050</v>
      </c>
      <c r="J529" s="10" t="s">
        <v>583</v>
      </c>
      <c r="K529" s="10" t="s">
        <v>1855</v>
      </c>
      <c r="L529" s="8">
        <v>40794</v>
      </c>
      <c r="M529" s="8">
        <v>50221</v>
      </c>
      <c r="N529" s="9">
        <v>3100</v>
      </c>
      <c r="O529" s="10" t="s">
        <v>11</v>
      </c>
      <c r="P529" s="7">
        <v>28</v>
      </c>
      <c r="Q529" s="7">
        <v>0</v>
      </c>
      <c r="R529" s="7">
        <v>56</v>
      </c>
      <c r="S529" s="7">
        <v>0</v>
      </c>
      <c r="T529" s="7">
        <v>0</v>
      </c>
      <c r="U529" s="7">
        <v>84</v>
      </c>
      <c r="V529" s="7">
        <v>70</v>
      </c>
      <c r="W529" s="7">
        <v>0</v>
      </c>
      <c r="X529" s="7">
        <v>0</v>
      </c>
      <c r="Y529" s="7">
        <v>31</v>
      </c>
      <c r="Z529" s="7">
        <v>24</v>
      </c>
      <c r="AA529" s="7">
        <v>0</v>
      </c>
      <c r="AB529" s="16">
        <v>0</v>
      </c>
      <c r="AC529" s="16">
        <v>0</v>
      </c>
      <c r="AD529" s="16">
        <v>0</v>
      </c>
      <c r="AE529" s="16">
        <v>0</v>
      </c>
      <c r="AF529" s="15">
        <v>95.238095238095227</v>
      </c>
      <c r="AG529" s="10" t="s">
        <v>1966</v>
      </c>
      <c r="AH529" s="10" t="s">
        <v>1966</v>
      </c>
      <c r="AI529" s="9">
        <v>4.5494000000000003</v>
      </c>
      <c r="AJ529" s="9">
        <v>4.5494000000000003</v>
      </c>
      <c r="AK529" s="9">
        <v>82.333299999999994</v>
      </c>
      <c r="AL529" s="24">
        <f>Table1[[#This Row],[Company Direct Land Through FY12]]+Table1[[#This Row],[Company Direct Land FY13 and After]]</f>
        <v>86.8827</v>
      </c>
      <c r="AM529" s="9">
        <v>8.4489999999999998</v>
      </c>
      <c r="AN529" s="9">
        <v>8.4489999999999998</v>
      </c>
      <c r="AO529" s="9">
        <v>152.90790000000001</v>
      </c>
      <c r="AP529" s="24">
        <f>Table1[[#This Row],[Company Direct Building Through FY12]]+Table1[[#This Row],[Company Direct Building FY13 and After]]</f>
        <v>161.35690000000002</v>
      </c>
      <c r="AQ529" s="9">
        <v>16.576000000000001</v>
      </c>
      <c r="AR529" s="9">
        <v>16.576000000000001</v>
      </c>
      <c r="AS529" s="9">
        <v>0</v>
      </c>
      <c r="AT529" s="24">
        <f>Table1[[#This Row],[Mortgage Recording Tax Through FY12]]+Table1[[#This Row],[Mortgage Recording Tax FY13 and After]]</f>
        <v>16.576000000000001</v>
      </c>
      <c r="AU529" s="9">
        <v>0</v>
      </c>
      <c r="AV529" s="9">
        <v>0</v>
      </c>
      <c r="AW529" s="9">
        <v>0</v>
      </c>
      <c r="AX529" s="24">
        <f>Table1[[#This Row],[Pilot Savings  Through FY12]]+Table1[[#This Row],[Pilot Savings FY13 and After]]</f>
        <v>0</v>
      </c>
      <c r="AY529" s="9">
        <v>16.576000000000001</v>
      </c>
      <c r="AZ529" s="9">
        <v>16.576000000000001</v>
      </c>
      <c r="BA529" s="9">
        <v>0</v>
      </c>
      <c r="BB529" s="24">
        <f>Table1[[#This Row],[Mortgage Recording Tax Exemption Through FY12]]+Table1[[#This Row],[Mortgage Recording Tax Exemption FY13 and After]]</f>
        <v>16.576000000000001</v>
      </c>
      <c r="BC529" s="9">
        <v>40.730899999999998</v>
      </c>
      <c r="BD529" s="9">
        <v>40.730899999999998</v>
      </c>
      <c r="BE529" s="9">
        <v>737.13819999999998</v>
      </c>
      <c r="BF529" s="24">
        <f>Table1[[#This Row],[Indirect and Induced Land Through FY12]]+Table1[[#This Row],[Indirect and Induced Land FY13 and After]]</f>
        <v>777.8691</v>
      </c>
      <c r="BG529" s="9">
        <v>75.643000000000001</v>
      </c>
      <c r="BH529" s="9">
        <v>75.643000000000001</v>
      </c>
      <c r="BI529" s="9">
        <v>1368.9725000000001</v>
      </c>
      <c r="BJ529" s="24">
        <f>Table1[[#This Row],[Indirect and Induced Building Through FY12]]+Table1[[#This Row],[Indirect and Induced Building FY13 and After]]</f>
        <v>1444.6155000000001</v>
      </c>
      <c r="BK529" s="9">
        <v>129.3723</v>
      </c>
      <c r="BL529" s="9">
        <v>129.3723</v>
      </c>
      <c r="BM529" s="9">
        <v>2341.3519000000001</v>
      </c>
      <c r="BN529" s="24">
        <f>Table1[[#This Row],[TOTAL Real Property Related Taxes Through FY12]]+Table1[[#This Row],[TOTAL Real Property Related Taxes FY13 and After]]</f>
        <v>2470.7242000000001</v>
      </c>
      <c r="BO529" s="9">
        <v>244.63329999999999</v>
      </c>
      <c r="BP529" s="9">
        <v>244.63329999999999</v>
      </c>
      <c r="BQ529" s="9">
        <v>4427.3217000000004</v>
      </c>
      <c r="BR529" s="24">
        <f>Table1[[#This Row],[Company Direct Through FY12]]+Table1[[#This Row],[Company Direct FY13 and After]]</f>
        <v>4671.9550000000008</v>
      </c>
      <c r="BS529" s="9">
        <v>46.457500000000003</v>
      </c>
      <c r="BT529" s="9">
        <v>46.457500000000003</v>
      </c>
      <c r="BU529" s="9">
        <v>106.62820000000001</v>
      </c>
      <c r="BV529" s="24">
        <f>Table1[[#This Row],[Sales Tax Exemption Through FY12]]+Table1[[#This Row],[Sales Tax Exemption FY13 and After]]</f>
        <v>153.0857</v>
      </c>
      <c r="BW529" s="9">
        <v>0</v>
      </c>
      <c r="BX529" s="9">
        <v>0</v>
      </c>
      <c r="BY529" s="9">
        <v>0</v>
      </c>
      <c r="BZ529" s="24">
        <f>Table1[[#This Row],[Energy Tax Savings Through FY12]]+Table1[[#This Row],[Energy Tax Savings FY13 and After]]</f>
        <v>0</v>
      </c>
      <c r="CA529" s="9">
        <v>0</v>
      </c>
      <c r="CB529" s="9">
        <v>0</v>
      </c>
      <c r="CC529" s="9">
        <v>0</v>
      </c>
      <c r="CD529" s="24">
        <f>Table1[[#This Row],[Tax Exempt Bond Savings Through FY12]]+Table1[[#This Row],[Tax Exempt Bond Savings FY13 and After]]</f>
        <v>0</v>
      </c>
      <c r="CE529" s="9">
        <v>151.09909999999999</v>
      </c>
      <c r="CF529" s="9">
        <v>151.09909999999999</v>
      </c>
      <c r="CG529" s="9">
        <v>2734.5583999999999</v>
      </c>
      <c r="CH529" s="24">
        <f>Table1[[#This Row],[Indirect and Induced Through FY12]]+Table1[[#This Row],[Indirect and Induced FY13 and After]]</f>
        <v>2885.6574999999998</v>
      </c>
      <c r="CI529" s="9">
        <v>349.2749</v>
      </c>
      <c r="CJ529" s="9">
        <v>349.2749</v>
      </c>
      <c r="CK529" s="9">
        <v>7055.2519000000002</v>
      </c>
      <c r="CL529" s="24">
        <f>Table1[[#This Row],[TOTAL Income Consumption Use Taxes Through FY12]]+Table1[[#This Row],[TOTAL Income Consumption Use Taxes FY13 and After]]</f>
        <v>7404.5268000000005</v>
      </c>
      <c r="CM529" s="9">
        <v>63.033499999999997</v>
      </c>
      <c r="CN529" s="9">
        <v>63.033499999999997</v>
      </c>
      <c r="CO529" s="9">
        <v>106.62820000000001</v>
      </c>
      <c r="CP529" s="24">
        <f>Table1[[#This Row],[Assistance Provided Through FY12]]+Table1[[#This Row],[Assistance Provided FY13 and After]]</f>
        <v>169.6617</v>
      </c>
      <c r="CQ529" s="9">
        <v>0</v>
      </c>
      <c r="CR529" s="9">
        <v>0</v>
      </c>
      <c r="CS529" s="9">
        <v>0</v>
      </c>
      <c r="CT529" s="24">
        <f>Table1[[#This Row],[Recapture Cancellation Reduction Amount Through FY12]]+Table1[[#This Row],[Recapture Cancellation Reduction Amount FY13 and After]]</f>
        <v>0</v>
      </c>
      <c r="CU529" s="9">
        <v>0</v>
      </c>
      <c r="CV529" s="9">
        <v>0</v>
      </c>
      <c r="CW529" s="9">
        <v>0</v>
      </c>
      <c r="CX529" s="24">
        <f>Table1[[#This Row],[Penalty Paid Through FY12]]+Table1[[#This Row],[Penalty Paid FY13 and After]]</f>
        <v>0</v>
      </c>
      <c r="CY529" s="9">
        <v>63.033499999999997</v>
      </c>
      <c r="CZ529" s="9">
        <v>63.033499999999997</v>
      </c>
      <c r="DA529" s="9">
        <v>106.62820000000001</v>
      </c>
      <c r="DB529" s="24">
        <f>Table1[[#This Row],[TOTAL Assistance Net of Recapture Penalties Through FY12]]+Table1[[#This Row],[TOTAL Assistance Net of Recapture Penalties FY13 and After]]</f>
        <v>169.6617</v>
      </c>
      <c r="DC529" s="9">
        <v>274.20769999999999</v>
      </c>
      <c r="DD529" s="9">
        <v>274.20769999999999</v>
      </c>
      <c r="DE529" s="9">
        <v>4662.5628999999999</v>
      </c>
      <c r="DF529" s="24">
        <f>Table1[[#This Row],[Company Direct Tax Revenue Before Assistance Through FY12]]+Table1[[#This Row],[Company Direct Tax Revenue Before Assistance FY13 and After]]</f>
        <v>4936.7705999999998</v>
      </c>
      <c r="DG529" s="9">
        <v>267.47300000000001</v>
      </c>
      <c r="DH529" s="9">
        <v>267.47300000000001</v>
      </c>
      <c r="DI529" s="9">
        <v>4840.6691000000001</v>
      </c>
      <c r="DJ529" s="24">
        <f>Table1[[#This Row],[Indirect and Induced Tax Revenues Through FY12]]+Table1[[#This Row],[Indirect and Induced Tax Revenues FY13 and After]]</f>
        <v>5108.1421</v>
      </c>
      <c r="DK529" s="9">
        <v>541.6807</v>
      </c>
      <c r="DL529" s="9">
        <v>541.6807</v>
      </c>
      <c r="DM529" s="9">
        <v>9503.232</v>
      </c>
      <c r="DN529" s="24">
        <f>Table1[[#This Row],[TOTAL Tax Revenues Before Assistance Through FY12]]+Table1[[#This Row],[TOTAL Tax Revenues Before Assistance FY13 and After]]</f>
        <v>10044.912700000001</v>
      </c>
      <c r="DO529" s="9">
        <v>478.6472</v>
      </c>
      <c r="DP529" s="9">
        <v>478.6472</v>
      </c>
      <c r="DQ529" s="9">
        <v>9396.6038000000008</v>
      </c>
      <c r="DR529" s="24">
        <f>Table1[[#This Row],[TOTAL Tax Revenues Net of Assistance Recapture and Penalty Through FY12]]+Table1[[#This Row],[TOTAL Tax Revenues Net of Assistance Recapture and Penalty FY13 and After]]</f>
        <v>9875.2510000000002</v>
      </c>
      <c r="DS529" s="9">
        <v>0</v>
      </c>
      <c r="DT529" s="9">
        <v>0</v>
      </c>
      <c r="DU529" s="9">
        <v>0</v>
      </c>
      <c r="DV529" s="9">
        <v>0</v>
      </c>
    </row>
    <row r="530" spans="1:126" x14ac:dyDescent="0.25">
      <c r="A530" s="10">
        <v>93775</v>
      </c>
      <c r="B530" s="10" t="s">
        <v>1918</v>
      </c>
      <c r="C530" s="10" t="s">
        <v>1919</v>
      </c>
      <c r="D530" s="10" t="s">
        <v>17</v>
      </c>
      <c r="E530" s="10">
        <v>38</v>
      </c>
      <c r="F530" s="10" t="s">
        <v>1920</v>
      </c>
      <c r="G530" s="10" t="s">
        <v>23</v>
      </c>
      <c r="H530" s="13">
        <v>140000</v>
      </c>
      <c r="I530" s="13">
        <v>1100000</v>
      </c>
      <c r="J530" s="10" t="s">
        <v>348</v>
      </c>
      <c r="K530" s="10" t="s">
        <v>81</v>
      </c>
      <c r="L530" s="8">
        <v>40808</v>
      </c>
      <c r="M530" s="8">
        <v>50221</v>
      </c>
      <c r="N530" s="9">
        <v>44359.432000000001</v>
      </c>
      <c r="O530" s="10" t="s">
        <v>272</v>
      </c>
      <c r="P530" s="7">
        <v>0</v>
      </c>
      <c r="Q530" s="7">
        <v>0</v>
      </c>
      <c r="R530" s="7">
        <v>1</v>
      </c>
      <c r="S530" s="7">
        <v>0</v>
      </c>
      <c r="T530" s="7">
        <v>1</v>
      </c>
      <c r="U530" s="7">
        <v>2</v>
      </c>
      <c r="V530" s="7">
        <v>1</v>
      </c>
      <c r="W530" s="7">
        <v>30</v>
      </c>
      <c r="X530" s="7">
        <v>0</v>
      </c>
      <c r="Y530" s="7">
        <v>0</v>
      </c>
      <c r="Z530" s="7">
        <v>1300</v>
      </c>
      <c r="AA530" s="7">
        <v>0</v>
      </c>
      <c r="AB530" s="16">
        <v>0</v>
      </c>
      <c r="AC530" s="16">
        <v>0</v>
      </c>
      <c r="AD530" s="16">
        <v>0</v>
      </c>
      <c r="AE530" s="16">
        <v>0</v>
      </c>
      <c r="AF530" s="15">
        <v>0</v>
      </c>
      <c r="AG530" s="10" t="s">
        <v>28</v>
      </c>
      <c r="AH530" s="10" t="s">
        <v>1966</v>
      </c>
      <c r="AI530" s="9">
        <v>396.43729999999999</v>
      </c>
      <c r="AJ530" s="9">
        <v>396.43729999999999</v>
      </c>
      <c r="AK530" s="9">
        <v>7174.6370999999999</v>
      </c>
      <c r="AL530" s="24">
        <f>Table1[[#This Row],[Company Direct Land Through FY12]]+Table1[[#This Row],[Company Direct Land FY13 and After]]</f>
        <v>7571.0743999999995</v>
      </c>
      <c r="AM530" s="9">
        <v>736.24069999999995</v>
      </c>
      <c r="AN530" s="9">
        <v>736.24069999999995</v>
      </c>
      <c r="AO530" s="9">
        <v>13324.3269</v>
      </c>
      <c r="AP530" s="24">
        <f>Table1[[#This Row],[Company Direct Building Through FY12]]+Table1[[#This Row],[Company Direct Building FY13 and After]]</f>
        <v>14060.5676</v>
      </c>
      <c r="AQ530" s="9">
        <v>497.28</v>
      </c>
      <c r="AR530" s="9">
        <v>497.28</v>
      </c>
      <c r="AS530" s="9">
        <v>0</v>
      </c>
      <c r="AT530" s="24">
        <f>Table1[[#This Row],[Mortgage Recording Tax Through FY12]]+Table1[[#This Row],[Mortgage Recording Tax FY13 and After]]</f>
        <v>497.28</v>
      </c>
      <c r="AU530" s="9">
        <v>0</v>
      </c>
      <c r="AV530" s="9">
        <v>0</v>
      </c>
      <c r="AW530" s="9">
        <v>0</v>
      </c>
      <c r="AX530" s="24">
        <f>Table1[[#This Row],[Pilot Savings  Through FY12]]+Table1[[#This Row],[Pilot Savings FY13 and After]]</f>
        <v>0</v>
      </c>
      <c r="AY530" s="9">
        <v>497.28</v>
      </c>
      <c r="AZ530" s="9">
        <v>497.28</v>
      </c>
      <c r="BA530" s="9">
        <v>0</v>
      </c>
      <c r="BB530" s="24">
        <f>Table1[[#This Row],[Mortgage Recording Tax Exemption Through FY12]]+Table1[[#This Row],[Mortgage Recording Tax Exemption FY13 and After]]</f>
        <v>497.28</v>
      </c>
      <c r="BC530" s="9">
        <v>22.924499999999998</v>
      </c>
      <c r="BD530" s="9">
        <v>22.924499999999998</v>
      </c>
      <c r="BE530" s="9">
        <v>-122.8613</v>
      </c>
      <c r="BF530" s="24">
        <f>Table1[[#This Row],[Indirect and Induced Land Through FY12]]+Table1[[#This Row],[Indirect and Induced Land FY13 and After]]</f>
        <v>-99.936800000000005</v>
      </c>
      <c r="BG530" s="9">
        <v>42.573999999999998</v>
      </c>
      <c r="BH530" s="9">
        <v>42.573999999999998</v>
      </c>
      <c r="BI530" s="9">
        <v>-228.17150000000001</v>
      </c>
      <c r="BJ530" s="24">
        <f>Table1[[#This Row],[Indirect and Induced Building Through FY12]]+Table1[[#This Row],[Indirect and Induced Building FY13 and After]]</f>
        <v>-185.59750000000003</v>
      </c>
      <c r="BK530" s="9">
        <v>1198.1765</v>
      </c>
      <c r="BL530" s="9">
        <v>1198.1765</v>
      </c>
      <c r="BM530" s="9">
        <v>20147.931199999999</v>
      </c>
      <c r="BN530" s="24">
        <f>Table1[[#This Row],[TOTAL Real Property Related Taxes Through FY12]]+Table1[[#This Row],[TOTAL Real Property Related Taxes FY13 and After]]</f>
        <v>21346.1077</v>
      </c>
      <c r="BO530" s="9">
        <v>221.80340000000001</v>
      </c>
      <c r="BP530" s="9">
        <v>221.80340000000001</v>
      </c>
      <c r="BQ530" s="9">
        <v>134.5985</v>
      </c>
      <c r="BR530" s="24">
        <f>Table1[[#This Row],[Company Direct Through FY12]]+Table1[[#This Row],[Company Direct FY13 and After]]</f>
        <v>356.40190000000001</v>
      </c>
      <c r="BS530" s="9">
        <v>23.88</v>
      </c>
      <c r="BT530" s="9">
        <v>23.88</v>
      </c>
      <c r="BU530" s="9">
        <v>1016.96</v>
      </c>
      <c r="BV530" s="24">
        <f>Table1[[#This Row],[Sales Tax Exemption Through FY12]]+Table1[[#This Row],[Sales Tax Exemption FY13 and After]]</f>
        <v>1040.8400000000001</v>
      </c>
      <c r="BW530" s="9">
        <v>0</v>
      </c>
      <c r="BX530" s="9">
        <v>0</v>
      </c>
      <c r="BY530" s="9">
        <v>0</v>
      </c>
      <c r="BZ530" s="24">
        <f>Table1[[#This Row],[Energy Tax Savings Through FY12]]+Table1[[#This Row],[Energy Tax Savings FY13 and After]]</f>
        <v>0</v>
      </c>
      <c r="CA530" s="9">
        <v>0</v>
      </c>
      <c r="CB530" s="9">
        <v>0</v>
      </c>
      <c r="CC530" s="9">
        <v>0</v>
      </c>
      <c r="CD530" s="24">
        <f>Table1[[#This Row],[Tax Exempt Bond Savings Through FY12]]+Table1[[#This Row],[Tax Exempt Bond Savings FY13 and After]]</f>
        <v>0</v>
      </c>
      <c r="CE530" s="9">
        <v>85.042900000000003</v>
      </c>
      <c r="CF530" s="9">
        <v>85.042900000000003</v>
      </c>
      <c r="CG530" s="9">
        <v>1539.0895</v>
      </c>
      <c r="CH530" s="24">
        <f>Table1[[#This Row],[Indirect and Induced Through FY12]]+Table1[[#This Row],[Indirect and Induced FY13 and After]]</f>
        <v>1624.1324</v>
      </c>
      <c r="CI530" s="9">
        <v>282.96629999999999</v>
      </c>
      <c r="CJ530" s="9">
        <v>282.96629999999999</v>
      </c>
      <c r="CK530" s="9">
        <v>656.72799999999995</v>
      </c>
      <c r="CL530" s="24">
        <f>Table1[[#This Row],[TOTAL Income Consumption Use Taxes Through FY12]]+Table1[[#This Row],[TOTAL Income Consumption Use Taxes FY13 and After]]</f>
        <v>939.69429999999988</v>
      </c>
      <c r="CM530" s="9">
        <v>521.16</v>
      </c>
      <c r="CN530" s="9">
        <v>521.16</v>
      </c>
      <c r="CO530" s="9">
        <v>1016.96</v>
      </c>
      <c r="CP530" s="24">
        <f>Table1[[#This Row],[Assistance Provided Through FY12]]+Table1[[#This Row],[Assistance Provided FY13 and After]]</f>
        <v>1538.12</v>
      </c>
      <c r="CQ530" s="9">
        <v>0</v>
      </c>
      <c r="CR530" s="9">
        <v>0</v>
      </c>
      <c r="CS530" s="9">
        <v>0</v>
      </c>
      <c r="CT530" s="24">
        <f>Table1[[#This Row],[Recapture Cancellation Reduction Amount Through FY12]]+Table1[[#This Row],[Recapture Cancellation Reduction Amount FY13 and After]]</f>
        <v>0</v>
      </c>
      <c r="CU530" s="9">
        <v>0</v>
      </c>
      <c r="CV530" s="9">
        <v>0</v>
      </c>
      <c r="CW530" s="9">
        <v>0</v>
      </c>
      <c r="CX530" s="24">
        <f>Table1[[#This Row],[Penalty Paid Through FY12]]+Table1[[#This Row],[Penalty Paid FY13 and After]]</f>
        <v>0</v>
      </c>
      <c r="CY530" s="9">
        <v>521.16</v>
      </c>
      <c r="CZ530" s="9">
        <v>521.16</v>
      </c>
      <c r="DA530" s="9">
        <v>1016.96</v>
      </c>
      <c r="DB530" s="24">
        <f>Table1[[#This Row],[TOTAL Assistance Net of Recapture Penalties Through FY12]]+Table1[[#This Row],[TOTAL Assistance Net of Recapture Penalties FY13 and After]]</f>
        <v>1538.12</v>
      </c>
      <c r="DC530" s="9">
        <v>1851.7614000000001</v>
      </c>
      <c r="DD530" s="9">
        <v>1851.7614000000001</v>
      </c>
      <c r="DE530" s="9">
        <v>20633.5625</v>
      </c>
      <c r="DF530" s="24">
        <f>Table1[[#This Row],[Company Direct Tax Revenue Before Assistance Through FY12]]+Table1[[#This Row],[Company Direct Tax Revenue Before Assistance FY13 and After]]</f>
        <v>22485.323899999999</v>
      </c>
      <c r="DG530" s="9">
        <v>150.54140000000001</v>
      </c>
      <c r="DH530" s="9">
        <v>150.54140000000001</v>
      </c>
      <c r="DI530" s="9">
        <v>1188.0567000000001</v>
      </c>
      <c r="DJ530" s="24">
        <f>Table1[[#This Row],[Indirect and Induced Tax Revenues Through FY12]]+Table1[[#This Row],[Indirect and Induced Tax Revenues FY13 and After]]</f>
        <v>1338.5981000000002</v>
      </c>
      <c r="DK530" s="9">
        <v>2002.3027999999999</v>
      </c>
      <c r="DL530" s="9">
        <v>2002.3027999999999</v>
      </c>
      <c r="DM530" s="9">
        <v>21821.619200000001</v>
      </c>
      <c r="DN530" s="24">
        <f>Table1[[#This Row],[TOTAL Tax Revenues Before Assistance Through FY12]]+Table1[[#This Row],[TOTAL Tax Revenues Before Assistance FY13 and After]]</f>
        <v>23823.922000000002</v>
      </c>
      <c r="DO530" s="9">
        <v>1481.1428000000001</v>
      </c>
      <c r="DP530" s="9">
        <v>1481.1428000000001</v>
      </c>
      <c r="DQ530" s="9">
        <v>20804.659199999998</v>
      </c>
      <c r="DR530" s="24">
        <f>Table1[[#This Row],[TOTAL Tax Revenues Net of Assistance Recapture and Penalty Through FY12]]+Table1[[#This Row],[TOTAL Tax Revenues Net of Assistance Recapture and Penalty FY13 and After]]</f>
        <v>22285.802</v>
      </c>
      <c r="DS530" s="9">
        <v>0</v>
      </c>
      <c r="DT530" s="9">
        <v>0</v>
      </c>
      <c r="DU530" s="9">
        <v>0</v>
      </c>
      <c r="DV530" s="9">
        <v>0</v>
      </c>
    </row>
    <row r="531" spans="1:126" x14ac:dyDescent="0.25">
      <c r="A531" s="10">
        <v>93776</v>
      </c>
      <c r="B531" s="10" t="s">
        <v>1921</v>
      </c>
      <c r="C531" s="10" t="s">
        <v>1922</v>
      </c>
      <c r="D531" s="10" t="s">
        <v>24</v>
      </c>
      <c r="E531" s="10">
        <v>26</v>
      </c>
      <c r="F531" s="10" t="s">
        <v>991</v>
      </c>
      <c r="G531" s="10" t="s">
        <v>255</v>
      </c>
      <c r="H531" s="13">
        <v>10000</v>
      </c>
      <c r="I531" s="13">
        <v>12000</v>
      </c>
      <c r="J531" s="10" t="s">
        <v>318</v>
      </c>
      <c r="K531" s="10" t="s">
        <v>81</v>
      </c>
      <c r="L531" s="8">
        <v>40814</v>
      </c>
      <c r="M531" s="8">
        <v>50221</v>
      </c>
      <c r="N531" s="9">
        <v>2958.4029999999998</v>
      </c>
      <c r="O531" s="10" t="s">
        <v>11</v>
      </c>
      <c r="P531" s="7">
        <v>0</v>
      </c>
      <c r="Q531" s="7">
        <v>0</v>
      </c>
      <c r="R531" s="7">
        <v>80</v>
      </c>
      <c r="S531" s="7">
        <v>0</v>
      </c>
      <c r="T531" s="7">
        <v>0</v>
      </c>
      <c r="U531" s="7">
        <v>80</v>
      </c>
      <c r="V531" s="7">
        <v>80</v>
      </c>
      <c r="W531" s="7">
        <v>0</v>
      </c>
      <c r="X531" s="7">
        <v>0</v>
      </c>
      <c r="Y531" s="7">
        <v>70</v>
      </c>
      <c r="Z531" s="7">
        <v>10</v>
      </c>
      <c r="AA531" s="7">
        <v>0</v>
      </c>
      <c r="AB531" s="16">
        <v>0</v>
      </c>
      <c r="AC531" s="16">
        <v>0</v>
      </c>
      <c r="AD531" s="16">
        <v>0</v>
      </c>
      <c r="AE531" s="16">
        <v>0</v>
      </c>
      <c r="AF531" s="15">
        <v>98.75</v>
      </c>
      <c r="AG531" s="10" t="s">
        <v>28</v>
      </c>
      <c r="AH531" s="10" t="s">
        <v>1966</v>
      </c>
      <c r="AI531" s="9">
        <v>11.803599999999999</v>
      </c>
      <c r="AJ531" s="9">
        <v>11.803599999999999</v>
      </c>
      <c r="AK531" s="9">
        <v>213.61940000000001</v>
      </c>
      <c r="AL531" s="24">
        <f>Table1[[#This Row],[Company Direct Land Through FY12]]+Table1[[#This Row],[Company Direct Land FY13 and After]]</f>
        <v>225.423</v>
      </c>
      <c r="AM531" s="9">
        <v>21.920999999999999</v>
      </c>
      <c r="AN531" s="9">
        <v>21.920999999999999</v>
      </c>
      <c r="AO531" s="9">
        <v>396.7199</v>
      </c>
      <c r="AP531" s="24">
        <f>Table1[[#This Row],[Company Direct Building Through FY12]]+Table1[[#This Row],[Company Direct Building FY13 and After]]</f>
        <v>418.64089999999999</v>
      </c>
      <c r="AQ531" s="9">
        <v>20.305599999999998</v>
      </c>
      <c r="AR531" s="9">
        <v>20.305599999999998</v>
      </c>
      <c r="AS531" s="9">
        <v>0</v>
      </c>
      <c r="AT531" s="24">
        <f>Table1[[#This Row],[Mortgage Recording Tax Through FY12]]+Table1[[#This Row],[Mortgage Recording Tax FY13 and After]]</f>
        <v>20.305599999999998</v>
      </c>
      <c r="AU531" s="9">
        <v>0</v>
      </c>
      <c r="AV531" s="9">
        <v>0</v>
      </c>
      <c r="AW531" s="9">
        <v>0</v>
      </c>
      <c r="AX531" s="24">
        <f>Table1[[#This Row],[Pilot Savings  Through FY12]]+Table1[[#This Row],[Pilot Savings FY13 and After]]</f>
        <v>0</v>
      </c>
      <c r="AY531" s="9">
        <v>20.305599999999998</v>
      </c>
      <c r="AZ531" s="9">
        <v>20.305599999999998</v>
      </c>
      <c r="BA531" s="9">
        <v>0</v>
      </c>
      <c r="BB531" s="24">
        <f>Table1[[#This Row],[Mortgage Recording Tax Exemption Through FY12]]+Table1[[#This Row],[Mortgage Recording Tax Exemption FY13 and After]]</f>
        <v>20.305599999999998</v>
      </c>
      <c r="BC531" s="9">
        <v>98.113200000000006</v>
      </c>
      <c r="BD531" s="9">
        <v>98.113200000000006</v>
      </c>
      <c r="BE531" s="9">
        <v>1775.6333999999999</v>
      </c>
      <c r="BF531" s="24">
        <f>Table1[[#This Row],[Indirect and Induced Land Through FY12]]+Table1[[#This Row],[Indirect and Induced Land FY13 and After]]</f>
        <v>1873.7465999999999</v>
      </c>
      <c r="BG531" s="9">
        <v>182.21029999999999</v>
      </c>
      <c r="BH531" s="9">
        <v>182.21029999999999</v>
      </c>
      <c r="BI531" s="9">
        <v>3297.6052</v>
      </c>
      <c r="BJ531" s="24">
        <f>Table1[[#This Row],[Indirect and Induced Building Through FY12]]+Table1[[#This Row],[Indirect and Induced Building FY13 and After]]</f>
        <v>3479.8155000000002</v>
      </c>
      <c r="BK531" s="9">
        <v>314.04809999999998</v>
      </c>
      <c r="BL531" s="9">
        <v>314.04809999999998</v>
      </c>
      <c r="BM531" s="9">
        <v>5683.5779000000002</v>
      </c>
      <c r="BN531" s="24">
        <f>Table1[[#This Row],[TOTAL Real Property Related Taxes Through FY12]]+Table1[[#This Row],[TOTAL Real Property Related Taxes FY13 and After]]</f>
        <v>5997.6260000000002</v>
      </c>
      <c r="BO531" s="9">
        <v>1090.6017999999999</v>
      </c>
      <c r="BP531" s="9">
        <v>1090.6017999999999</v>
      </c>
      <c r="BQ531" s="9">
        <v>19737.480800000001</v>
      </c>
      <c r="BR531" s="24">
        <f>Table1[[#This Row],[Company Direct Through FY12]]+Table1[[#This Row],[Company Direct FY13 and After]]</f>
        <v>20828.082600000002</v>
      </c>
      <c r="BS531" s="9">
        <v>0</v>
      </c>
      <c r="BT531" s="9">
        <v>0</v>
      </c>
      <c r="BU531" s="9">
        <v>0</v>
      </c>
      <c r="BV531" s="24">
        <f>Table1[[#This Row],[Sales Tax Exemption Through FY12]]+Table1[[#This Row],[Sales Tax Exemption FY13 and After]]</f>
        <v>0</v>
      </c>
      <c r="BW531" s="9">
        <v>0</v>
      </c>
      <c r="BX531" s="9">
        <v>0</v>
      </c>
      <c r="BY531" s="9">
        <v>0</v>
      </c>
      <c r="BZ531" s="24">
        <f>Table1[[#This Row],[Energy Tax Savings Through FY12]]+Table1[[#This Row],[Energy Tax Savings FY13 and After]]</f>
        <v>0</v>
      </c>
      <c r="CA531" s="9">
        <v>0</v>
      </c>
      <c r="CB531" s="9">
        <v>0</v>
      </c>
      <c r="CC531" s="9">
        <v>0</v>
      </c>
      <c r="CD531" s="24">
        <f>Table1[[#This Row],[Tax Exempt Bond Savings Through FY12]]+Table1[[#This Row],[Tax Exempt Bond Savings FY13 and After]]</f>
        <v>0</v>
      </c>
      <c r="CE531" s="9">
        <v>334.99950000000001</v>
      </c>
      <c r="CF531" s="9">
        <v>334.99950000000001</v>
      </c>
      <c r="CG531" s="9">
        <v>6062.7520999999997</v>
      </c>
      <c r="CH531" s="24">
        <f>Table1[[#This Row],[Indirect and Induced Through FY12]]+Table1[[#This Row],[Indirect and Induced FY13 and After]]</f>
        <v>6397.7515999999996</v>
      </c>
      <c r="CI531" s="9">
        <v>1425.6013</v>
      </c>
      <c r="CJ531" s="9">
        <v>1425.6013</v>
      </c>
      <c r="CK531" s="9">
        <v>25800.232899999999</v>
      </c>
      <c r="CL531" s="24">
        <f>Table1[[#This Row],[TOTAL Income Consumption Use Taxes Through FY12]]+Table1[[#This Row],[TOTAL Income Consumption Use Taxes FY13 and After]]</f>
        <v>27225.834199999998</v>
      </c>
      <c r="CM531" s="9">
        <v>20.305599999999998</v>
      </c>
      <c r="CN531" s="9">
        <v>20.305599999999998</v>
      </c>
      <c r="CO531" s="9">
        <v>0</v>
      </c>
      <c r="CP531" s="24">
        <f>Table1[[#This Row],[Assistance Provided Through FY12]]+Table1[[#This Row],[Assistance Provided FY13 and After]]</f>
        <v>20.305599999999998</v>
      </c>
      <c r="CQ531" s="9">
        <v>0</v>
      </c>
      <c r="CR531" s="9">
        <v>0</v>
      </c>
      <c r="CS531" s="9">
        <v>0</v>
      </c>
      <c r="CT531" s="24">
        <f>Table1[[#This Row],[Recapture Cancellation Reduction Amount Through FY12]]+Table1[[#This Row],[Recapture Cancellation Reduction Amount FY13 and After]]</f>
        <v>0</v>
      </c>
      <c r="CU531" s="9">
        <v>0</v>
      </c>
      <c r="CV531" s="9">
        <v>0</v>
      </c>
      <c r="CW531" s="9">
        <v>0</v>
      </c>
      <c r="CX531" s="24">
        <f>Table1[[#This Row],[Penalty Paid Through FY12]]+Table1[[#This Row],[Penalty Paid FY13 and After]]</f>
        <v>0</v>
      </c>
      <c r="CY531" s="9">
        <v>20.305599999999998</v>
      </c>
      <c r="CZ531" s="9">
        <v>20.305599999999998</v>
      </c>
      <c r="DA531" s="9">
        <v>0</v>
      </c>
      <c r="DB531" s="24">
        <f>Table1[[#This Row],[TOTAL Assistance Net of Recapture Penalties Through FY12]]+Table1[[#This Row],[TOTAL Assistance Net of Recapture Penalties FY13 and After]]</f>
        <v>20.305599999999998</v>
      </c>
      <c r="DC531" s="9">
        <v>1144.6320000000001</v>
      </c>
      <c r="DD531" s="9">
        <v>1144.6320000000001</v>
      </c>
      <c r="DE531" s="9">
        <v>20347.820100000001</v>
      </c>
      <c r="DF531" s="24">
        <f>Table1[[#This Row],[Company Direct Tax Revenue Before Assistance Through FY12]]+Table1[[#This Row],[Company Direct Tax Revenue Before Assistance FY13 and After]]</f>
        <v>21492.452100000002</v>
      </c>
      <c r="DG531" s="9">
        <v>615.32299999999998</v>
      </c>
      <c r="DH531" s="9">
        <v>615.32299999999998</v>
      </c>
      <c r="DI531" s="9">
        <v>11135.9907</v>
      </c>
      <c r="DJ531" s="24">
        <f>Table1[[#This Row],[Indirect and Induced Tax Revenues Through FY12]]+Table1[[#This Row],[Indirect and Induced Tax Revenues FY13 and After]]</f>
        <v>11751.313700000001</v>
      </c>
      <c r="DK531" s="9">
        <v>1759.9549999999999</v>
      </c>
      <c r="DL531" s="9">
        <v>1759.9549999999999</v>
      </c>
      <c r="DM531" s="9">
        <v>31483.810799999999</v>
      </c>
      <c r="DN531" s="24">
        <f>Table1[[#This Row],[TOTAL Tax Revenues Before Assistance Through FY12]]+Table1[[#This Row],[TOTAL Tax Revenues Before Assistance FY13 and After]]</f>
        <v>33243.765800000001</v>
      </c>
      <c r="DO531" s="9">
        <v>1739.6494</v>
      </c>
      <c r="DP531" s="9">
        <v>1739.6494</v>
      </c>
      <c r="DQ531" s="9">
        <v>31483.810799999999</v>
      </c>
      <c r="DR531" s="24">
        <f>Table1[[#This Row],[TOTAL Tax Revenues Net of Assistance Recapture and Penalty Through FY12]]+Table1[[#This Row],[TOTAL Tax Revenues Net of Assistance Recapture and Penalty FY13 and After]]</f>
        <v>33223.460200000001</v>
      </c>
      <c r="DS531" s="9">
        <v>0</v>
      </c>
      <c r="DT531" s="9">
        <v>0</v>
      </c>
      <c r="DU531" s="9">
        <v>0</v>
      </c>
      <c r="DV531" s="9">
        <v>0</v>
      </c>
    </row>
    <row r="532" spans="1:126" x14ac:dyDescent="0.25">
      <c r="A532" s="10">
        <v>93777</v>
      </c>
      <c r="B532" s="10" t="s">
        <v>1923</v>
      </c>
      <c r="C532" s="10" t="s">
        <v>1924</v>
      </c>
      <c r="D532" s="10" t="s">
        <v>17</v>
      </c>
      <c r="E532" s="10">
        <v>34</v>
      </c>
      <c r="F532" s="10" t="s">
        <v>1925</v>
      </c>
      <c r="G532" s="10" t="s">
        <v>23</v>
      </c>
      <c r="H532" s="13">
        <v>100000</v>
      </c>
      <c r="I532" s="13">
        <v>52370</v>
      </c>
      <c r="J532" s="10" t="s">
        <v>583</v>
      </c>
      <c r="K532" s="10" t="s">
        <v>1855</v>
      </c>
      <c r="L532" s="8">
        <v>40822</v>
      </c>
      <c r="M532" s="8">
        <v>44742</v>
      </c>
      <c r="N532" s="9">
        <v>980</v>
      </c>
      <c r="O532" s="10" t="s">
        <v>135</v>
      </c>
      <c r="P532" s="7">
        <v>44</v>
      </c>
      <c r="Q532" s="7">
        <v>0</v>
      </c>
      <c r="R532" s="7">
        <v>80</v>
      </c>
      <c r="S532" s="7">
        <v>0</v>
      </c>
      <c r="T532" s="7">
        <v>0</v>
      </c>
      <c r="U532" s="7">
        <v>124</v>
      </c>
      <c r="V532" s="7">
        <v>102</v>
      </c>
      <c r="W532" s="7">
        <v>0</v>
      </c>
      <c r="X532" s="7">
        <v>0</v>
      </c>
      <c r="Y532" s="7">
        <v>85</v>
      </c>
      <c r="Z532" s="7">
        <v>6</v>
      </c>
      <c r="AA532" s="7">
        <v>0</v>
      </c>
      <c r="AB532" s="16">
        <v>0</v>
      </c>
      <c r="AC532" s="16">
        <v>0</v>
      </c>
      <c r="AD532" s="16">
        <v>0</v>
      </c>
      <c r="AE532" s="16">
        <v>0</v>
      </c>
      <c r="AF532" s="15">
        <v>98.387096774193552</v>
      </c>
      <c r="AG532" s="10" t="s">
        <v>28</v>
      </c>
      <c r="AH532" s="10" t="s">
        <v>1966</v>
      </c>
      <c r="AI532" s="9">
        <v>32.2423</v>
      </c>
      <c r="AJ532" s="9">
        <v>32.2423</v>
      </c>
      <c r="AK532" s="9">
        <v>279.91180000000003</v>
      </c>
      <c r="AL532" s="24">
        <f>Table1[[#This Row],[Company Direct Land Through FY12]]+Table1[[#This Row],[Company Direct Land FY13 and After]]</f>
        <v>312.15410000000003</v>
      </c>
      <c r="AM532" s="9">
        <v>59.878500000000003</v>
      </c>
      <c r="AN532" s="9">
        <v>59.878500000000003</v>
      </c>
      <c r="AO532" s="9">
        <v>519.8338</v>
      </c>
      <c r="AP532" s="24">
        <f>Table1[[#This Row],[Company Direct Building Through FY12]]+Table1[[#This Row],[Company Direct Building FY13 and After]]</f>
        <v>579.71230000000003</v>
      </c>
      <c r="AQ532" s="9">
        <v>0</v>
      </c>
      <c r="AR532" s="9">
        <v>0</v>
      </c>
      <c r="AS532" s="9">
        <v>0</v>
      </c>
      <c r="AT532" s="24">
        <f>Table1[[#This Row],[Mortgage Recording Tax Through FY12]]+Table1[[#This Row],[Mortgage Recording Tax FY13 and After]]</f>
        <v>0</v>
      </c>
      <c r="AU532" s="9">
        <v>0</v>
      </c>
      <c r="AV532" s="9">
        <v>0</v>
      </c>
      <c r="AW532" s="9">
        <v>0</v>
      </c>
      <c r="AX532" s="24">
        <f>Table1[[#This Row],[Pilot Savings  Through FY12]]+Table1[[#This Row],[Pilot Savings FY13 and After]]</f>
        <v>0</v>
      </c>
      <c r="AY532" s="9">
        <v>0</v>
      </c>
      <c r="AZ532" s="9">
        <v>0</v>
      </c>
      <c r="BA532" s="9">
        <v>0</v>
      </c>
      <c r="BB532" s="24">
        <f>Table1[[#This Row],[Mortgage Recording Tax Exemption Through FY12]]+Table1[[#This Row],[Mortgage Recording Tax Exemption FY13 and After]]</f>
        <v>0</v>
      </c>
      <c r="BC532" s="9">
        <v>59.351300000000002</v>
      </c>
      <c r="BD532" s="9">
        <v>59.351300000000002</v>
      </c>
      <c r="BE532" s="9">
        <v>515.25739999999996</v>
      </c>
      <c r="BF532" s="24">
        <f>Table1[[#This Row],[Indirect and Induced Land Through FY12]]+Table1[[#This Row],[Indirect and Induced Land FY13 and After]]</f>
        <v>574.6087</v>
      </c>
      <c r="BG532" s="9">
        <v>110.2238</v>
      </c>
      <c r="BH532" s="9">
        <v>110.2238</v>
      </c>
      <c r="BI532" s="9">
        <v>956.90610000000004</v>
      </c>
      <c r="BJ532" s="24">
        <f>Table1[[#This Row],[Indirect and Induced Building Through FY12]]+Table1[[#This Row],[Indirect and Induced Building FY13 and After]]</f>
        <v>1067.1299000000001</v>
      </c>
      <c r="BK532" s="9">
        <v>261.69589999999999</v>
      </c>
      <c r="BL532" s="9">
        <v>261.69589999999999</v>
      </c>
      <c r="BM532" s="9">
        <v>2271.9090999999999</v>
      </c>
      <c r="BN532" s="24">
        <f>Table1[[#This Row],[TOTAL Real Property Related Taxes Through FY12]]+Table1[[#This Row],[TOTAL Real Property Related Taxes FY13 and After]]</f>
        <v>2533.605</v>
      </c>
      <c r="BO532" s="9">
        <v>356.46559999999999</v>
      </c>
      <c r="BP532" s="9">
        <v>356.46559999999999</v>
      </c>
      <c r="BQ532" s="9">
        <v>3094.6505000000002</v>
      </c>
      <c r="BR532" s="24">
        <f>Table1[[#This Row],[Company Direct Through FY12]]+Table1[[#This Row],[Company Direct FY13 and After]]</f>
        <v>3451.1161000000002</v>
      </c>
      <c r="BS532" s="9">
        <v>0</v>
      </c>
      <c r="BT532" s="9">
        <v>0</v>
      </c>
      <c r="BU532" s="9">
        <v>53.458799999999997</v>
      </c>
      <c r="BV532" s="24">
        <f>Table1[[#This Row],[Sales Tax Exemption Through FY12]]+Table1[[#This Row],[Sales Tax Exemption FY13 and After]]</f>
        <v>53.458799999999997</v>
      </c>
      <c r="BW532" s="9">
        <v>0</v>
      </c>
      <c r="BX532" s="9">
        <v>0</v>
      </c>
      <c r="BY532" s="9">
        <v>0</v>
      </c>
      <c r="BZ532" s="24">
        <f>Table1[[#This Row],[Energy Tax Savings Through FY12]]+Table1[[#This Row],[Energy Tax Savings FY13 and After]]</f>
        <v>0</v>
      </c>
      <c r="CA532" s="9">
        <v>0</v>
      </c>
      <c r="CB532" s="9">
        <v>0</v>
      </c>
      <c r="CC532" s="9">
        <v>0</v>
      </c>
      <c r="CD532" s="24">
        <f>Table1[[#This Row],[Tax Exempt Bond Savings Through FY12]]+Table1[[#This Row],[Tax Exempt Bond Savings FY13 and After]]</f>
        <v>0</v>
      </c>
      <c r="CE532" s="9">
        <v>220.17519999999999</v>
      </c>
      <c r="CF532" s="9">
        <v>220.17519999999999</v>
      </c>
      <c r="CG532" s="9">
        <v>1911.4469999999999</v>
      </c>
      <c r="CH532" s="24">
        <f>Table1[[#This Row],[Indirect and Induced Through FY12]]+Table1[[#This Row],[Indirect and Induced FY13 and After]]</f>
        <v>2131.6221999999998</v>
      </c>
      <c r="CI532" s="9">
        <v>576.64080000000001</v>
      </c>
      <c r="CJ532" s="9">
        <v>576.64080000000001</v>
      </c>
      <c r="CK532" s="9">
        <v>4952.6387000000004</v>
      </c>
      <c r="CL532" s="24">
        <f>Table1[[#This Row],[TOTAL Income Consumption Use Taxes Through FY12]]+Table1[[#This Row],[TOTAL Income Consumption Use Taxes FY13 and After]]</f>
        <v>5529.2795000000006</v>
      </c>
      <c r="CM532" s="9">
        <v>0</v>
      </c>
      <c r="CN532" s="9">
        <v>0</v>
      </c>
      <c r="CO532" s="9">
        <v>53.458799999999997</v>
      </c>
      <c r="CP532" s="24">
        <f>Table1[[#This Row],[Assistance Provided Through FY12]]+Table1[[#This Row],[Assistance Provided FY13 and After]]</f>
        <v>53.458799999999997</v>
      </c>
      <c r="CQ532" s="9">
        <v>0</v>
      </c>
      <c r="CR532" s="9">
        <v>0</v>
      </c>
      <c r="CS532" s="9">
        <v>0</v>
      </c>
      <c r="CT532" s="24">
        <f>Table1[[#This Row],[Recapture Cancellation Reduction Amount Through FY12]]+Table1[[#This Row],[Recapture Cancellation Reduction Amount FY13 and After]]</f>
        <v>0</v>
      </c>
      <c r="CU532" s="9">
        <v>0</v>
      </c>
      <c r="CV532" s="9">
        <v>0</v>
      </c>
      <c r="CW532" s="9">
        <v>0</v>
      </c>
      <c r="CX532" s="24">
        <f>Table1[[#This Row],[Penalty Paid Through FY12]]+Table1[[#This Row],[Penalty Paid FY13 and After]]</f>
        <v>0</v>
      </c>
      <c r="CY532" s="9">
        <v>0</v>
      </c>
      <c r="CZ532" s="9">
        <v>0</v>
      </c>
      <c r="DA532" s="9">
        <v>53.458799999999997</v>
      </c>
      <c r="DB532" s="24">
        <f>Table1[[#This Row],[TOTAL Assistance Net of Recapture Penalties Through FY12]]+Table1[[#This Row],[TOTAL Assistance Net of Recapture Penalties FY13 and After]]</f>
        <v>53.458799999999997</v>
      </c>
      <c r="DC532" s="9">
        <v>448.58640000000003</v>
      </c>
      <c r="DD532" s="9">
        <v>448.58640000000003</v>
      </c>
      <c r="DE532" s="9">
        <v>3894.3960999999999</v>
      </c>
      <c r="DF532" s="24">
        <f>Table1[[#This Row],[Company Direct Tax Revenue Before Assistance Through FY12]]+Table1[[#This Row],[Company Direct Tax Revenue Before Assistance FY13 and After]]</f>
        <v>4342.9825000000001</v>
      </c>
      <c r="DG532" s="9">
        <v>389.75029999999998</v>
      </c>
      <c r="DH532" s="9">
        <v>389.75029999999998</v>
      </c>
      <c r="DI532" s="9">
        <v>3383.6104999999998</v>
      </c>
      <c r="DJ532" s="24">
        <f>Table1[[#This Row],[Indirect and Induced Tax Revenues Through FY12]]+Table1[[#This Row],[Indirect and Induced Tax Revenues FY13 and After]]</f>
        <v>3773.3607999999999</v>
      </c>
      <c r="DK532" s="9">
        <v>838.33669999999995</v>
      </c>
      <c r="DL532" s="9">
        <v>838.33669999999995</v>
      </c>
      <c r="DM532" s="9">
        <v>7278.0065999999997</v>
      </c>
      <c r="DN532" s="24">
        <f>Table1[[#This Row],[TOTAL Tax Revenues Before Assistance Through FY12]]+Table1[[#This Row],[TOTAL Tax Revenues Before Assistance FY13 and After]]</f>
        <v>8116.3432999999995</v>
      </c>
      <c r="DO532" s="9">
        <v>838.33669999999995</v>
      </c>
      <c r="DP532" s="9">
        <v>838.33669999999995</v>
      </c>
      <c r="DQ532" s="9">
        <v>7224.5478000000003</v>
      </c>
      <c r="DR532" s="24">
        <f>Table1[[#This Row],[TOTAL Tax Revenues Net of Assistance Recapture and Penalty Through FY12]]+Table1[[#This Row],[TOTAL Tax Revenues Net of Assistance Recapture and Penalty FY13 and After]]</f>
        <v>8062.8845000000001</v>
      </c>
      <c r="DS532" s="9">
        <v>0</v>
      </c>
      <c r="DT532" s="9">
        <v>0</v>
      </c>
      <c r="DU532" s="9">
        <v>0</v>
      </c>
      <c r="DV532" s="9">
        <v>0</v>
      </c>
    </row>
    <row r="533" spans="1:126" x14ac:dyDescent="0.25">
      <c r="A533" s="10">
        <v>93779</v>
      </c>
      <c r="B533" s="10" t="s">
        <v>1926</v>
      </c>
      <c r="C533" s="10" t="s">
        <v>1927</v>
      </c>
      <c r="D533" s="10" t="s">
        <v>24</v>
      </c>
      <c r="E533" s="10">
        <v>27</v>
      </c>
      <c r="F533" s="10" t="s">
        <v>1928</v>
      </c>
      <c r="G533" s="10" t="s">
        <v>289</v>
      </c>
      <c r="H533" s="13">
        <v>42000</v>
      </c>
      <c r="I533" s="13">
        <v>33000</v>
      </c>
      <c r="J533" s="10" t="s">
        <v>645</v>
      </c>
      <c r="K533" s="10" t="s">
        <v>81</v>
      </c>
      <c r="L533" s="8">
        <v>40856</v>
      </c>
      <c r="M533" s="8">
        <v>50221</v>
      </c>
      <c r="N533" s="9">
        <v>3230</v>
      </c>
      <c r="O533" s="10" t="s">
        <v>11</v>
      </c>
      <c r="P533" s="7">
        <v>10</v>
      </c>
      <c r="Q533" s="7">
        <v>14</v>
      </c>
      <c r="R533" s="7">
        <v>94</v>
      </c>
      <c r="S533" s="7">
        <v>12</v>
      </c>
      <c r="T533" s="7">
        <v>0</v>
      </c>
      <c r="U533" s="7">
        <v>130</v>
      </c>
      <c r="V533" s="7">
        <v>118</v>
      </c>
      <c r="W533" s="7">
        <v>6</v>
      </c>
      <c r="X533" s="7">
        <v>0</v>
      </c>
      <c r="Y533" s="7">
        <v>25</v>
      </c>
      <c r="Z533" s="7">
        <v>4</v>
      </c>
      <c r="AA533" s="7">
        <v>0</v>
      </c>
      <c r="AB533" s="16">
        <v>0</v>
      </c>
      <c r="AC533" s="16">
        <v>0</v>
      </c>
      <c r="AD533" s="16">
        <v>0</v>
      </c>
      <c r="AE533" s="16">
        <v>0</v>
      </c>
      <c r="AF533" s="15">
        <v>100</v>
      </c>
      <c r="AG533" s="10" t="s">
        <v>1966</v>
      </c>
      <c r="AH533" s="10" t="s">
        <v>1966</v>
      </c>
      <c r="AI533" s="9">
        <v>27.743300000000001</v>
      </c>
      <c r="AJ533" s="9">
        <v>27.743300000000001</v>
      </c>
      <c r="AK533" s="9">
        <v>502.09269999999998</v>
      </c>
      <c r="AL533" s="24">
        <f>Table1[[#This Row],[Company Direct Land Through FY12]]+Table1[[#This Row],[Company Direct Land FY13 and After]]</f>
        <v>529.83600000000001</v>
      </c>
      <c r="AM533" s="9">
        <v>51.523200000000003</v>
      </c>
      <c r="AN533" s="9">
        <v>51.523200000000003</v>
      </c>
      <c r="AO533" s="9">
        <v>932.45529999999997</v>
      </c>
      <c r="AP533" s="24">
        <f>Table1[[#This Row],[Company Direct Building Through FY12]]+Table1[[#This Row],[Company Direct Building FY13 and After]]</f>
        <v>983.97849999999994</v>
      </c>
      <c r="AQ533" s="9">
        <v>25.692799999999998</v>
      </c>
      <c r="AR533" s="9">
        <v>25.692799999999998</v>
      </c>
      <c r="AS533" s="9">
        <v>0</v>
      </c>
      <c r="AT533" s="24">
        <f>Table1[[#This Row],[Mortgage Recording Tax Through FY12]]+Table1[[#This Row],[Mortgage Recording Tax FY13 and After]]</f>
        <v>25.692799999999998</v>
      </c>
      <c r="AU533" s="9">
        <v>0</v>
      </c>
      <c r="AV533" s="9">
        <v>0</v>
      </c>
      <c r="AW533" s="9">
        <v>0</v>
      </c>
      <c r="AX533" s="24">
        <f>Table1[[#This Row],[Pilot Savings  Through FY12]]+Table1[[#This Row],[Pilot Savings FY13 and After]]</f>
        <v>0</v>
      </c>
      <c r="AY533" s="9">
        <v>25.692799999999998</v>
      </c>
      <c r="AZ533" s="9">
        <v>25.692799999999998</v>
      </c>
      <c r="BA533" s="9">
        <v>0</v>
      </c>
      <c r="BB533" s="24">
        <f>Table1[[#This Row],[Mortgage Recording Tax Exemption Through FY12]]+Table1[[#This Row],[Mortgage Recording Tax Exemption FY13 and After]]</f>
        <v>25.692799999999998</v>
      </c>
      <c r="BC533" s="9">
        <v>148.2671</v>
      </c>
      <c r="BD533" s="9">
        <v>148.2671</v>
      </c>
      <c r="BE533" s="9">
        <v>2575.7667000000001</v>
      </c>
      <c r="BF533" s="24">
        <f>Table1[[#This Row],[Indirect and Induced Land Through FY12]]+Table1[[#This Row],[Indirect and Induced Land FY13 and After]]</f>
        <v>2724.0338000000002</v>
      </c>
      <c r="BG533" s="9">
        <v>275.35329999999999</v>
      </c>
      <c r="BH533" s="9">
        <v>275.35329999999999</v>
      </c>
      <c r="BI533" s="9">
        <v>4783.5680000000002</v>
      </c>
      <c r="BJ533" s="24">
        <f>Table1[[#This Row],[Indirect and Induced Building Through FY12]]+Table1[[#This Row],[Indirect and Induced Building FY13 and After]]</f>
        <v>5058.9213</v>
      </c>
      <c r="BK533" s="9">
        <v>502.88690000000003</v>
      </c>
      <c r="BL533" s="9">
        <v>502.88690000000003</v>
      </c>
      <c r="BM533" s="9">
        <v>8793.8827000000001</v>
      </c>
      <c r="BN533" s="24">
        <f>Table1[[#This Row],[TOTAL Real Property Related Taxes Through FY12]]+Table1[[#This Row],[TOTAL Real Property Related Taxes FY13 and After]]</f>
        <v>9296.7695999999996</v>
      </c>
      <c r="BO533" s="9">
        <v>1648.0984000000001</v>
      </c>
      <c r="BP533" s="9">
        <v>1648.0984000000001</v>
      </c>
      <c r="BQ533" s="9">
        <v>29112.782899999998</v>
      </c>
      <c r="BR533" s="24">
        <f>Table1[[#This Row],[Company Direct Through FY12]]+Table1[[#This Row],[Company Direct FY13 and After]]</f>
        <v>30760.881299999997</v>
      </c>
      <c r="BS533" s="9">
        <v>1.1825000000000001</v>
      </c>
      <c r="BT533" s="9">
        <v>1.1825000000000001</v>
      </c>
      <c r="BU533" s="9">
        <v>0</v>
      </c>
      <c r="BV533" s="24">
        <f>Table1[[#This Row],[Sales Tax Exemption Through FY12]]+Table1[[#This Row],[Sales Tax Exemption FY13 and After]]</f>
        <v>1.1825000000000001</v>
      </c>
      <c r="BW533" s="9">
        <v>0</v>
      </c>
      <c r="BX533" s="9">
        <v>0</v>
      </c>
      <c r="BY533" s="9">
        <v>0</v>
      </c>
      <c r="BZ533" s="24">
        <f>Table1[[#This Row],[Energy Tax Savings Through FY12]]+Table1[[#This Row],[Energy Tax Savings FY13 and After]]</f>
        <v>0</v>
      </c>
      <c r="CA533" s="9">
        <v>0</v>
      </c>
      <c r="CB533" s="9">
        <v>0</v>
      </c>
      <c r="CC533" s="9">
        <v>0</v>
      </c>
      <c r="CD533" s="24">
        <f>Table1[[#This Row],[Tax Exempt Bond Savings Through FY12]]+Table1[[#This Row],[Tax Exempt Bond Savings FY13 and After]]</f>
        <v>0</v>
      </c>
      <c r="CE533" s="9">
        <v>506.24599999999998</v>
      </c>
      <c r="CF533" s="9">
        <v>506.24599999999998</v>
      </c>
      <c r="CG533" s="9">
        <v>9161.9295000000002</v>
      </c>
      <c r="CH533" s="24">
        <f>Table1[[#This Row],[Indirect and Induced Through FY12]]+Table1[[#This Row],[Indirect and Induced FY13 and After]]</f>
        <v>9668.1754999999994</v>
      </c>
      <c r="CI533" s="9">
        <v>2153.1619000000001</v>
      </c>
      <c r="CJ533" s="9">
        <v>2153.1619000000001</v>
      </c>
      <c r="CK533" s="9">
        <v>38274.712399999997</v>
      </c>
      <c r="CL533" s="24">
        <f>Table1[[#This Row],[TOTAL Income Consumption Use Taxes Through FY12]]+Table1[[#This Row],[TOTAL Income Consumption Use Taxes FY13 and After]]</f>
        <v>40427.874299999996</v>
      </c>
      <c r="CM533" s="9">
        <v>26.875299999999999</v>
      </c>
      <c r="CN533" s="9">
        <v>26.875299999999999</v>
      </c>
      <c r="CO533" s="9">
        <v>0</v>
      </c>
      <c r="CP533" s="24">
        <f>Table1[[#This Row],[Assistance Provided Through FY12]]+Table1[[#This Row],[Assistance Provided FY13 and After]]</f>
        <v>26.875299999999999</v>
      </c>
      <c r="CQ533" s="9">
        <v>0</v>
      </c>
      <c r="CR533" s="9">
        <v>0</v>
      </c>
      <c r="CS533" s="9">
        <v>0</v>
      </c>
      <c r="CT533" s="24">
        <f>Table1[[#This Row],[Recapture Cancellation Reduction Amount Through FY12]]+Table1[[#This Row],[Recapture Cancellation Reduction Amount FY13 and After]]</f>
        <v>0</v>
      </c>
      <c r="CU533" s="9">
        <v>0</v>
      </c>
      <c r="CV533" s="9">
        <v>0</v>
      </c>
      <c r="CW533" s="9">
        <v>0</v>
      </c>
      <c r="CX533" s="24">
        <f>Table1[[#This Row],[Penalty Paid Through FY12]]+Table1[[#This Row],[Penalty Paid FY13 and After]]</f>
        <v>0</v>
      </c>
      <c r="CY533" s="9">
        <v>26.875299999999999</v>
      </c>
      <c r="CZ533" s="9">
        <v>26.875299999999999</v>
      </c>
      <c r="DA533" s="9">
        <v>0</v>
      </c>
      <c r="DB533" s="24">
        <f>Table1[[#This Row],[TOTAL Assistance Net of Recapture Penalties Through FY12]]+Table1[[#This Row],[TOTAL Assistance Net of Recapture Penalties FY13 and After]]</f>
        <v>26.875299999999999</v>
      </c>
      <c r="DC533" s="9">
        <v>1753.0577000000001</v>
      </c>
      <c r="DD533" s="9">
        <v>1753.0577000000001</v>
      </c>
      <c r="DE533" s="9">
        <v>30547.330900000001</v>
      </c>
      <c r="DF533" s="24">
        <f>Table1[[#This Row],[Company Direct Tax Revenue Before Assistance Through FY12]]+Table1[[#This Row],[Company Direct Tax Revenue Before Assistance FY13 and After]]</f>
        <v>32300.388600000002</v>
      </c>
      <c r="DG533" s="9">
        <v>929.8664</v>
      </c>
      <c r="DH533" s="9">
        <v>929.8664</v>
      </c>
      <c r="DI533" s="9">
        <v>16521.264200000001</v>
      </c>
      <c r="DJ533" s="24">
        <f>Table1[[#This Row],[Indirect and Induced Tax Revenues Through FY12]]+Table1[[#This Row],[Indirect and Induced Tax Revenues FY13 and After]]</f>
        <v>17451.1306</v>
      </c>
      <c r="DK533" s="9">
        <v>2682.9241000000002</v>
      </c>
      <c r="DL533" s="9">
        <v>2682.9241000000002</v>
      </c>
      <c r="DM533" s="9">
        <v>47068.595099999999</v>
      </c>
      <c r="DN533" s="24">
        <f>Table1[[#This Row],[TOTAL Tax Revenues Before Assistance Through FY12]]+Table1[[#This Row],[TOTAL Tax Revenues Before Assistance FY13 and After]]</f>
        <v>49751.519199999995</v>
      </c>
      <c r="DO533" s="9">
        <v>2656.0488</v>
      </c>
      <c r="DP533" s="9">
        <v>2656.0488</v>
      </c>
      <c r="DQ533" s="9">
        <v>47068.595099999999</v>
      </c>
      <c r="DR533" s="24">
        <f>Table1[[#This Row],[TOTAL Tax Revenues Net of Assistance Recapture and Penalty Through FY12]]+Table1[[#This Row],[TOTAL Tax Revenues Net of Assistance Recapture and Penalty FY13 and After]]</f>
        <v>49724.643899999995</v>
      </c>
      <c r="DS533" s="9">
        <v>0</v>
      </c>
      <c r="DT533" s="9">
        <v>0</v>
      </c>
      <c r="DU533" s="9">
        <v>0</v>
      </c>
      <c r="DV533" s="9">
        <v>0</v>
      </c>
    </row>
    <row r="534" spans="1:126" x14ac:dyDescent="0.25">
      <c r="A534" s="10">
        <v>93784</v>
      </c>
      <c r="B534" s="10" t="s">
        <v>1929</v>
      </c>
      <c r="C534" s="10" t="s">
        <v>1930</v>
      </c>
      <c r="D534" s="10" t="s">
        <v>17</v>
      </c>
      <c r="E534" s="10">
        <v>37</v>
      </c>
      <c r="F534" s="10" t="s">
        <v>1931</v>
      </c>
      <c r="G534" s="10" t="s">
        <v>67</v>
      </c>
      <c r="H534" s="13">
        <v>135422</v>
      </c>
      <c r="I534" s="13">
        <v>42000</v>
      </c>
      <c r="J534" s="10" t="s">
        <v>583</v>
      </c>
      <c r="K534" s="10" t="s">
        <v>1855</v>
      </c>
      <c r="L534" s="8">
        <v>40822</v>
      </c>
      <c r="M534" s="8">
        <v>44742</v>
      </c>
      <c r="N534" s="9">
        <v>3500</v>
      </c>
      <c r="O534" s="10" t="s">
        <v>135</v>
      </c>
      <c r="P534" s="7">
        <v>40</v>
      </c>
      <c r="Q534" s="7">
        <v>0</v>
      </c>
      <c r="R534" s="7">
        <v>93</v>
      </c>
      <c r="S534" s="7">
        <v>0</v>
      </c>
      <c r="T534" s="7">
        <v>0</v>
      </c>
      <c r="U534" s="7">
        <v>133</v>
      </c>
      <c r="V534" s="7">
        <v>113</v>
      </c>
      <c r="W534" s="7">
        <v>0</v>
      </c>
      <c r="X534" s="7">
        <v>0</v>
      </c>
      <c r="Y534" s="7">
        <v>112</v>
      </c>
      <c r="Z534" s="7">
        <v>6</v>
      </c>
      <c r="AA534" s="7">
        <v>0</v>
      </c>
      <c r="AB534" s="16">
        <v>0</v>
      </c>
      <c r="AC534" s="16">
        <v>0</v>
      </c>
      <c r="AD534" s="16">
        <v>0</v>
      </c>
      <c r="AE534" s="16">
        <v>0</v>
      </c>
      <c r="AF534" s="15">
        <v>100</v>
      </c>
      <c r="AG534" s="10" t="s">
        <v>28</v>
      </c>
      <c r="AH534" s="10" t="s">
        <v>1966</v>
      </c>
      <c r="AI534" s="9">
        <v>35.201900000000002</v>
      </c>
      <c r="AJ534" s="9">
        <v>35.201900000000002</v>
      </c>
      <c r="AK534" s="9">
        <v>305.60449999999997</v>
      </c>
      <c r="AL534" s="24">
        <f>Table1[[#This Row],[Company Direct Land Through FY12]]+Table1[[#This Row],[Company Direct Land FY13 and After]]</f>
        <v>340.8064</v>
      </c>
      <c r="AM534" s="9">
        <v>65.374899999999997</v>
      </c>
      <c r="AN534" s="9">
        <v>65.374899999999997</v>
      </c>
      <c r="AO534" s="9">
        <v>567.55139999999994</v>
      </c>
      <c r="AP534" s="24">
        <f>Table1[[#This Row],[Company Direct Building Through FY12]]+Table1[[#This Row],[Company Direct Building FY13 and After]]</f>
        <v>632.92629999999997</v>
      </c>
      <c r="AQ534" s="9">
        <v>0</v>
      </c>
      <c r="AR534" s="9">
        <v>0</v>
      </c>
      <c r="AS534" s="9">
        <v>0</v>
      </c>
      <c r="AT534" s="24">
        <f>Table1[[#This Row],[Mortgage Recording Tax Through FY12]]+Table1[[#This Row],[Mortgage Recording Tax FY13 and After]]</f>
        <v>0</v>
      </c>
      <c r="AU534" s="9">
        <v>0</v>
      </c>
      <c r="AV534" s="9">
        <v>0</v>
      </c>
      <c r="AW534" s="9">
        <v>0</v>
      </c>
      <c r="AX534" s="24">
        <f>Table1[[#This Row],[Pilot Savings  Through FY12]]+Table1[[#This Row],[Pilot Savings FY13 and After]]</f>
        <v>0</v>
      </c>
      <c r="AY534" s="9">
        <v>0</v>
      </c>
      <c r="AZ534" s="9">
        <v>0</v>
      </c>
      <c r="BA534" s="9">
        <v>0</v>
      </c>
      <c r="BB534" s="24">
        <f>Table1[[#This Row],[Mortgage Recording Tax Exemption Through FY12]]+Table1[[#This Row],[Mortgage Recording Tax Exemption FY13 and After]]</f>
        <v>0</v>
      </c>
      <c r="BC534" s="9">
        <v>65.752099999999999</v>
      </c>
      <c r="BD534" s="9">
        <v>65.752099999999999</v>
      </c>
      <c r="BE534" s="9">
        <v>570.8252</v>
      </c>
      <c r="BF534" s="24">
        <f>Table1[[#This Row],[Indirect and Induced Land Through FY12]]+Table1[[#This Row],[Indirect and Induced Land FY13 and After]]</f>
        <v>636.57730000000004</v>
      </c>
      <c r="BG534" s="9">
        <v>122.111</v>
      </c>
      <c r="BH534" s="9">
        <v>122.111</v>
      </c>
      <c r="BI534" s="9">
        <v>1060.1049</v>
      </c>
      <c r="BJ534" s="24">
        <f>Table1[[#This Row],[Indirect and Induced Building Through FY12]]+Table1[[#This Row],[Indirect and Induced Building FY13 and After]]</f>
        <v>1182.2159000000001</v>
      </c>
      <c r="BK534" s="9">
        <v>288.43990000000002</v>
      </c>
      <c r="BL534" s="9">
        <v>288.43990000000002</v>
      </c>
      <c r="BM534" s="9">
        <v>2504.0859999999998</v>
      </c>
      <c r="BN534" s="24">
        <f>Table1[[#This Row],[TOTAL Real Property Related Taxes Through FY12]]+Table1[[#This Row],[TOTAL Real Property Related Taxes FY13 and After]]</f>
        <v>2792.5258999999996</v>
      </c>
      <c r="BO534" s="9">
        <v>394.90800000000002</v>
      </c>
      <c r="BP534" s="9">
        <v>394.90800000000002</v>
      </c>
      <c r="BQ534" s="9">
        <v>3428.3872000000001</v>
      </c>
      <c r="BR534" s="24">
        <f>Table1[[#This Row],[Company Direct Through FY12]]+Table1[[#This Row],[Company Direct FY13 and After]]</f>
        <v>3823.2952</v>
      </c>
      <c r="BS534" s="9">
        <v>0</v>
      </c>
      <c r="BT534" s="9">
        <v>0</v>
      </c>
      <c r="BU534" s="9">
        <v>191.1765</v>
      </c>
      <c r="BV534" s="24">
        <f>Table1[[#This Row],[Sales Tax Exemption Through FY12]]+Table1[[#This Row],[Sales Tax Exemption FY13 and After]]</f>
        <v>191.1765</v>
      </c>
      <c r="BW534" s="9">
        <v>0</v>
      </c>
      <c r="BX534" s="9">
        <v>0</v>
      </c>
      <c r="BY534" s="9">
        <v>0</v>
      </c>
      <c r="BZ534" s="24">
        <f>Table1[[#This Row],[Energy Tax Savings Through FY12]]+Table1[[#This Row],[Energy Tax Savings FY13 and After]]</f>
        <v>0</v>
      </c>
      <c r="CA534" s="9">
        <v>0</v>
      </c>
      <c r="CB534" s="9">
        <v>0</v>
      </c>
      <c r="CC534" s="9">
        <v>0</v>
      </c>
      <c r="CD534" s="24">
        <f>Table1[[#This Row],[Tax Exempt Bond Savings Through FY12]]+Table1[[#This Row],[Tax Exempt Bond Savings FY13 and After]]</f>
        <v>0</v>
      </c>
      <c r="CE534" s="9">
        <v>243.92019999999999</v>
      </c>
      <c r="CF534" s="9">
        <v>243.92019999999999</v>
      </c>
      <c r="CG534" s="9">
        <v>2117.5893000000001</v>
      </c>
      <c r="CH534" s="24">
        <f>Table1[[#This Row],[Indirect and Induced Through FY12]]+Table1[[#This Row],[Indirect and Induced FY13 and After]]</f>
        <v>2361.5095000000001</v>
      </c>
      <c r="CI534" s="9">
        <v>638.82820000000004</v>
      </c>
      <c r="CJ534" s="9">
        <v>638.82820000000004</v>
      </c>
      <c r="CK534" s="9">
        <v>5354.8</v>
      </c>
      <c r="CL534" s="24">
        <f>Table1[[#This Row],[TOTAL Income Consumption Use Taxes Through FY12]]+Table1[[#This Row],[TOTAL Income Consumption Use Taxes FY13 and After]]</f>
        <v>5993.6282000000001</v>
      </c>
      <c r="CM534" s="9">
        <v>0</v>
      </c>
      <c r="CN534" s="9">
        <v>0</v>
      </c>
      <c r="CO534" s="9">
        <v>191.1765</v>
      </c>
      <c r="CP534" s="24">
        <f>Table1[[#This Row],[Assistance Provided Through FY12]]+Table1[[#This Row],[Assistance Provided FY13 and After]]</f>
        <v>191.1765</v>
      </c>
      <c r="CQ534" s="9">
        <v>0</v>
      </c>
      <c r="CR534" s="9">
        <v>0</v>
      </c>
      <c r="CS534" s="9">
        <v>0</v>
      </c>
      <c r="CT534" s="24">
        <f>Table1[[#This Row],[Recapture Cancellation Reduction Amount Through FY12]]+Table1[[#This Row],[Recapture Cancellation Reduction Amount FY13 and After]]</f>
        <v>0</v>
      </c>
      <c r="CU534" s="9">
        <v>0</v>
      </c>
      <c r="CV534" s="9">
        <v>0</v>
      </c>
      <c r="CW534" s="9">
        <v>0</v>
      </c>
      <c r="CX534" s="24">
        <f>Table1[[#This Row],[Penalty Paid Through FY12]]+Table1[[#This Row],[Penalty Paid FY13 and After]]</f>
        <v>0</v>
      </c>
      <c r="CY534" s="9">
        <v>0</v>
      </c>
      <c r="CZ534" s="9">
        <v>0</v>
      </c>
      <c r="DA534" s="9">
        <v>191.1765</v>
      </c>
      <c r="DB534" s="24">
        <f>Table1[[#This Row],[TOTAL Assistance Net of Recapture Penalties Through FY12]]+Table1[[#This Row],[TOTAL Assistance Net of Recapture Penalties FY13 and After]]</f>
        <v>191.1765</v>
      </c>
      <c r="DC534" s="9">
        <v>495.48480000000001</v>
      </c>
      <c r="DD534" s="9">
        <v>495.48480000000001</v>
      </c>
      <c r="DE534" s="9">
        <v>4301.5430999999999</v>
      </c>
      <c r="DF534" s="24">
        <f>Table1[[#This Row],[Company Direct Tax Revenue Before Assistance Through FY12]]+Table1[[#This Row],[Company Direct Tax Revenue Before Assistance FY13 and After]]</f>
        <v>4797.0279</v>
      </c>
      <c r="DG534" s="9">
        <v>431.7833</v>
      </c>
      <c r="DH534" s="9">
        <v>431.7833</v>
      </c>
      <c r="DI534" s="9">
        <v>3748.5194000000001</v>
      </c>
      <c r="DJ534" s="24">
        <f>Table1[[#This Row],[Indirect and Induced Tax Revenues Through FY12]]+Table1[[#This Row],[Indirect and Induced Tax Revenues FY13 and After]]</f>
        <v>4180.3027000000002</v>
      </c>
      <c r="DK534" s="9">
        <v>927.2681</v>
      </c>
      <c r="DL534" s="9">
        <v>927.2681</v>
      </c>
      <c r="DM534" s="9">
        <v>8050.0625</v>
      </c>
      <c r="DN534" s="24">
        <f>Table1[[#This Row],[TOTAL Tax Revenues Before Assistance Through FY12]]+Table1[[#This Row],[TOTAL Tax Revenues Before Assistance FY13 and After]]</f>
        <v>8977.3305999999993</v>
      </c>
      <c r="DO534" s="9">
        <v>927.2681</v>
      </c>
      <c r="DP534" s="9">
        <v>927.2681</v>
      </c>
      <c r="DQ534" s="9">
        <v>7858.8860000000004</v>
      </c>
      <c r="DR534" s="24">
        <f>Table1[[#This Row],[TOTAL Tax Revenues Net of Assistance Recapture and Penalty Through FY12]]+Table1[[#This Row],[TOTAL Tax Revenues Net of Assistance Recapture and Penalty FY13 and After]]</f>
        <v>8786.1540999999997</v>
      </c>
      <c r="DS534" s="9">
        <v>0</v>
      </c>
      <c r="DT534" s="9">
        <v>0</v>
      </c>
      <c r="DU534" s="9">
        <v>0</v>
      </c>
      <c r="DV534" s="9">
        <v>0</v>
      </c>
    </row>
    <row r="535" spans="1:126" x14ac:dyDescent="0.25">
      <c r="A535" s="10">
        <v>93785</v>
      </c>
      <c r="B535" s="10" t="s">
        <v>1932</v>
      </c>
      <c r="C535" s="10" t="s">
        <v>1933</v>
      </c>
      <c r="D535" s="10" t="s">
        <v>17</v>
      </c>
      <c r="E535" s="10">
        <v>42</v>
      </c>
      <c r="F535" s="10" t="s">
        <v>1934</v>
      </c>
      <c r="G535" s="10" t="s">
        <v>332</v>
      </c>
      <c r="H535" s="13">
        <v>120000</v>
      </c>
      <c r="I535" s="13">
        <v>45000</v>
      </c>
      <c r="J535" s="10" t="s">
        <v>583</v>
      </c>
      <c r="K535" s="10" t="s">
        <v>1855</v>
      </c>
      <c r="L535" s="8">
        <v>40822</v>
      </c>
      <c r="M535" s="8">
        <v>44742</v>
      </c>
      <c r="N535" s="9">
        <v>910</v>
      </c>
      <c r="O535" s="10" t="s">
        <v>135</v>
      </c>
      <c r="P535" s="7">
        <v>38</v>
      </c>
      <c r="Q535" s="7">
        <v>0</v>
      </c>
      <c r="R535" s="7">
        <v>69</v>
      </c>
      <c r="S535" s="7">
        <v>0</v>
      </c>
      <c r="T535" s="7">
        <v>0</v>
      </c>
      <c r="U535" s="7">
        <v>107</v>
      </c>
      <c r="V535" s="7">
        <v>88</v>
      </c>
      <c r="W535" s="7">
        <v>0</v>
      </c>
      <c r="X535" s="7">
        <v>0</v>
      </c>
      <c r="Y535" s="7">
        <v>79</v>
      </c>
      <c r="Z535" s="7">
        <v>6</v>
      </c>
      <c r="AA535" s="7">
        <v>0</v>
      </c>
      <c r="AB535" s="16">
        <v>0</v>
      </c>
      <c r="AC535" s="16">
        <v>0</v>
      </c>
      <c r="AD535" s="16">
        <v>0</v>
      </c>
      <c r="AE535" s="16">
        <v>0</v>
      </c>
      <c r="AF535" s="15">
        <v>99.065420560747668</v>
      </c>
      <c r="AG535" s="10" t="s">
        <v>28</v>
      </c>
      <c r="AH535" s="10" t="s">
        <v>1966</v>
      </c>
      <c r="AI535" s="9">
        <v>22.687200000000001</v>
      </c>
      <c r="AJ535" s="9">
        <v>22.687200000000001</v>
      </c>
      <c r="AK535" s="9">
        <v>196.95869999999999</v>
      </c>
      <c r="AL535" s="24">
        <f>Table1[[#This Row],[Company Direct Land Through FY12]]+Table1[[#This Row],[Company Direct Land FY13 and After]]</f>
        <v>219.64589999999998</v>
      </c>
      <c r="AM535" s="9">
        <v>42.133400000000002</v>
      </c>
      <c r="AN535" s="9">
        <v>42.133400000000002</v>
      </c>
      <c r="AO535" s="9">
        <v>365.78050000000002</v>
      </c>
      <c r="AP535" s="24">
        <f>Table1[[#This Row],[Company Direct Building Through FY12]]+Table1[[#This Row],[Company Direct Building FY13 and After]]</f>
        <v>407.91390000000001</v>
      </c>
      <c r="AQ535" s="9">
        <v>0</v>
      </c>
      <c r="AR535" s="9">
        <v>0</v>
      </c>
      <c r="AS535" s="9">
        <v>0</v>
      </c>
      <c r="AT535" s="24">
        <f>Table1[[#This Row],[Mortgage Recording Tax Through FY12]]+Table1[[#This Row],[Mortgage Recording Tax FY13 and After]]</f>
        <v>0</v>
      </c>
      <c r="AU535" s="9">
        <v>0</v>
      </c>
      <c r="AV535" s="9">
        <v>0</v>
      </c>
      <c r="AW535" s="9">
        <v>0</v>
      </c>
      <c r="AX535" s="24">
        <f>Table1[[#This Row],[Pilot Savings  Through FY12]]+Table1[[#This Row],[Pilot Savings FY13 and After]]</f>
        <v>0</v>
      </c>
      <c r="AY535" s="9">
        <v>0</v>
      </c>
      <c r="AZ535" s="9">
        <v>0</v>
      </c>
      <c r="BA535" s="9">
        <v>0</v>
      </c>
      <c r="BB535" s="24">
        <f>Table1[[#This Row],[Mortgage Recording Tax Exemption Through FY12]]+Table1[[#This Row],[Mortgage Recording Tax Exemption FY13 and After]]</f>
        <v>0</v>
      </c>
      <c r="BC535" s="9">
        <v>51.205500000000001</v>
      </c>
      <c r="BD535" s="9">
        <v>51.205500000000001</v>
      </c>
      <c r="BE535" s="9">
        <v>444.53960000000001</v>
      </c>
      <c r="BF535" s="24">
        <f>Table1[[#This Row],[Indirect and Induced Land Through FY12]]+Table1[[#This Row],[Indirect and Induced Land FY13 and After]]</f>
        <v>495.74509999999998</v>
      </c>
      <c r="BG535" s="9">
        <v>95.0959</v>
      </c>
      <c r="BH535" s="9">
        <v>95.0959</v>
      </c>
      <c r="BI535" s="9">
        <v>825.57399999999996</v>
      </c>
      <c r="BJ535" s="24">
        <f>Table1[[#This Row],[Indirect and Induced Building Through FY12]]+Table1[[#This Row],[Indirect and Induced Building FY13 and After]]</f>
        <v>920.66989999999998</v>
      </c>
      <c r="BK535" s="9">
        <v>211.12200000000001</v>
      </c>
      <c r="BL535" s="9">
        <v>211.12200000000001</v>
      </c>
      <c r="BM535" s="9">
        <v>1832.8527999999999</v>
      </c>
      <c r="BN535" s="24">
        <f>Table1[[#This Row],[TOTAL Real Property Related Taxes Through FY12]]+Table1[[#This Row],[TOTAL Real Property Related Taxes FY13 and After]]</f>
        <v>2043.9748</v>
      </c>
      <c r="BO535" s="9">
        <v>307.53899999999999</v>
      </c>
      <c r="BP535" s="9">
        <v>307.53899999999999</v>
      </c>
      <c r="BQ535" s="9">
        <v>2669.8948</v>
      </c>
      <c r="BR535" s="24">
        <f>Table1[[#This Row],[Company Direct Through FY12]]+Table1[[#This Row],[Company Direct FY13 and After]]</f>
        <v>2977.4337999999998</v>
      </c>
      <c r="BS535" s="9">
        <v>0</v>
      </c>
      <c r="BT535" s="9">
        <v>0</v>
      </c>
      <c r="BU535" s="9">
        <v>54.294600000000003</v>
      </c>
      <c r="BV535" s="24">
        <f>Table1[[#This Row],[Sales Tax Exemption Through FY12]]+Table1[[#This Row],[Sales Tax Exemption FY13 and After]]</f>
        <v>54.294600000000003</v>
      </c>
      <c r="BW535" s="9">
        <v>0</v>
      </c>
      <c r="BX535" s="9">
        <v>0</v>
      </c>
      <c r="BY535" s="9">
        <v>0</v>
      </c>
      <c r="BZ535" s="24">
        <f>Table1[[#This Row],[Energy Tax Savings Through FY12]]+Table1[[#This Row],[Energy Tax Savings FY13 and After]]</f>
        <v>0</v>
      </c>
      <c r="CA535" s="9">
        <v>0</v>
      </c>
      <c r="CB535" s="9">
        <v>0</v>
      </c>
      <c r="CC535" s="9">
        <v>0</v>
      </c>
      <c r="CD535" s="24">
        <f>Table1[[#This Row],[Tax Exempt Bond Savings Through FY12]]+Table1[[#This Row],[Tax Exempt Bond Savings FY13 and After]]</f>
        <v>0</v>
      </c>
      <c r="CE535" s="9">
        <v>189.95670000000001</v>
      </c>
      <c r="CF535" s="9">
        <v>189.95670000000001</v>
      </c>
      <c r="CG535" s="9">
        <v>1649.1061</v>
      </c>
      <c r="CH535" s="24">
        <f>Table1[[#This Row],[Indirect and Induced Through FY12]]+Table1[[#This Row],[Indirect and Induced FY13 and After]]</f>
        <v>1839.0627999999999</v>
      </c>
      <c r="CI535" s="9">
        <v>497.4957</v>
      </c>
      <c r="CJ535" s="9">
        <v>497.4957</v>
      </c>
      <c r="CK535" s="9">
        <v>4264.7062999999998</v>
      </c>
      <c r="CL535" s="24">
        <f>Table1[[#This Row],[TOTAL Income Consumption Use Taxes Through FY12]]+Table1[[#This Row],[TOTAL Income Consumption Use Taxes FY13 and After]]</f>
        <v>4762.2020000000002</v>
      </c>
      <c r="CM535" s="9">
        <v>0</v>
      </c>
      <c r="CN535" s="9">
        <v>0</v>
      </c>
      <c r="CO535" s="9">
        <v>54.294600000000003</v>
      </c>
      <c r="CP535" s="24">
        <f>Table1[[#This Row],[Assistance Provided Through FY12]]+Table1[[#This Row],[Assistance Provided FY13 and After]]</f>
        <v>54.294600000000003</v>
      </c>
      <c r="CQ535" s="9">
        <v>0</v>
      </c>
      <c r="CR535" s="9">
        <v>0</v>
      </c>
      <c r="CS535" s="9">
        <v>0</v>
      </c>
      <c r="CT535" s="24">
        <f>Table1[[#This Row],[Recapture Cancellation Reduction Amount Through FY12]]+Table1[[#This Row],[Recapture Cancellation Reduction Amount FY13 and After]]</f>
        <v>0</v>
      </c>
      <c r="CU535" s="9">
        <v>0</v>
      </c>
      <c r="CV535" s="9">
        <v>0</v>
      </c>
      <c r="CW535" s="9">
        <v>0</v>
      </c>
      <c r="CX535" s="24">
        <f>Table1[[#This Row],[Penalty Paid Through FY12]]+Table1[[#This Row],[Penalty Paid FY13 and After]]</f>
        <v>0</v>
      </c>
      <c r="CY535" s="9">
        <v>0</v>
      </c>
      <c r="CZ535" s="9">
        <v>0</v>
      </c>
      <c r="DA535" s="9">
        <v>54.294600000000003</v>
      </c>
      <c r="DB535" s="24">
        <f>Table1[[#This Row],[TOTAL Assistance Net of Recapture Penalties Through FY12]]+Table1[[#This Row],[TOTAL Assistance Net of Recapture Penalties FY13 and After]]</f>
        <v>54.294600000000003</v>
      </c>
      <c r="DC535" s="9">
        <v>372.3596</v>
      </c>
      <c r="DD535" s="9">
        <v>372.3596</v>
      </c>
      <c r="DE535" s="9">
        <v>3232.634</v>
      </c>
      <c r="DF535" s="24">
        <f>Table1[[#This Row],[Company Direct Tax Revenue Before Assistance Through FY12]]+Table1[[#This Row],[Company Direct Tax Revenue Before Assistance FY13 and After]]</f>
        <v>3604.9935999999998</v>
      </c>
      <c r="DG535" s="9">
        <v>336.25810000000001</v>
      </c>
      <c r="DH535" s="9">
        <v>336.25810000000001</v>
      </c>
      <c r="DI535" s="9">
        <v>2919.2197000000001</v>
      </c>
      <c r="DJ535" s="24">
        <f>Table1[[#This Row],[Indirect and Induced Tax Revenues Through FY12]]+Table1[[#This Row],[Indirect and Induced Tax Revenues FY13 and After]]</f>
        <v>3255.4778000000001</v>
      </c>
      <c r="DK535" s="9">
        <v>708.61770000000001</v>
      </c>
      <c r="DL535" s="9">
        <v>708.61770000000001</v>
      </c>
      <c r="DM535" s="9">
        <v>6151.8536999999997</v>
      </c>
      <c r="DN535" s="24">
        <f>Table1[[#This Row],[TOTAL Tax Revenues Before Assistance Through FY12]]+Table1[[#This Row],[TOTAL Tax Revenues Before Assistance FY13 and After]]</f>
        <v>6860.4713999999994</v>
      </c>
      <c r="DO535" s="9">
        <v>708.61770000000001</v>
      </c>
      <c r="DP535" s="9">
        <v>708.61770000000001</v>
      </c>
      <c r="DQ535" s="9">
        <v>6097.5591000000004</v>
      </c>
      <c r="DR535" s="24">
        <f>Table1[[#This Row],[TOTAL Tax Revenues Net of Assistance Recapture and Penalty Through FY12]]+Table1[[#This Row],[TOTAL Tax Revenues Net of Assistance Recapture and Penalty FY13 and After]]</f>
        <v>6806.1768000000002</v>
      </c>
      <c r="DS535" s="9">
        <v>0</v>
      </c>
      <c r="DT535" s="9">
        <v>0</v>
      </c>
      <c r="DU535" s="9">
        <v>0</v>
      </c>
      <c r="DV535" s="9">
        <v>0</v>
      </c>
    </row>
    <row r="536" spans="1:126" x14ac:dyDescent="0.25">
      <c r="A536" s="10">
        <v>93786</v>
      </c>
      <c r="B536" s="10" t="s">
        <v>1935</v>
      </c>
      <c r="C536" s="10" t="s">
        <v>1936</v>
      </c>
      <c r="D536" s="10" t="s">
        <v>10</v>
      </c>
      <c r="E536" s="10">
        <v>16</v>
      </c>
      <c r="F536" s="10" t="s">
        <v>1937</v>
      </c>
      <c r="G536" s="10" t="s">
        <v>1874</v>
      </c>
      <c r="H536" s="13">
        <v>55630</v>
      </c>
      <c r="I536" s="13">
        <v>55630</v>
      </c>
      <c r="J536" s="10" t="s">
        <v>583</v>
      </c>
      <c r="K536" s="10" t="s">
        <v>1855</v>
      </c>
      <c r="L536" s="8">
        <v>40822</v>
      </c>
      <c r="M536" s="8">
        <v>44742</v>
      </c>
      <c r="N536" s="9">
        <v>1066</v>
      </c>
      <c r="O536" s="10" t="s">
        <v>135</v>
      </c>
      <c r="P536" s="7">
        <v>25</v>
      </c>
      <c r="Q536" s="7">
        <v>0</v>
      </c>
      <c r="R536" s="7">
        <v>92</v>
      </c>
      <c r="S536" s="7">
        <v>0</v>
      </c>
      <c r="T536" s="7">
        <v>0</v>
      </c>
      <c r="U536" s="7">
        <v>117</v>
      </c>
      <c r="V536" s="7">
        <v>104</v>
      </c>
      <c r="W536" s="7">
        <v>0</v>
      </c>
      <c r="X536" s="7">
        <v>0</v>
      </c>
      <c r="Y536" s="7">
        <v>92</v>
      </c>
      <c r="Z536" s="7">
        <v>6</v>
      </c>
      <c r="AA536" s="7">
        <v>0</v>
      </c>
      <c r="AB536" s="16">
        <v>0</v>
      </c>
      <c r="AC536" s="16">
        <v>0</v>
      </c>
      <c r="AD536" s="16">
        <v>0</v>
      </c>
      <c r="AE536" s="16">
        <v>0</v>
      </c>
      <c r="AF536" s="15">
        <v>99.145299145299148</v>
      </c>
      <c r="AG536" s="10" t="s">
        <v>28</v>
      </c>
      <c r="AH536" s="10" t="s">
        <v>1966</v>
      </c>
      <c r="AI536" s="9">
        <v>23.068999999999999</v>
      </c>
      <c r="AJ536" s="9">
        <v>23.068999999999999</v>
      </c>
      <c r="AK536" s="9">
        <v>200.2731</v>
      </c>
      <c r="AL536" s="24">
        <f>Table1[[#This Row],[Company Direct Land Through FY12]]+Table1[[#This Row],[Company Direct Land FY13 and After]]</f>
        <v>223.34209999999999</v>
      </c>
      <c r="AM536" s="9">
        <v>42.842500000000001</v>
      </c>
      <c r="AN536" s="9">
        <v>42.842500000000001</v>
      </c>
      <c r="AO536" s="9">
        <v>371.93689999999998</v>
      </c>
      <c r="AP536" s="24">
        <f>Table1[[#This Row],[Company Direct Building Through FY12]]+Table1[[#This Row],[Company Direct Building FY13 and After]]</f>
        <v>414.77940000000001</v>
      </c>
      <c r="AQ536" s="9">
        <v>0</v>
      </c>
      <c r="AR536" s="9">
        <v>0</v>
      </c>
      <c r="AS536" s="9">
        <v>0</v>
      </c>
      <c r="AT536" s="24">
        <f>Table1[[#This Row],[Mortgage Recording Tax Through FY12]]+Table1[[#This Row],[Mortgage Recording Tax FY13 and After]]</f>
        <v>0</v>
      </c>
      <c r="AU536" s="9">
        <v>0</v>
      </c>
      <c r="AV536" s="9">
        <v>0</v>
      </c>
      <c r="AW536" s="9">
        <v>0</v>
      </c>
      <c r="AX536" s="24">
        <f>Table1[[#This Row],[Pilot Savings  Through FY12]]+Table1[[#This Row],[Pilot Savings FY13 and After]]</f>
        <v>0</v>
      </c>
      <c r="AY536" s="9">
        <v>0</v>
      </c>
      <c r="AZ536" s="9">
        <v>0</v>
      </c>
      <c r="BA536" s="9">
        <v>0</v>
      </c>
      <c r="BB536" s="24">
        <f>Table1[[#This Row],[Mortgage Recording Tax Exemption Through FY12]]+Table1[[#This Row],[Mortgage Recording Tax Exemption FY13 and After]]</f>
        <v>0</v>
      </c>
      <c r="BC536" s="9">
        <v>60.514299999999999</v>
      </c>
      <c r="BD536" s="9">
        <v>60.514299999999999</v>
      </c>
      <c r="BE536" s="9">
        <v>525.35419999999999</v>
      </c>
      <c r="BF536" s="24">
        <f>Table1[[#This Row],[Indirect and Induced Land Through FY12]]+Table1[[#This Row],[Indirect and Induced Land FY13 and After]]</f>
        <v>585.86850000000004</v>
      </c>
      <c r="BG536" s="9">
        <v>112.3837</v>
      </c>
      <c r="BH536" s="9">
        <v>112.3837</v>
      </c>
      <c r="BI536" s="9">
        <v>975.65750000000003</v>
      </c>
      <c r="BJ536" s="24">
        <f>Table1[[#This Row],[Indirect and Induced Building Through FY12]]+Table1[[#This Row],[Indirect and Induced Building FY13 and After]]</f>
        <v>1088.0412000000001</v>
      </c>
      <c r="BK536" s="9">
        <v>238.80950000000001</v>
      </c>
      <c r="BL536" s="9">
        <v>238.80950000000001</v>
      </c>
      <c r="BM536" s="9">
        <v>2073.2217000000001</v>
      </c>
      <c r="BN536" s="24">
        <f>Table1[[#This Row],[TOTAL Real Property Related Taxes Through FY12]]+Table1[[#This Row],[TOTAL Real Property Related Taxes FY13 and After]]</f>
        <v>2312.0311999999999</v>
      </c>
      <c r="BO536" s="9">
        <v>328.4135</v>
      </c>
      <c r="BP536" s="9">
        <v>328.4135</v>
      </c>
      <c r="BQ536" s="9">
        <v>2851.1167999999998</v>
      </c>
      <c r="BR536" s="24">
        <f>Table1[[#This Row],[Company Direct Through FY12]]+Table1[[#This Row],[Company Direct FY13 and After]]</f>
        <v>3179.5302999999999</v>
      </c>
      <c r="BS536" s="9">
        <v>28.188400000000001</v>
      </c>
      <c r="BT536" s="9">
        <v>28.188400000000001</v>
      </c>
      <c r="BU536" s="9">
        <v>0</v>
      </c>
      <c r="BV536" s="24">
        <f>Table1[[#This Row],[Sales Tax Exemption Through FY12]]+Table1[[#This Row],[Sales Tax Exemption FY13 and After]]</f>
        <v>28.188400000000001</v>
      </c>
      <c r="BW536" s="9">
        <v>0</v>
      </c>
      <c r="BX536" s="9">
        <v>0</v>
      </c>
      <c r="BY536" s="9">
        <v>0</v>
      </c>
      <c r="BZ536" s="24">
        <f>Table1[[#This Row],[Energy Tax Savings Through FY12]]+Table1[[#This Row],[Energy Tax Savings FY13 and After]]</f>
        <v>0</v>
      </c>
      <c r="CA536" s="9">
        <v>0</v>
      </c>
      <c r="CB536" s="9">
        <v>0</v>
      </c>
      <c r="CC536" s="9">
        <v>0</v>
      </c>
      <c r="CD536" s="24">
        <f>Table1[[#This Row],[Tax Exempt Bond Savings Through FY12]]+Table1[[#This Row],[Tax Exempt Bond Savings FY13 and After]]</f>
        <v>0</v>
      </c>
      <c r="CE536" s="9">
        <v>202.84610000000001</v>
      </c>
      <c r="CF536" s="9">
        <v>202.84610000000001</v>
      </c>
      <c r="CG536" s="9">
        <v>1761.0051000000001</v>
      </c>
      <c r="CH536" s="24">
        <f>Table1[[#This Row],[Indirect and Induced Through FY12]]+Table1[[#This Row],[Indirect and Induced FY13 and After]]</f>
        <v>1963.8512000000001</v>
      </c>
      <c r="CI536" s="9">
        <v>503.07119999999998</v>
      </c>
      <c r="CJ536" s="9">
        <v>503.07119999999998</v>
      </c>
      <c r="CK536" s="9">
        <v>4612.1219000000001</v>
      </c>
      <c r="CL536" s="24">
        <f>Table1[[#This Row],[TOTAL Income Consumption Use Taxes Through FY12]]+Table1[[#This Row],[TOTAL Income Consumption Use Taxes FY13 and After]]</f>
        <v>5115.1931000000004</v>
      </c>
      <c r="CM536" s="9">
        <v>28.188400000000001</v>
      </c>
      <c r="CN536" s="9">
        <v>28.188400000000001</v>
      </c>
      <c r="CO536" s="9">
        <v>0</v>
      </c>
      <c r="CP536" s="24">
        <f>Table1[[#This Row],[Assistance Provided Through FY12]]+Table1[[#This Row],[Assistance Provided FY13 and After]]</f>
        <v>28.188400000000001</v>
      </c>
      <c r="CQ536" s="9">
        <v>0</v>
      </c>
      <c r="CR536" s="9">
        <v>0</v>
      </c>
      <c r="CS536" s="9">
        <v>0</v>
      </c>
      <c r="CT536" s="24">
        <f>Table1[[#This Row],[Recapture Cancellation Reduction Amount Through FY12]]+Table1[[#This Row],[Recapture Cancellation Reduction Amount FY13 and After]]</f>
        <v>0</v>
      </c>
      <c r="CU536" s="9">
        <v>0</v>
      </c>
      <c r="CV536" s="9">
        <v>0</v>
      </c>
      <c r="CW536" s="9">
        <v>0</v>
      </c>
      <c r="CX536" s="24">
        <f>Table1[[#This Row],[Penalty Paid Through FY12]]+Table1[[#This Row],[Penalty Paid FY13 and After]]</f>
        <v>0</v>
      </c>
      <c r="CY536" s="9">
        <v>28.188400000000001</v>
      </c>
      <c r="CZ536" s="9">
        <v>28.188400000000001</v>
      </c>
      <c r="DA536" s="9">
        <v>0</v>
      </c>
      <c r="DB536" s="24">
        <f>Table1[[#This Row],[TOTAL Assistance Net of Recapture Penalties Through FY12]]+Table1[[#This Row],[TOTAL Assistance Net of Recapture Penalties FY13 and After]]</f>
        <v>28.188400000000001</v>
      </c>
      <c r="DC536" s="9">
        <v>394.32499999999999</v>
      </c>
      <c r="DD536" s="9">
        <v>394.32499999999999</v>
      </c>
      <c r="DE536" s="9">
        <v>3423.3267999999998</v>
      </c>
      <c r="DF536" s="24">
        <f>Table1[[#This Row],[Company Direct Tax Revenue Before Assistance Through FY12]]+Table1[[#This Row],[Company Direct Tax Revenue Before Assistance FY13 and After]]</f>
        <v>3817.6517999999996</v>
      </c>
      <c r="DG536" s="9">
        <v>375.7441</v>
      </c>
      <c r="DH536" s="9">
        <v>375.7441</v>
      </c>
      <c r="DI536" s="9">
        <v>3262.0167999999999</v>
      </c>
      <c r="DJ536" s="24">
        <f>Table1[[#This Row],[Indirect and Induced Tax Revenues Through FY12]]+Table1[[#This Row],[Indirect and Induced Tax Revenues FY13 and After]]</f>
        <v>3637.7608999999998</v>
      </c>
      <c r="DK536" s="9">
        <v>770.06910000000005</v>
      </c>
      <c r="DL536" s="9">
        <v>770.06910000000005</v>
      </c>
      <c r="DM536" s="9">
        <v>6685.3436000000002</v>
      </c>
      <c r="DN536" s="24">
        <f>Table1[[#This Row],[TOTAL Tax Revenues Before Assistance Through FY12]]+Table1[[#This Row],[TOTAL Tax Revenues Before Assistance FY13 and After]]</f>
        <v>7455.4126999999999</v>
      </c>
      <c r="DO536" s="9">
        <v>741.88070000000005</v>
      </c>
      <c r="DP536" s="9">
        <v>741.88070000000005</v>
      </c>
      <c r="DQ536" s="9">
        <v>6685.3436000000002</v>
      </c>
      <c r="DR536" s="24">
        <f>Table1[[#This Row],[TOTAL Tax Revenues Net of Assistance Recapture and Penalty Through FY12]]+Table1[[#This Row],[TOTAL Tax Revenues Net of Assistance Recapture and Penalty FY13 and After]]</f>
        <v>7427.2242999999999</v>
      </c>
      <c r="DS536" s="9">
        <v>0</v>
      </c>
      <c r="DT536" s="9">
        <v>0</v>
      </c>
      <c r="DU536" s="9">
        <v>0</v>
      </c>
      <c r="DV536" s="9">
        <v>0</v>
      </c>
    </row>
    <row r="537" spans="1:126" x14ac:dyDescent="0.25">
      <c r="A537" s="10">
        <v>93787</v>
      </c>
      <c r="B537" s="10" t="s">
        <v>1938</v>
      </c>
      <c r="C537" s="10" t="s">
        <v>1939</v>
      </c>
      <c r="D537" s="10" t="s">
        <v>24</v>
      </c>
      <c r="E537" s="10">
        <v>21</v>
      </c>
      <c r="F537" s="10" t="s">
        <v>1940</v>
      </c>
      <c r="G537" s="10" t="s">
        <v>570</v>
      </c>
      <c r="H537" s="13">
        <v>46326</v>
      </c>
      <c r="I537" s="13">
        <v>18388</v>
      </c>
      <c r="J537" s="10" t="s">
        <v>583</v>
      </c>
      <c r="K537" s="10" t="s">
        <v>1855</v>
      </c>
      <c r="L537" s="8">
        <v>40822</v>
      </c>
      <c r="M537" s="8">
        <v>44926</v>
      </c>
      <c r="N537" s="9">
        <v>805</v>
      </c>
      <c r="O537" s="10" t="s">
        <v>135</v>
      </c>
      <c r="P537" s="7">
        <v>27</v>
      </c>
      <c r="Q537" s="7">
        <v>0</v>
      </c>
      <c r="R537" s="7">
        <v>69</v>
      </c>
      <c r="S537" s="7">
        <v>0</v>
      </c>
      <c r="T537" s="7">
        <v>0</v>
      </c>
      <c r="U537" s="7">
        <v>96</v>
      </c>
      <c r="V537" s="7">
        <v>82</v>
      </c>
      <c r="W537" s="7">
        <v>0</v>
      </c>
      <c r="X537" s="7">
        <v>0</v>
      </c>
      <c r="Y537" s="7">
        <v>79</v>
      </c>
      <c r="Z537" s="7">
        <v>6</v>
      </c>
      <c r="AA537" s="7">
        <v>0</v>
      </c>
      <c r="AB537" s="16">
        <v>0</v>
      </c>
      <c r="AC537" s="16">
        <v>0</v>
      </c>
      <c r="AD537" s="16">
        <v>0</v>
      </c>
      <c r="AE537" s="16">
        <v>0</v>
      </c>
      <c r="AF537" s="15">
        <v>100</v>
      </c>
      <c r="AG537" s="10" t="s">
        <v>28</v>
      </c>
      <c r="AH537" s="10" t="s">
        <v>1966</v>
      </c>
      <c r="AI537" s="9">
        <v>44.387500000000003</v>
      </c>
      <c r="AJ537" s="9">
        <v>44.387500000000003</v>
      </c>
      <c r="AK537" s="9">
        <v>418.61410000000001</v>
      </c>
      <c r="AL537" s="24">
        <f>Table1[[#This Row],[Company Direct Land Through FY12]]+Table1[[#This Row],[Company Direct Land FY13 and After]]</f>
        <v>463.0016</v>
      </c>
      <c r="AM537" s="9">
        <v>82.433999999999997</v>
      </c>
      <c r="AN537" s="9">
        <v>82.433999999999997</v>
      </c>
      <c r="AO537" s="9">
        <v>777.42740000000003</v>
      </c>
      <c r="AP537" s="24">
        <f>Table1[[#This Row],[Company Direct Building Through FY12]]+Table1[[#This Row],[Company Direct Building FY13 and After]]</f>
        <v>859.8614</v>
      </c>
      <c r="AQ537" s="9">
        <v>0</v>
      </c>
      <c r="AR537" s="9">
        <v>0</v>
      </c>
      <c r="AS537" s="9">
        <v>0</v>
      </c>
      <c r="AT537" s="24">
        <f>Table1[[#This Row],[Mortgage Recording Tax Through FY12]]+Table1[[#This Row],[Mortgage Recording Tax FY13 and After]]</f>
        <v>0</v>
      </c>
      <c r="AU537" s="9">
        <v>0</v>
      </c>
      <c r="AV537" s="9">
        <v>0</v>
      </c>
      <c r="AW537" s="9">
        <v>0</v>
      </c>
      <c r="AX537" s="24">
        <f>Table1[[#This Row],[Pilot Savings  Through FY12]]+Table1[[#This Row],[Pilot Savings FY13 and After]]</f>
        <v>0</v>
      </c>
      <c r="AY537" s="9">
        <v>0</v>
      </c>
      <c r="AZ537" s="9">
        <v>0</v>
      </c>
      <c r="BA537" s="9">
        <v>0</v>
      </c>
      <c r="BB537" s="24">
        <f>Table1[[#This Row],[Mortgage Recording Tax Exemption Through FY12]]+Table1[[#This Row],[Mortgage Recording Tax Exemption FY13 and After]]</f>
        <v>0</v>
      </c>
      <c r="BC537" s="9">
        <v>47.7136</v>
      </c>
      <c r="BD537" s="9">
        <v>47.7136</v>
      </c>
      <c r="BE537" s="9">
        <v>449.98180000000002</v>
      </c>
      <c r="BF537" s="24">
        <f>Table1[[#This Row],[Indirect and Induced Land Through FY12]]+Table1[[#This Row],[Indirect and Induced Land FY13 and After]]</f>
        <v>497.69540000000001</v>
      </c>
      <c r="BG537" s="9">
        <v>88.611000000000004</v>
      </c>
      <c r="BH537" s="9">
        <v>88.611000000000004</v>
      </c>
      <c r="BI537" s="9">
        <v>835.68200000000002</v>
      </c>
      <c r="BJ537" s="24">
        <f>Table1[[#This Row],[Indirect and Induced Building Through FY12]]+Table1[[#This Row],[Indirect and Induced Building FY13 and After]]</f>
        <v>924.29300000000001</v>
      </c>
      <c r="BK537" s="9">
        <v>263.14609999999999</v>
      </c>
      <c r="BL537" s="9">
        <v>263.14609999999999</v>
      </c>
      <c r="BM537" s="9">
        <v>2481.7053000000001</v>
      </c>
      <c r="BN537" s="24">
        <f>Table1[[#This Row],[TOTAL Real Property Related Taxes Through FY12]]+Table1[[#This Row],[TOTAL Real Property Related Taxes FY13 and After]]</f>
        <v>2744.8514</v>
      </c>
      <c r="BO537" s="9">
        <v>263.7604</v>
      </c>
      <c r="BP537" s="9">
        <v>263.7604</v>
      </c>
      <c r="BQ537" s="9">
        <v>2487.4991</v>
      </c>
      <c r="BR537" s="24">
        <f>Table1[[#This Row],[Company Direct Through FY12]]+Table1[[#This Row],[Company Direct FY13 and After]]</f>
        <v>2751.2595000000001</v>
      </c>
      <c r="BS537" s="9">
        <v>0</v>
      </c>
      <c r="BT537" s="9">
        <v>0</v>
      </c>
      <c r="BU537" s="9">
        <v>0</v>
      </c>
      <c r="BV537" s="24">
        <f>Table1[[#This Row],[Sales Tax Exemption Through FY12]]+Table1[[#This Row],[Sales Tax Exemption FY13 and After]]</f>
        <v>0</v>
      </c>
      <c r="BW537" s="9">
        <v>0</v>
      </c>
      <c r="BX537" s="9">
        <v>0</v>
      </c>
      <c r="BY537" s="9">
        <v>0</v>
      </c>
      <c r="BZ537" s="24">
        <f>Table1[[#This Row],[Energy Tax Savings Through FY12]]+Table1[[#This Row],[Energy Tax Savings FY13 and After]]</f>
        <v>0</v>
      </c>
      <c r="CA537" s="9">
        <v>0</v>
      </c>
      <c r="CB537" s="9">
        <v>0</v>
      </c>
      <c r="CC537" s="9">
        <v>0</v>
      </c>
      <c r="CD537" s="24">
        <f>Table1[[#This Row],[Tax Exempt Bond Savings Through FY12]]+Table1[[#This Row],[Tax Exempt Bond Savings FY13 and After]]</f>
        <v>0</v>
      </c>
      <c r="CE537" s="9">
        <v>162.9143</v>
      </c>
      <c r="CF537" s="9">
        <v>162.9143</v>
      </c>
      <c r="CG537" s="9">
        <v>1536.4292</v>
      </c>
      <c r="CH537" s="24">
        <f>Table1[[#This Row],[Indirect and Induced Through FY12]]+Table1[[#This Row],[Indirect and Induced FY13 and After]]</f>
        <v>1699.3434999999999</v>
      </c>
      <c r="CI537" s="9">
        <v>426.67469999999997</v>
      </c>
      <c r="CJ537" s="9">
        <v>426.67469999999997</v>
      </c>
      <c r="CK537" s="9">
        <v>4023.9283</v>
      </c>
      <c r="CL537" s="24">
        <f>Table1[[#This Row],[TOTAL Income Consumption Use Taxes Through FY12]]+Table1[[#This Row],[TOTAL Income Consumption Use Taxes FY13 and After]]</f>
        <v>4450.6030000000001</v>
      </c>
      <c r="CM537" s="9">
        <v>0</v>
      </c>
      <c r="CN537" s="9">
        <v>0</v>
      </c>
      <c r="CO537" s="9">
        <v>0</v>
      </c>
      <c r="CP537" s="24">
        <f>Table1[[#This Row],[Assistance Provided Through FY12]]+Table1[[#This Row],[Assistance Provided FY13 and After]]</f>
        <v>0</v>
      </c>
      <c r="CQ537" s="9">
        <v>0</v>
      </c>
      <c r="CR537" s="9">
        <v>0</v>
      </c>
      <c r="CS537" s="9">
        <v>0</v>
      </c>
      <c r="CT537" s="24">
        <f>Table1[[#This Row],[Recapture Cancellation Reduction Amount Through FY12]]+Table1[[#This Row],[Recapture Cancellation Reduction Amount FY13 and After]]</f>
        <v>0</v>
      </c>
      <c r="CU537" s="9">
        <v>0</v>
      </c>
      <c r="CV537" s="9">
        <v>0</v>
      </c>
      <c r="CW537" s="9">
        <v>0</v>
      </c>
      <c r="CX537" s="24">
        <f>Table1[[#This Row],[Penalty Paid Through FY12]]+Table1[[#This Row],[Penalty Paid FY13 and After]]</f>
        <v>0</v>
      </c>
      <c r="CY537" s="9">
        <v>0</v>
      </c>
      <c r="CZ537" s="9">
        <v>0</v>
      </c>
      <c r="DA537" s="9">
        <v>0</v>
      </c>
      <c r="DB537" s="24">
        <f>Table1[[#This Row],[TOTAL Assistance Net of Recapture Penalties Through FY12]]+Table1[[#This Row],[TOTAL Assistance Net of Recapture Penalties FY13 and After]]</f>
        <v>0</v>
      </c>
      <c r="DC537" s="9">
        <v>390.58190000000002</v>
      </c>
      <c r="DD537" s="9">
        <v>390.58190000000002</v>
      </c>
      <c r="DE537" s="9">
        <v>3683.5405999999998</v>
      </c>
      <c r="DF537" s="24">
        <f>Table1[[#This Row],[Company Direct Tax Revenue Before Assistance Through FY12]]+Table1[[#This Row],[Company Direct Tax Revenue Before Assistance FY13 and After]]</f>
        <v>4074.1224999999999</v>
      </c>
      <c r="DG537" s="9">
        <v>299.2389</v>
      </c>
      <c r="DH537" s="9">
        <v>299.2389</v>
      </c>
      <c r="DI537" s="9">
        <v>2822.0929999999998</v>
      </c>
      <c r="DJ537" s="24">
        <f>Table1[[#This Row],[Indirect and Induced Tax Revenues Through FY12]]+Table1[[#This Row],[Indirect and Induced Tax Revenues FY13 and After]]</f>
        <v>3121.3318999999997</v>
      </c>
      <c r="DK537" s="9">
        <v>689.82079999999996</v>
      </c>
      <c r="DL537" s="9">
        <v>689.82079999999996</v>
      </c>
      <c r="DM537" s="9">
        <v>6505.6336000000001</v>
      </c>
      <c r="DN537" s="24">
        <f>Table1[[#This Row],[TOTAL Tax Revenues Before Assistance Through FY12]]+Table1[[#This Row],[TOTAL Tax Revenues Before Assistance FY13 and After]]</f>
        <v>7195.4544000000005</v>
      </c>
      <c r="DO537" s="9">
        <v>689.82079999999996</v>
      </c>
      <c r="DP537" s="9">
        <v>689.82079999999996</v>
      </c>
      <c r="DQ537" s="9">
        <v>6505.6336000000001</v>
      </c>
      <c r="DR537" s="24">
        <f>Table1[[#This Row],[TOTAL Tax Revenues Net of Assistance Recapture and Penalty Through FY12]]+Table1[[#This Row],[TOTAL Tax Revenues Net of Assistance Recapture and Penalty FY13 and After]]</f>
        <v>7195.4544000000005</v>
      </c>
      <c r="DS537" s="9">
        <v>0</v>
      </c>
      <c r="DT537" s="9">
        <v>0</v>
      </c>
      <c r="DU537" s="9">
        <v>0</v>
      </c>
      <c r="DV537" s="9">
        <v>0</v>
      </c>
    </row>
    <row r="538" spans="1:126" x14ac:dyDescent="0.25">
      <c r="A538" s="10">
        <v>93788</v>
      </c>
      <c r="B538" s="10" t="s">
        <v>1941</v>
      </c>
      <c r="C538" s="10" t="s">
        <v>1942</v>
      </c>
      <c r="D538" s="10" t="s">
        <v>10</v>
      </c>
      <c r="E538" s="10">
        <v>16</v>
      </c>
      <c r="F538" s="10" t="s">
        <v>1943</v>
      </c>
      <c r="G538" s="10" t="s">
        <v>46</v>
      </c>
      <c r="H538" s="13">
        <v>0</v>
      </c>
      <c r="I538" s="13">
        <v>17000</v>
      </c>
      <c r="J538" s="10" t="s">
        <v>583</v>
      </c>
      <c r="K538" s="10" t="s">
        <v>1855</v>
      </c>
      <c r="L538" s="8">
        <v>40897</v>
      </c>
      <c r="M538" s="8">
        <v>50221</v>
      </c>
      <c r="N538" s="9">
        <v>1095</v>
      </c>
      <c r="O538" s="10" t="s">
        <v>11</v>
      </c>
      <c r="P538" s="7">
        <v>14</v>
      </c>
      <c r="Q538" s="7">
        <v>0</v>
      </c>
      <c r="R538" s="7">
        <v>34</v>
      </c>
      <c r="S538" s="7">
        <v>0</v>
      </c>
      <c r="T538" s="7">
        <v>0</v>
      </c>
      <c r="U538" s="7">
        <v>48</v>
      </c>
      <c r="V538" s="7">
        <v>41</v>
      </c>
      <c r="W538" s="7">
        <v>0</v>
      </c>
      <c r="X538" s="7">
        <v>0</v>
      </c>
      <c r="Y538" s="7">
        <v>0</v>
      </c>
      <c r="Z538" s="7">
        <v>28</v>
      </c>
      <c r="AA538" s="7">
        <v>0</v>
      </c>
      <c r="AB538" s="16">
        <v>0</v>
      </c>
      <c r="AC538" s="16">
        <v>0</v>
      </c>
      <c r="AD538" s="16">
        <v>0</v>
      </c>
      <c r="AE538" s="16">
        <v>0</v>
      </c>
      <c r="AF538" s="15">
        <v>100</v>
      </c>
      <c r="AG538" s="10" t="s">
        <v>1966</v>
      </c>
      <c r="AH538" s="10" t="s">
        <v>1966</v>
      </c>
      <c r="AI538" s="9">
        <v>11.052300000000001</v>
      </c>
      <c r="AJ538" s="9">
        <v>11.052300000000001</v>
      </c>
      <c r="AK538" s="9">
        <v>200.023</v>
      </c>
      <c r="AL538" s="24">
        <f>Table1[[#This Row],[Company Direct Land Through FY12]]+Table1[[#This Row],[Company Direct Land FY13 and After]]</f>
        <v>211.0753</v>
      </c>
      <c r="AM538" s="9">
        <v>20.525700000000001</v>
      </c>
      <c r="AN538" s="9">
        <v>20.525700000000001</v>
      </c>
      <c r="AO538" s="9">
        <v>371.46949999999998</v>
      </c>
      <c r="AP538" s="24">
        <f>Table1[[#This Row],[Company Direct Building Through FY12]]+Table1[[#This Row],[Company Direct Building FY13 and After]]</f>
        <v>391.99519999999995</v>
      </c>
      <c r="AQ538" s="9">
        <v>1.1603000000000001</v>
      </c>
      <c r="AR538" s="9">
        <v>1.1603000000000001</v>
      </c>
      <c r="AS538" s="9">
        <v>0</v>
      </c>
      <c r="AT538" s="24">
        <f>Table1[[#This Row],[Mortgage Recording Tax Through FY12]]+Table1[[#This Row],[Mortgage Recording Tax FY13 and After]]</f>
        <v>1.1603000000000001</v>
      </c>
      <c r="AU538" s="9">
        <v>0</v>
      </c>
      <c r="AV538" s="9">
        <v>0</v>
      </c>
      <c r="AW538" s="9">
        <v>0</v>
      </c>
      <c r="AX538" s="24">
        <f>Table1[[#This Row],[Pilot Savings  Through FY12]]+Table1[[#This Row],[Pilot Savings FY13 and After]]</f>
        <v>0</v>
      </c>
      <c r="AY538" s="9">
        <v>1.1603000000000001</v>
      </c>
      <c r="AZ538" s="9">
        <v>1.1603000000000001</v>
      </c>
      <c r="BA538" s="9">
        <v>0</v>
      </c>
      <c r="BB538" s="24">
        <f>Table1[[#This Row],[Mortgage Recording Tax Exemption Through FY12]]+Table1[[#This Row],[Mortgage Recording Tax Exemption FY13 and After]]</f>
        <v>1.1603000000000001</v>
      </c>
      <c r="BC538" s="9">
        <v>23.856400000000001</v>
      </c>
      <c r="BD538" s="9">
        <v>23.856400000000001</v>
      </c>
      <c r="BE538" s="9">
        <v>431.74889999999999</v>
      </c>
      <c r="BF538" s="24">
        <f>Table1[[#This Row],[Indirect and Induced Land Through FY12]]+Table1[[#This Row],[Indirect and Induced Land FY13 and After]]</f>
        <v>455.6053</v>
      </c>
      <c r="BG538" s="9">
        <v>44.304699999999997</v>
      </c>
      <c r="BH538" s="9">
        <v>44.304699999999997</v>
      </c>
      <c r="BI538" s="9">
        <v>801.81690000000003</v>
      </c>
      <c r="BJ538" s="24">
        <f>Table1[[#This Row],[Indirect and Induced Building Through FY12]]+Table1[[#This Row],[Indirect and Induced Building FY13 and After]]</f>
        <v>846.12160000000006</v>
      </c>
      <c r="BK538" s="9">
        <v>99.739099999999993</v>
      </c>
      <c r="BL538" s="9">
        <v>99.739099999999993</v>
      </c>
      <c r="BM538" s="9">
        <v>1805.0582999999999</v>
      </c>
      <c r="BN538" s="24">
        <f>Table1[[#This Row],[TOTAL Real Property Related Taxes Through FY12]]+Table1[[#This Row],[TOTAL Real Property Related Taxes FY13 and After]]</f>
        <v>1904.7973999999999</v>
      </c>
      <c r="BO538" s="9">
        <v>129.47069999999999</v>
      </c>
      <c r="BP538" s="9">
        <v>129.47069999999999</v>
      </c>
      <c r="BQ538" s="9">
        <v>2343.1334000000002</v>
      </c>
      <c r="BR538" s="24">
        <f>Table1[[#This Row],[Company Direct Through FY12]]+Table1[[#This Row],[Company Direct FY13 and After]]</f>
        <v>2472.6041</v>
      </c>
      <c r="BS538" s="9">
        <v>0</v>
      </c>
      <c r="BT538" s="9">
        <v>0</v>
      </c>
      <c r="BU538" s="9">
        <v>37.647100000000002</v>
      </c>
      <c r="BV538" s="24">
        <f>Table1[[#This Row],[Sales Tax Exemption Through FY12]]+Table1[[#This Row],[Sales Tax Exemption FY13 and After]]</f>
        <v>37.647100000000002</v>
      </c>
      <c r="BW538" s="9">
        <v>0</v>
      </c>
      <c r="BX538" s="9">
        <v>0</v>
      </c>
      <c r="BY538" s="9">
        <v>0</v>
      </c>
      <c r="BZ538" s="24">
        <f>Table1[[#This Row],[Energy Tax Savings Through FY12]]+Table1[[#This Row],[Energy Tax Savings FY13 and After]]</f>
        <v>0</v>
      </c>
      <c r="CA538" s="9">
        <v>0</v>
      </c>
      <c r="CB538" s="9">
        <v>0</v>
      </c>
      <c r="CC538" s="9">
        <v>0</v>
      </c>
      <c r="CD538" s="24">
        <f>Table1[[#This Row],[Tax Exempt Bond Savings Through FY12]]+Table1[[#This Row],[Tax Exempt Bond Savings FY13 and After]]</f>
        <v>0</v>
      </c>
      <c r="CE538" s="9">
        <v>79.967399999999998</v>
      </c>
      <c r="CF538" s="9">
        <v>79.967399999999998</v>
      </c>
      <c r="CG538" s="9">
        <v>1447.2347</v>
      </c>
      <c r="CH538" s="24">
        <f>Table1[[#This Row],[Indirect and Induced Through FY12]]+Table1[[#This Row],[Indirect and Induced FY13 and After]]</f>
        <v>1527.2021</v>
      </c>
      <c r="CI538" s="9">
        <v>209.43809999999999</v>
      </c>
      <c r="CJ538" s="9">
        <v>209.43809999999999</v>
      </c>
      <c r="CK538" s="9">
        <v>3752.721</v>
      </c>
      <c r="CL538" s="24">
        <f>Table1[[#This Row],[TOTAL Income Consumption Use Taxes Through FY12]]+Table1[[#This Row],[TOTAL Income Consumption Use Taxes FY13 and After]]</f>
        <v>3962.1590999999999</v>
      </c>
      <c r="CM538" s="9">
        <v>1.1603000000000001</v>
      </c>
      <c r="CN538" s="9">
        <v>1.1603000000000001</v>
      </c>
      <c r="CO538" s="9">
        <v>37.647100000000002</v>
      </c>
      <c r="CP538" s="24">
        <f>Table1[[#This Row],[Assistance Provided Through FY12]]+Table1[[#This Row],[Assistance Provided FY13 and After]]</f>
        <v>38.807400000000001</v>
      </c>
      <c r="CQ538" s="9">
        <v>0</v>
      </c>
      <c r="CR538" s="9">
        <v>0</v>
      </c>
      <c r="CS538" s="9">
        <v>0</v>
      </c>
      <c r="CT538" s="24">
        <f>Table1[[#This Row],[Recapture Cancellation Reduction Amount Through FY12]]+Table1[[#This Row],[Recapture Cancellation Reduction Amount FY13 and After]]</f>
        <v>0</v>
      </c>
      <c r="CU538" s="9">
        <v>0</v>
      </c>
      <c r="CV538" s="9">
        <v>0</v>
      </c>
      <c r="CW538" s="9">
        <v>0</v>
      </c>
      <c r="CX538" s="24">
        <f>Table1[[#This Row],[Penalty Paid Through FY12]]+Table1[[#This Row],[Penalty Paid FY13 and After]]</f>
        <v>0</v>
      </c>
      <c r="CY538" s="9">
        <v>1.1603000000000001</v>
      </c>
      <c r="CZ538" s="9">
        <v>1.1603000000000001</v>
      </c>
      <c r="DA538" s="9">
        <v>37.647100000000002</v>
      </c>
      <c r="DB538" s="24">
        <f>Table1[[#This Row],[TOTAL Assistance Net of Recapture Penalties Through FY12]]+Table1[[#This Row],[TOTAL Assistance Net of Recapture Penalties FY13 and After]]</f>
        <v>38.807400000000001</v>
      </c>
      <c r="DC538" s="9">
        <v>162.209</v>
      </c>
      <c r="DD538" s="9">
        <v>162.209</v>
      </c>
      <c r="DE538" s="9">
        <v>2914.6259</v>
      </c>
      <c r="DF538" s="24">
        <f>Table1[[#This Row],[Company Direct Tax Revenue Before Assistance Through FY12]]+Table1[[#This Row],[Company Direct Tax Revenue Before Assistance FY13 and After]]</f>
        <v>3076.8348999999998</v>
      </c>
      <c r="DG538" s="9">
        <v>148.1285</v>
      </c>
      <c r="DH538" s="9">
        <v>148.1285</v>
      </c>
      <c r="DI538" s="9">
        <v>2680.8004999999998</v>
      </c>
      <c r="DJ538" s="24">
        <f>Table1[[#This Row],[Indirect and Induced Tax Revenues Through FY12]]+Table1[[#This Row],[Indirect and Induced Tax Revenues FY13 and After]]</f>
        <v>2828.9289999999996</v>
      </c>
      <c r="DK538" s="9">
        <v>310.33749999999998</v>
      </c>
      <c r="DL538" s="9">
        <v>310.33749999999998</v>
      </c>
      <c r="DM538" s="9">
        <v>5595.4264000000003</v>
      </c>
      <c r="DN538" s="24">
        <f>Table1[[#This Row],[TOTAL Tax Revenues Before Assistance Through FY12]]+Table1[[#This Row],[TOTAL Tax Revenues Before Assistance FY13 and After]]</f>
        <v>5905.7638999999999</v>
      </c>
      <c r="DO538" s="9">
        <v>309.17720000000003</v>
      </c>
      <c r="DP538" s="9">
        <v>309.17720000000003</v>
      </c>
      <c r="DQ538" s="9">
        <v>5557.7793000000001</v>
      </c>
      <c r="DR538" s="24">
        <f>Table1[[#This Row],[TOTAL Tax Revenues Net of Assistance Recapture and Penalty Through FY12]]+Table1[[#This Row],[TOTAL Tax Revenues Net of Assistance Recapture and Penalty FY13 and After]]</f>
        <v>5866.9565000000002</v>
      </c>
      <c r="DS538" s="9">
        <v>0</v>
      </c>
      <c r="DT538" s="9">
        <v>0</v>
      </c>
      <c r="DU538" s="9">
        <v>0</v>
      </c>
      <c r="DV538" s="9">
        <v>0</v>
      </c>
    </row>
    <row r="539" spans="1:126" x14ac:dyDescent="0.25">
      <c r="A539" s="10">
        <v>93790</v>
      </c>
      <c r="B539" s="10" t="s">
        <v>1944</v>
      </c>
      <c r="C539" s="10" t="s">
        <v>1946</v>
      </c>
      <c r="D539" s="10" t="s">
        <v>24</v>
      </c>
      <c r="E539" s="10">
        <v>30</v>
      </c>
      <c r="F539" s="10" t="s">
        <v>1947</v>
      </c>
      <c r="G539" s="10" t="s">
        <v>734</v>
      </c>
      <c r="H539" s="13">
        <v>31448</v>
      </c>
      <c r="I539" s="13">
        <v>28747</v>
      </c>
      <c r="J539" s="10" t="s">
        <v>1945</v>
      </c>
      <c r="K539" s="10" t="s">
        <v>81</v>
      </c>
      <c r="L539" s="8">
        <v>40967</v>
      </c>
      <c r="M539" s="8">
        <v>50587</v>
      </c>
      <c r="N539" s="9">
        <v>4450</v>
      </c>
      <c r="O539" s="10" t="s">
        <v>68</v>
      </c>
      <c r="P539" s="7">
        <v>0</v>
      </c>
      <c r="Q539" s="7">
        <v>0</v>
      </c>
      <c r="R539" s="7">
        <v>51</v>
      </c>
      <c r="S539" s="7">
        <v>0</v>
      </c>
      <c r="T539" s="7">
        <v>0</v>
      </c>
      <c r="U539" s="7">
        <v>51</v>
      </c>
      <c r="V539" s="7">
        <v>51</v>
      </c>
      <c r="W539" s="7">
        <v>0</v>
      </c>
      <c r="X539" s="7">
        <v>0</v>
      </c>
      <c r="Y539" s="7">
        <v>0</v>
      </c>
      <c r="Z539" s="7">
        <v>1</v>
      </c>
      <c r="AA539" s="7">
        <v>0</v>
      </c>
      <c r="AB539" s="16">
        <v>0</v>
      </c>
      <c r="AC539" s="16">
        <v>0</v>
      </c>
      <c r="AD539" s="16">
        <v>0</v>
      </c>
      <c r="AE539" s="16">
        <v>0</v>
      </c>
      <c r="AF539" s="15">
        <v>60.784313725490193</v>
      </c>
      <c r="AG539" s="10" t="s">
        <v>28</v>
      </c>
      <c r="AH539" s="10" t="s">
        <v>1966</v>
      </c>
      <c r="AI539" s="9">
        <v>27.269500000000001</v>
      </c>
      <c r="AJ539" s="9">
        <v>27.269500000000001</v>
      </c>
      <c r="AK539" s="9">
        <v>520.73929999999996</v>
      </c>
      <c r="AL539" s="24">
        <f>Table1[[#This Row],[Company Direct Land Through FY12]]+Table1[[#This Row],[Company Direct Land FY13 and After]]</f>
        <v>548.00879999999995</v>
      </c>
      <c r="AM539" s="9">
        <v>50.6434</v>
      </c>
      <c r="AN539" s="9">
        <v>50.6434</v>
      </c>
      <c r="AO539" s="9">
        <v>967.09220000000005</v>
      </c>
      <c r="AP539" s="24">
        <f>Table1[[#This Row],[Company Direct Building Through FY12]]+Table1[[#This Row],[Company Direct Building FY13 and After]]</f>
        <v>1017.7356000000001</v>
      </c>
      <c r="AQ539" s="9">
        <v>0</v>
      </c>
      <c r="AR539" s="9">
        <v>0</v>
      </c>
      <c r="AS539" s="9">
        <v>0</v>
      </c>
      <c r="AT539" s="24">
        <f>Table1[[#This Row],[Mortgage Recording Tax Through FY12]]+Table1[[#This Row],[Mortgage Recording Tax FY13 and After]]</f>
        <v>0</v>
      </c>
      <c r="AU539" s="9">
        <v>0</v>
      </c>
      <c r="AV539" s="9">
        <v>0</v>
      </c>
      <c r="AW539" s="9">
        <v>0</v>
      </c>
      <c r="AX539" s="24">
        <f>Table1[[#This Row],[Pilot Savings  Through FY12]]+Table1[[#This Row],[Pilot Savings FY13 and After]]</f>
        <v>0</v>
      </c>
      <c r="AY539" s="9">
        <v>0</v>
      </c>
      <c r="AZ539" s="9">
        <v>0</v>
      </c>
      <c r="BA539" s="9">
        <v>0</v>
      </c>
      <c r="BB539" s="24">
        <f>Table1[[#This Row],[Mortgage Recording Tax Exemption Through FY12]]+Table1[[#This Row],[Mortgage Recording Tax Exemption FY13 and After]]</f>
        <v>0</v>
      </c>
      <c r="BC539" s="9">
        <v>63.776800000000001</v>
      </c>
      <c r="BD539" s="9">
        <v>63.776800000000001</v>
      </c>
      <c r="BE539" s="9">
        <v>1217.8884</v>
      </c>
      <c r="BF539" s="24">
        <f>Table1[[#This Row],[Indirect and Induced Land Through FY12]]+Table1[[#This Row],[Indirect and Induced Land FY13 and After]]</f>
        <v>1281.6652000000001</v>
      </c>
      <c r="BG539" s="9">
        <v>118.4426</v>
      </c>
      <c r="BH539" s="9">
        <v>118.4426</v>
      </c>
      <c r="BI539" s="9">
        <v>2261.7923000000001</v>
      </c>
      <c r="BJ539" s="24">
        <f>Table1[[#This Row],[Indirect and Induced Building Through FY12]]+Table1[[#This Row],[Indirect and Induced Building FY13 and After]]</f>
        <v>2380.2348999999999</v>
      </c>
      <c r="BK539" s="9">
        <v>260.13229999999999</v>
      </c>
      <c r="BL539" s="9">
        <v>260.13229999999999</v>
      </c>
      <c r="BM539" s="9">
        <v>4967.5122000000001</v>
      </c>
      <c r="BN539" s="24">
        <f>Table1[[#This Row],[TOTAL Real Property Related Taxes Through FY12]]+Table1[[#This Row],[TOTAL Real Property Related Taxes FY13 and After]]</f>
        <v>5227.6445000000003</v>
      </c>
      <c r="BO539" s="9">
        <v>423.3186</v>
      </c>
      <c r="BP539" s="9">
        <v>423.3186</v>
      </c>
      <c r="BQ539" s="9">
        <v>8083.7354999999998</v>
      </c>
      <c r="BR539" s="24">
        <f>Table1[[#This Row],[Company Direct Through FY12]]+Table1[[#This Row],[Company Direct FY13 and After]]</f>
        <v>8507.0540999999994</v>
      </c>
      <c r="BS539" s="9">
        <v>0</v>
      </c>
      <c r="BT539" s="9">
        <v>0</v>
      </c>
      <c r="BU539" s="9">
        <v>16.7059</v>
      </c>
      <c r="BV539" s="24">
        <f>Table1[[#This Row],[Sales Tax Exemption Through FY12]]+Table1[[#This Row],[Sales Tax Exemption FY13 and After]]</f>
        <v>16.7059</v>
      </c>
      <c r="BW539" s="9">
        <v>0</v>
      </c>
      <c r="BX539" s="9">
        <v>0</v>
      </c>
      <c r="BY539" s="9">
        <v>0</v>
      </c>
      <c r="BZ539" s="24">
        <f>Table1[[#This Row],[Energy Tax Savings Through FY12]]+Table1[[#This Row],[Energy Tax Savings FY13 and After]]</f>
        <v>0</v>
      </c>
      <c r="CA539" s="9">
        <v>0</v>
      </c>
      <c r="CB539" s="9">
        <v>0</v>
      </c>
      <c r="CC539" s="9">
        <v>0</v>
      </c>
      <c r="CD539" s="24">
        <f>Table1[[#This Row],[Tax Exempt Bond Savings Through FY12]]+Table1[[#This Row],[Tax Exempt Bond Savings FY13 and After]]</f>
        <v>0</v>
      </c>
      <c r="CE539" s="9">
        <v>217.76070000000001</v>
      </c>
      <c r="CF539" s="9">
        <v>217.76070000000001</v>
      </c>
      <c r="CG539" s="9">
        <v>4158.3810000000003</v>
      </c>
      <c r="CH539" s="24">
        <f>Table1[[#This Row],[Indirect and Induced Through FY12]]+Table1[[#This Row],[Indirect and Induced FY13 and After]]</f>
        <v>4376.1417000000001</v>
      </c>
      <c r="CI539" s="9">
        <v>641.07929999999999</v>
      </c>
      <c r="CJ539" s="9">
        <v>641.07929999999999</v>
      </c>
      <c r="CK539" s="9">
        <v>12225.410599999999</v>
      </c>
      <c r="CL539" s="24">
        <f>Table1[[#This Row],[TOTAL Income Consumption Use Taxes Through FY12]]+Table1[[#This Row],[TOTAL Income Consumption Use Taxes FY13 and After]]</f>
        <v>12866.489899999999</v>
      </c>
      <c r="CM539" s="9">
        <v>0</v>
      </c>
      <c r="CN539" s="9">
        <v>0</v>
      </c>
      <c r="CO539" s="9">
        <v>16.7059</v>
      </c>
      <c r="CP539" s="24">
        <f>Table1[[#This Row],[Assistance Provided Through FY12]]+Table1[[#This Row],[Assistance Provided FY13 and After]]</f>
        <v>16.7059</v>
      </c>
      <c r="CQ539" s="9">
        <v>0</v>
      </c>
      <c r="CR539" s="9">
        <v>0</v>
      </c>
      <c r="CS539" s="9">
        <v>0</v>
      </c>
      <c r="CT539" s="24">
        <f>Table1[[#This Row],[Recapture Cancellation Reduction Amount Through FY12]]+Table1[[#This Row],[Recapture Cancellation Reduction Amount FY13 and After]]</f>
        <v>0</v>
      </c>
      <c r="CU539" s="9">
        <v>0</v>
      </c>
      <c r="CV539" s="9">
        <v>0</v>
      </c>
      <c r="CW539" s="9">
        <v>0</v>
      </c>
      <c r="CX539" s="24">
        <f>Table1[[#This Row],[Penalty Paid Through FY12]]+Table1[[#This Row],[Penalty Paid FY13 and After]]</f>
        <v>0</v>
      </c>
      <c r="CY539" s="9">
        <v>0</v>
      </c>
      <c r="CZ539" s="9">
        <v>0</v>
      </c>
      <c r="DA539" s="9">
        <v>16.7059</v>
      </c>
      <c r="DB539" s="24">
        <f>Table1[[#This Row],[TOTAL Assistance Net of Recapture Penalties Through FY12]]+Table1[[#This Row],[TOTAL Assistance Net of Recapture Penalties FY13 and After]]</f>
        <v>16.7059</v>
      </c>
      <c r="DC539" s="9">
        <v>501.23149999999998</v>
      </c>
      <c r="DD539" s="9">
        <v>501.23149999999998</v>
      </c>
      <c r="DE539" s="9">
        <v>9571.5669999999991</v>
      </c>
      <c r="DF539" s="24">
        <f>Table1[[#This Row],[Company Direct Tax Revenue Before Assistance Through FY12]]+Table1[[#This Row],[Company Direct Tax Revenue Before Assistance FY13 and After]]</f>
        <v>10072.798499999999</v>
      </c>
      <c r="DG539" s="9">
        <v>399.98009999999999</v>
      </c>
      <c r="DH539" s="9">
        <v>399.98009999999999</v>
      </c>
      <c r="DI539" s="9">
        <v>7638.0617000000002</v>
      </c>
      <c r="DJ539" s="24">
        <f>Table1[[#This Row],[Indirect and Induced Tax Revenues Through FY12]]+Table1[[#This Row],[Indirect and Induced Tax Revenues FY13 and After]]</f>
        <v>8038.0418</v>
      </c>
      <c r="DK539" s="9">
        <v>901.21159999999998</v>
      </c>
      <c r="DL539" s="9">
        <v>901.21159999999998</v>
      </c>
      <c r="DM539" s="9">
        <v>17209.628700000001</v>
      </c>
      <c r="DN539" s="24">
        <f>Table1[[#This Row],[TOTAL Tax Revenues Before Assistance Through FY12]]+Table1[[#This Row],[TOTAL Tax Revenues Before Assistance FY13 and After]]</f>
        <v>18110.8403</v>
      </c>
      <c r="DO539" s="9">
        <v>901.21159999999998</v>
      </c>
      <c r="DP539" s="9">
        <v>901.21159999999998</v>
      </c>
      <c r="DQ539" s="9">
        <v>17192.9228</v>
      </c>
      <c r="DR539" s="24">
        <f>Table1[[#This Row],[TOTAL Tax Revenues Net of Assistance Recapture and Penalty Through FY12]]+Table1[[#This Row],[TOTAL Tax Revenues Net of Assistance Recapture and Penalty FY13 and After]]</f>
        <v>18094.134399999999</v>
      </c>
      <c r="DS539" s="9">
        <v>0</v>
      </c>
      <c r="DT539" s="9">
        <v>0</v>
      </c>
      <c r="DU539" s="9">
        <v>0</v>
      </c>
      <c r="DV539" s="9">
        <v>0</v>
      </c>
    </row>
    <row r="540" spans="1:126" x14ac:dyDescent="0.25">
      <c r="A540" s="10">
        <v>93791</v>
      </c>
      <c r="B540" s="10" t="s">
        <v>1948</v>
      </c>
      <c r="C540" s="10" t="s">
        <v>1949</v>
      </c>
      <c r="D540" s="10" t="s">
        <v>302</v>
      </c>
      <c r="E540" s="10">
        <v>50</v>
      </c>
      <c r="F540" s="10" t="s">
        <v>1950</v>
      </c>
      <c r="G540" s="10" t="s">
        <v>67</v>
      </c>
      <c r="H540" s="13">
        <v>15684</v>
      </c>
      <c r="I540" s="13">
        <v>9000</v>
      </c>
      <c r="J540" s="10" t="s">
        <v>583</v>
      </c>
      <c r="K540" s="10" t="s">
        <v>1855</v>
      </c>
      <c r="L540" s="8">
        <v>40980</v>
      </c>
      <c r="M540" s="8">
        <v>50586</v>
      </c>
      <c r="N540" s="9">
        <v>5300</v>
      </c>
      <c r="O540" s="10" t="s">
        <v>11</v>
      </c>
      <c r="P540" s="7">
        <v>0</v>
      </c>
      <c r="Q540" s="7">
        <v>0</v>
      </c>
      <c r="R540" s="7">
        <v>0</v>
      </c>
      <c r="S540" s="7">
        <v>0</v>
      </c>
      <c r="T540" s="7">
        <v>0</v>
      </c>
      <c r="U540" s="7">
        <v>0</v>
      </c>
      <c r="V540" s="7">
        <v>1</v>
      </c>
      <c r="W540" s="7">
        <v>20</v>
      </c>
      <c r="X540" s="7">
        <v>0</v>
      </c>
      <c r="Y540" s="7">
        <v>0</v>
      </c>
      <c r="Z540" s="7">
        <v>32</v>
      </c>
      <c r="AA540" s="7">
        <v>0</v>
      </c>
      <c r="AB540" s="16">
        <v>0</v>
      </c>
      <c r="AC540" s="16">
        <v>0</v>
      </c>
      <c r="AD540" s="16">
        <v>0</v>
      </c>
      <c r="AE540" s="16">
        <v>0</v>
      </c>
      <c r="AF540" s="15">
        <v>0</v>
      </c>
      <c r="AG540" s="10" t="s">
        <v>1966</v>
      </c>
      <c r="AH540" s="10" t="s">
        <v>1966</v>
      </c>
      <c r="AI540" s="9">
        <v>6.6928000000000001</v>
      </c>
      <c r="AJ540" s="9">
        <v>6.6928000000000001</v>
      </c>
      <c r="AK540" s="9">
        <v>124.50660000000001</v>
      </c>
      <c r="AL540" s="24">
        <f>Table1[[#This Row],[Company Direct Land Through FY12]]+Table1[[#This Row],[Company Direct Land FY13 and After]]</f>
        <v>131.1994</v>
      </c>
      <c r="AM540" s="9">
        <v>12.429500000000001</v>
      </c>
      <c r="AN540" s="9">
        <v>12.429500000000001</v>
      </c>
      <c r="AO540" s="9">
        <v>231.23259999999999</v>
      </c>
      <c r="AP540" s="24">
        <f>Table1[[#This Row],[Company Direct Building Through FY12]]+Table1[[#This Row],[Company Direct Building FY13 and After]]</f>
        <v>243.66209999999998</v>
      </c>
      <c r="AQ540" s="9">
        <v>36.5501</v>
      </c>
      <c r="AR540" s="9">
        <v>36.5501</v>
      </c>
      <c r="AS540" s="9">
        <v>0</v>
      </c>
      <c r="AT540" s="24">
        <f>Table1[[#This Row],[Mortgage Recording Tax Through FY12]]+Table1[[#This Row],[Mortgage Recording Tax FY13 and After]]</f>
        <v>36.5501</v>
      </c>
      <c r="AU540" s="9">
        <v>0</v>
      </c>
      <c r="AV540" s="9">
        <v>0</v>
      </c>
      <c r="AW540" s="9">
        <v>0</v>
      </c>
      <c r="AX540" s="24">
        <f>Table1[[#This Row],[Pilot Savings  Through FY12]]+Table1[[#This Row],[Pilot Savings FY13 and After]]</f>
        <v>0</v>
      </c>
      <c r="AY540" s="9">
        <v>36.5501</v>
      </c>
      <c r="AZ540" s="9">
        <v>36.5501</v>
      </c>
      <c r="BA540" s="9">
        <v>0</v>
      </c>
      <c r="BB540" s="24">
        <f>Table1[[#This Row],[Mortgage Recording Tax Exemption Through FY12]]+Table1[[#This Row],[Mortgage Recording Tax Exemption FY13 and After]]</f>
        <v>36.5501</v>
      </c>
      <c r="BC540" s="9">
        <v>24.3767</v>
      </c>
      <c r="BD540" s="9">
        <v>24.3767</v>
      </c>
      <c r="BE540" s="9">
        <v>84.980199999999996</v>
      </c>
      <c r="BF540" s="24">
        <f>Table1[[#This Row],[Indirect and Induced Land Through FY12]]+Table1[[#This Row],[Indirect and Induced Land FY13 and After]]</f>
        <v>109.3569</v>
      </c>
      <c r="BG540" s="9">
        <v>45.271000000000001</v>
      </c>
      <c r="BH540" s="9">
        <v>45.271000000000001</v>
      </c>
      <c r="BI540" s="9">
        <v>157.81819999999999</v>
      </c>
      <c r="BJ540" s="24">
        <f>Table1[[#This Row],[Indirect and Induced Building Through FY12]]+Table1[[#This Row],[Indirect and Induced Building FY13 and After]]</f>
        <v>203.08920000000001</v>
      </c>
      <c r="BK540" s="9">
        <v>88.77</v>
      </c>
      <c r="BL540" s="9">
        <v>88.77</v>
      </c>
      <c r="BM540" s="9">
        <v>598.5376</v>
      </c>
      <c r="BN540" s="24">
        <f>Table1[[#This Row],[TOTAL Real Property Related Taxes Through FY12]]+Table1[[#This Row],[TOTAL Real Property Related Taxes FY13 and After]]</f>
        <v>687.30759999999998</v>
      </c>
      <c r="BO540" s="9">
        <v>144.6001</v>
      </c>
      <c r="BP540" s="9">
        <v>144.6001</v>
      </c>
      <c r="BQ540" s="9">
        <v>64.211600000000004</v>
      </c>
      <c r="BR540" s="24">
        <f>Table1[[#This Row],[Company Direct Through FY12]]+Table1[[#This Row],[Company Direct FY13 and After]]</f>
        <v>208.8117</v>
      </c>
      <c r="BS540" s="9">
        <v>0</v>
      </c>
      <c r="BT540" s="9">
        <v>0</v>
      </c>
      <c r="BU540" s="9">
        <v>133.93979999999999</v>
      </c>
      <c r="BV540" s="24">
        <f>Table1[[#This Row],[Sales Tax Exemption Through FY12]]+Table1[[#This Row],[Sales Tax Exemption FY13 and After]]</f>
        <v>133.93979999999999</v>
      </c>
      <c r="BW540" s="9">
        <v>0</v>
      </c>
      <c r="BX540" s="9">
        <v>0</v>
      </c>
      <c r="BY540" s="9">
        <v>0</v>
      </c>
      <c r="BZ540" s="24">
        <f>Table1[[#This Row],[Energy Tax Savings Through FY12]]+Table1[[#This Row],[Energy Tax Savings FY13 and After]]</f>
        <v>0</v>
      </c>
      <c r="CA540" s="9">
        <v>0</v>
      </c>
      <c r="CB540" s="9">
        <v>0</v>
      </c>
      <c r="CC540" s="9">
        <v>0</v>
      </c>
      <c r="CD540" s="24">
        <f>Table1[[#This Row],[Tax Exempt Bond Savings Through FY12]]+Table1[[#This Row],[Tax Exempt Bond Savings FY13 and After]]</f>
        <v>0</v>
      </c>
      <c r="CE540" s="9">
        <v>89.314999999999998</v>
      </c>
      <c r="CF540" s="9">
        <v>89.314999999999998</v>
      </c>
      <c r="CG540" s="9">
        <v>1661.5715</v>
      </c>
      <c r="CH540" s="24">
        <f>Table1[[#This Row],[Indirect and Induced Through FY12]]+Table1[[#This Row],[Indirect and Induced FY13 and After]]</f>
        <v>1750.8865000000001</v>
      </c>
      <c r="CI540" s="9">
        <v>233.9151</v>
      </c>
      <c r="CJ540" s="9">
        <v>233.9151</v>
      </c>
      <c r="CK540" s="9">
        <v>1591.8433</v>
      </c>
      <c r="CL540" s="24">
        <f>Table1[[#This Row],[TOTAL Income Consumption Use Taxes Through FY12]]+Table1[[#This Row],[TOTAL Income Consumption Use Taxes FY13 and After]]</f>
        <v>1825.7583999999999</v>
      </c>
      <c r="CM540" s="9">
        <v>36.5501</v>
      </c>
      <c r="CN540" s="9">
        <v>36.5501</v>
      </c>
      <c r="CO540" s="9">
        <v>133.93979999999999</v>
      </c>
      <c r="CP540" s="24">
        <f>Table1[[#This Row],[Assistance Provided Through FY12]]+Table1[[#This Row],[Assistance Provided FY13 and After]]</f>
        <v>170.48989999999998</v>
      </c>
      <c r="CQ540" s="9">
        <v>0</v>
      </c>
      <c r="CR540" s="9">
        <v>0</v>
      </c>
      <c r="CS540" s="9">
        <v>0</v>
      </c>
      <c r="CT540" s="24">
        <f>Table1[[#This Row],[Recapture Cancellation Reduction Amount Through FY12]]+Table1[[#This Row],[Recapture Cancellation Reduction Amount FY13 and After]]</f>
        <v>0</v>
      </c>
      <c r="CU540" s="9">
        <v>0</v>
      </c>
      <c r="CV540" s="9">
        <v>0</v>
      </c>
      <c r="CW540" s="9">
        <v>0</v>
      </c>
      <c r="CX540" s="24">
        <f>Table1[[#This Row],[Penalty Paid Through FY12]]+Table1[[#This Row],[Penalty Paid FY13 and After]]</f>
        <v>0</v>
      </c>
      <c r="CY540" s="9">
        <v>36.5501</v>
      </c>
      <c r="CZ540" s="9">
        <v>36.5501</v>
      </c>
      <c r="DA540" s="9">
        <v>133.93979999999999</v>
      </c>
      <c r="DB540" s="24">
        <f>Table1[[#This Row],[TOTAL Assistance Net of Recapture Penalties Through FY12]]+Table1[[#This Row],[TOTAL Assistance Net of Recapture Penalties FY13 and After]]</f>
        <v>170.48989999999998</v>
      </c>
      <c r="DC540" s="9">
        <v>200.27250000000001</v>
      </c>
      <c r="DD540" s="9">
        <v>200.27250000000001</v>
      </c>
      <c r="DE540" s="9">
        <v>419.95080000000002</v>
      </c>
      <c r="DF540" s="24">
        <f>Table1[[#This Row],[Company Direct Tax Revenue Before Assistance Through FY12]]+Table1[[#This Row],[Company Direct Tax Revenue Before Assistance FY13 and After]]</f>
        <v>620.22329999999999</v>
      </c>
      <c r="DG540" s="9">
        <v>158.96270000000001</v>
      </c>
      <c r="DH540" s="9">
        <v>158.96270000000001</v>
      </c>
      <c r="DI540" s="9">
        <v>1904.3698999999999</v>
      </c>
      <c r="DJ540" s="24">
        <f>Table1[[#This Row],[Indirect and Induced Tax Revenues Through FY12]]+Table1[[#This Row],[Indirect and Induced Tax Revenues FY13 and After]]</f>
        <v>2063.3325999999997</v>
      </c>
      <c r="DK540" s="9">
        <v>359.23520000000002</v>
      </c>
      <c r="DL540" s="9">
        <v>359.23520000000002</v>
      </c>
      <c r="DM540" s="9">
        <v>2324.3207000000002</v>
      </c>
      <c r="DN540" s="24">
        <f>Table1[[#This Row],[TOTAL Tax Revenues Before Assistance Through FY12]]+Table1[[#This Row],[TOTAL Tax Revenues Before Assistance FY13 and After]]</f>
        <v>2683.5559000000003</v>
      </c>
      <c r="DO540" s="9">
        <v>322.68509999999998</v>
      </c>
      <c r="DP540" s="9">
        <v>322.68509999999998</v>
      </c>
      <c r="DQ540" s="9">
        <v>2190.3809000000001</v>
      </c>
      <c r="DR540" s="24">
        <f>Table1[[#This Row],[TOTAL Tax Revenues Net of Assistance Recapture and Penalty Through FY12]]+Table1[[#This Row],[TOTAL Tax Revenues Net of Assistance Recapture and Penalty FY13 and After]]</f>
        <v>2513.0660000000003</v>
      </c>
      <c r="DS540" s="9">
        <v>0</v>
      </c>
      <c r="DT540" s="9">
        <v>0</v>
      </c>
      <c r="DU540" s="9">
        <v>0</v>
      </c>
      <c r="DV540" s="9">
        <v>0</v>
      </c>
    </row>
    <row r="541" spans="1:126" x14ac:dyDescent="0.25">
      <c r="A541" s="10">
        <v>93792</v>
      </c>
      <c r="B541" s="10" t="s">
        <v>1951</v>
      </c>
      <c r="C541" s="10" t="s">
        <v>1952</v>
      </c>
      <c r="D541" s="10" t="s">
        <v>47</v>
      </c>
      <c r="E541" s="10">
        <v>9</v>
      </c>
      <c r="F541" s="10" t="s">
        <v>1953</v>
      </c>
      <c r="G541" s="10" t="s">
        <v>639</v>
      </c>
      <c r="H541" s="13">
        <v>6069</v>
      </c>
      <c r="I541" s="13">
        <v>30586</v>
      </c>
      <c r="J541" s="10" t="s">
        <v>309</v>
      </c>
      <c r="K541" s="10" t="s">
        <v>805</v>
      </c>
      <c r="L541" s="8">
        <v>40970</v>
      </c>
      <c r="M541" s="8">
        <v>42796</v>
      </c>
      <c r="N541" s="9">
        <v>4345</v>
      </c>
      <c r="O541" s="10"/>
      <c r="P541" s="7">
        <v>0</v>
      </c>
      <c r="Q541" s="7">
        <v>0</v>
      </c>
      <c r="R541" s="7">
        <v>0</v>
      </c>
      <c r="S541" s="7">
        <v>0</v>
      </c>
      <c r="T541" s="7">
        <v>0</v>
      </c>
      <c r="U541" s="7">
        <v>0</v>
      </c>
      <c r="V541" s="7">
        <v>1</v>
      </c>
      <c r="W541" s="7">
        <v>0</v>
      </c>
      <c r="X541" s="7">
        <v>0</v>
      </c>
      <c r="Y541" s="7">
        <v>0</v>
      </c>
      <c r="Z541" s="7">
        <v>0</v>
      </c>
      <c r="AA541" s="7">
        <v>0</v>
      </c>
      <c r="AB541" s="16">
        <v>0</v>
      </c>
      <c r="AC541" s="16">
        <v>0</v>
      </c>
      <c r="AD541" s="16">
        <v>0</v>
      </c>
      <c r="AE541" s="16">
        <v>0</v>
      </c>
      <c r="AF541" s="15">
        <v>0</v>
      </c>
      <c r="AG541" s="10" t="s">
        <v>58</v>
      </c>
      <c r="AH541" s="10" t="s">
        <v>58</v>
      </c>
      <c r="AI541" s="9">
        <v>19.454799999999999</v>
      </c>
      <c r="AJ541" s="9">
        <v>19.454799999999999</v>
      </c>
      <c r="AK541" s="9">
        <v>89.976200000000006</v>
      </c>
      <c r="AL541" s="24">
        <f>Table1[[#This Row],[Company Direct Land Through FY12]]+Table1[[#This Row],[Company Direct Land FY13 and After]]</f>
        <v>109.43100000000001</v>
      </c>
      <c r="AM541" s="9">
        <v>36.130400000000002</v>
      </c>
      <c r="AN541" s="9">
        <v>36.130400000000002</v>
      </c>
      <c r="AO541" s="9">
        <v>167.09950000000001</v>
      </c>
      <c r="AP541" s="24">
        <f>Table1[[#This Row],[Company Direct Building Through FY12]]+Table1[[#This Row],[Company Direct Building FY13 and After]]</f>
        <v>203.22990000000001</v>
      </c>
      <c r="AQ541" s="9">
        <v>0</v>
      </c>
      <c r="AR541" s="9">
        <v>0</v>
      </c>
      <c r="AS541" s="9">
        <v>0</v>
      </c>
      <c r="AT541" s="24">
        <f>Table1[[#This Row],[Mortgage Recording Tax Through FY12]]+Table1[[#This Row],[Mortgage Recording Tax FY13 and After]]</f>
        <v>0</v>
      </c>
      <c r="AU541" s="9">
        <v>0</v>
      </c>
      <c r="AV541" s="9">
        <v>0</v>
      </c>
      <c r="AW541" s="9">
        <v>0</v>
      </c>
      <c r="AX541" s="24">
        <f>Table1[[#This Row],[Pilot Savings  Through FY12]]+Table1[[#This Row],[Pilot Savings FY13 and After]]</f>
        <v>0</v>
      </c>
      <c r="AY541" s="9">
        <v>0</v>
      </c>
      <c r="AZ541" s="9">
        <v>0</v>
      </c>
      <c r="BA541" s="9">
        <v>0</v>
      </c>
      <c r="BB541" s="24">
        <f>Table1[[#This Row],[Mortgage Recording Tax Exemption Through FY12]]+Table1[[#This Row],[Mortgage Recording Tax Exemption FY13 and After]]</f>
        <v>0</v>
      </c>
      <c r="BC541" s="9">
        <v>0.46050000000000002</v>
      </c>
      <c r="BD541" s="9">
        <v>0.46050000000000002</v>
      </c>
      <c r="BE541" s="9">
        <v>2.13</v>
      </c>
      <c r="BF541" s="24">
        <f>Table1[[#This Row],[Indirect and Induced Land Through FY12]]+Table1[[#This Row],[Indirect and Induced Land FY13 and After]]</f>
        <v>2.5905</v>
      </c>
      <c r="BG541" s="9">
        <v>0.85519999999999996</v>
      </c>
      <c r="BH541" s="9">
        <v>0.85519999999999996</v>
      </c>
      <c r="BI541" s="9">
        <v>3.9552</v>
      </c>
      <c r="BJ541" s="24">
        <f>Table1[[#This Row],[Indirect and Induced Building Through FY12]]+Table1[[#This Row],[Indirect and Induced Building FY13 and After]]</f>
        <v>4.8103999999999996</v>
      </c>
      <c r="BK541" s="9">
        <v>56.9009</v>
      </c>
      <c r="BL541" s="9">
        <v>56.9009</v>
      </c>
      <c r="BM541" s="9">
        <v>263.16090000000003</v>
      </c>
      <c r="BN541" s="24">
        <f>Table1[[#This Row],[TOTAL Real Property Related Taxes Through FY12]]+Table1[[#This Row],[TOTAL Real Property Related Taxes FY13 and After]]</f>
        <v>320.06180000000001</v>
      </c>
      <c r="BO541" s="9">
        <v>1.6728000000000001</v>
      </c>
      <c r="BP541" s="9">
        <v>1.6728000000000001</v>
      </c>
      <c r="BQ541" s="9">
        <v>7.7363999999999997</v>
      </c>
      <c r="BR541" s="24">
        <f>Table1[[#This Row],[Company Direct Through FY12]]+Table1[[#This Row],[Company Direct FY13 and After]]</f>
        <v>9.4092000000000002</v>
      </c>
      <c r="BS541" s="9">
        <v>0</v>
      </c>
      <c r="BT541" s="9">
        <v>0</v>
      </c>
      <c r="BU541" s="9">
        <v>0</v>
      </c>
      <c r="BV541" s="24">
        <f>Table1[[#This Row],[Sales Tax Exemption Through FY12]]+Table1[[#This Row],[Sales Tax Exemption FY13 and After]]</f>
        <v>0</v>
      </c>
      <c r="BW541" s="9">
        <v>0</v>
      </c>
      <c r="BX541" s="9">
        <v>0</v>
      </c>
      <c r="BY541" s="9">
        <v>0</v>
      </c>
      <c r="BZ541" s="24">
        <f>Table1[[#This Row],[Energy Tax Savings Through FY12]]+Table1[[#This Row],[Energy Tax Savings FY13 and After]]</f>
        <v>0</v>
      </c>
      <c r="CA541" s="9">
        <v>0</v>
      </c>
      <c r="CB541" s="9">
        <v>0</v>
      </c>
      <c r="CC541" s="9">
        <v>0</v>
      </c>
      <c r="CD541" s="24">
        <f>Table1[[#This Row],[Tax Exempt Bond Savings Through FY12]]+Table1[[#This Row],[Tax Exempt Bond Savings FY13 and After]]</f>
        <v>0</v>
      </c>
      <c r="CE541" s="9">
        <v>1.4191</v>
      </c>
      <c r="CF541" s="9">
        <v>1.4191</v>
      </c>
      <c r="CG541" s="9">
        <v>6.5633999999999997</v>
      </c>
      <c r="CH541" s="24">
        <f>Table1[[#This Row],[Indirect and Induced Through FY12]]+Table1[[#This Row],[Indirect and Induced FY13 and After]]</f>
        <v>7.9824999999999999</v>
      </c>
      <c r="CI541" s="9">
        <v>3.0918999999999999</v>
      </c>
      <c r="CJ541" s="9">
        <v>3.0918999999999999</v>
      </c>
      <c r="CK541" s="9">
        <v>14.299799999999999</v>
      </c>
      <c r="CL541" s="24">
        <f>Table1[[#This Row],[TOTAL Income Consumption Use Taxes Through FY12]]+Table1[[#This Row],[TOTAL Income Consumption Use Taxes FY13 and After]]</f>
        <v>17.3917</v>
      </c>
      <c r="CM541" s="9">
        <v>0</v>
      </c>
      <c r="CN541" s="9">
        <v>0</v>
      </c>
      <c r="CO541" s="9">
        <v>0</v>
      </c>
      <c r="CP541" s="24">
        <f>Table1[[#This Row],[Assistance Provided Through FY12]]+Table1[[#This Row],[Assistance Provided FY13 and After]]</f>
        <v>0</v>
      </c>
      <c r="CQ541" s="9">
        <v>0</v>
      </c>
      <c r="CR541" s="9">
        <v>0</v>
      </c>
      <c r="CS541" s="9">
        <v>0</v>
      </c>
      <c r="CT541" s="24">
        <f>Table1[[#This Row],[Recapture Cancellation Reduction Amount Through FY12]]+Table1[[#This Row],[Recapture Cancellation Reduction Amount FY13 and After]]</f>
        <v>0</v>
      </c>
      <c r="CU541" s="9">
        <v>0</v>
      </c>
      <c r="CV541" s="9">
        <v>0</v>
      </c>
      <c r="CW541" s="9">
        <v>0</v>
      </c>
      <c r="CX541" s="24">
        <f>Table1[[#This Row],[Penalty Paid Through FY12]]+Table1[[#This Row],[Penalty Paid FY13 and After]]</f>
        <v>0</v>
      </c>
      <c r="CY541" s="9">
        <v>0</v>
      </c>
      <c r="CZ541" s="9">
        <v>0</v>
      </c>
      <c r="DA541" s="9">
        <v>0</v>
      </c>
      <c r="DB541" s="24">
        <f>Table1[[#This Row],[TOTAL Assistance Net of Recapture Penalties Through FY12]]+Table1[[#This Row],[TOTAL Assistance Net of Recapture Penalties FY13 and After]]</f>
        <v>0</v>
      </c>
      <c r="DC541" s="9">
        <v>57.258000000000003</v>
      </c>
      <c r="DD541" s="9">
        <v>57.258000000000003</v>
      </c>
      <c r="DE541" s="9">
        <v>264.81209999999999</v>
      </c>
      <c r="DF541" s="24">
        <f>Table1[[#This Row],[Company Direct Tax Revenue Before Assistance Through FY12]]+Table1[[#This Row],[Company Direct Tax Revenue Before Assistance FY13 and After]]</f>
        <v>322.07009999999997</v>
      </c>
      <c r="DG541" s="9">
        <v>2.7347999999999999</v>
      </c>
      <c r="DH541" s="9">
        <v>2.7347999999999999</v>
      </c>
      <c r="DI541" s="9">
        <v>12.6486</v>
      </c>
      <c r="DJ541" s="24">
        <f>Table1[[#This Row],[Indirect and Induced Tax Revenues Through FY12]]+Table1[[#This Row],[Indirect and Induced Tax Revenues FY13 and After]]</f>
        <v>15.3834</v>
      </c>
      <c r="DK541" s="9">
        <v>59.992800000000003</v>
      </c>
      <c r="DL541" s="9">
        <v>59.992800000000003</v>
      </c>
      <c r="DM541" s="9">
        <v>277.46069999999997</v>
      </c>
      <c r="DN541" s="24">
        <f>Table1[[#This Row],[TOTAL Tax Revenues Before Assistance Through FY12]]+Table1[[#This Row],[TOTAL Tax Revenues Before Assistance FY13 and After]]</f>
        <v>337.45349999999996</v>
      </c>
      <c r="DO541" s="9">
        <v>59.992800000000003</v>
      </c>
      <c r="DP541" s="9">
        <v>59.992800000000003</v>
      </c>
      <c r="DQ541" s="9">
        <v>277.46069999999997</v>
      </c>
      <c r="DR541" s="24">
        <f>Table1[[#This Row],[TOTAL Tax Revenues Net of Assistance Recapture and Penalty Through FY12]]+Table1[[#This Row],[TOTAL Tax Revenues Net of Assistance Recapture and Penalty FY13 and After]]</f>
        <v>337.45349999999996</v>
      </c>
      <c r="DS541" s="9">
        <v>0</v>
      </c>
      <c r="DT541" s="9">
        <v>0</v>
      </c>
      <c r="DU541" s="9">
        <v>0</v>
      </c>
      <c r="DV541" s="9">
        <v>0</v>
      </c>
    </row>
    <row r="542" spans="1:126" x14ac:dyDescent="0.25">
      <c r="A542" s="10">
        <v>93793</v>
      </c>
      <c r="B542" s="10" t="s">
        <v>1954</v>
      </c>
      <c r="C542" s="10" t="s">
        <v>1955</v>
      </c>
      <c r="D542" s="10" t="s">
        <v>17</v>
      </c>
      <c r="E542" s="10">
        <v>42</v>
      </c>
      <c r="F542" s="10" t="s">
        <v>350</v>
      </c>
      <c r="G542" s="10" t="s">
        <v>23</v>
      </c>
      <c r="H542" s="13">
        <v>30825</v>
      </c>
      <c r="I542" s="13">
        <v>47680</v>
      </c>
      <c r="J542" s="10" t="s">
        <v>1780</v>
      </c>
      <c r="K542" s="10" t="s">
        <v>81</v>
      </c>
      <c r="L542" s="8">
        <v>41075</v>
      </c>
      <c r="M542" s="8">
        <v>50586</v>
      </c>
      <c r="N542" s="9">
        <v>4300</v>
      </c>
      <c r="O542" s="10" t="s">
        <v>11</v>
      </c>
      <c r="P542" s="7">
        <v>0</v>
      </c>
      <c r="Q542" s="7">
        <v>0</v>
      </c>
      <c r="R542" s="7">
        <v>21</v>
      </c>
      <c r="S542" s="7">
        <v>0</v>
      </c>
      <c r="T542" s="7">
        <v>0</v>
      </c>
      <c r="U542" s="7">
        <v>21</v>
      </c>
      <c r="V542" s="7">
        <v>21</v>
      </c>
      <c r="W542" s="7">
        <v>0</v>
      </c>
      <c r="X542" s="7">
        <v>0</v>
      </c>
      <c r="Y542" s="7">
        <v>0</v>
      </c>
      <c r="Z542" s="7">
        <v>6</v>
      </c>
      <c r="AA542" s="7">
        <v>0</v>
      </c>
      <c r="AB542" s="16">
        <v>0</v>
      </c>
      <c r="AC542" s="16">
        <v>0</v>
      </c>
      <c r="AD542" s="16">
        <v>0</v>
      </c>
      <c r="AE542" s="16">
        <v>0</v>
      </c>
      <c r="AF542" s="15">
        <v>71.428571428571431</v>
      </c>
      <c r="AG542" s="10" t="s">
        <v>28</v>
      </c>
      <c r="AH542" s="10" t="s">
        <v>1966</v>
      </c>
      <c r="AI542" s="9">
        <v>27.523399999999999</v>
      </c>
      <c r="AJ542" s="9">
        <v>27.523399999999999</v>
      </c>
      <c r="AK542" s="9">
        <v>512.02919999999995</v>
      </c>
      <c r="AL542" s="24">
        <f>Table1[[#This Row],[Company Direct Land Through FY12]]+Table1[[#This Row],[Company Direct Land FY13 and After]]</f>
        <v>539.55259999999998</v>
      </c>
      <c r="AM542" s="9">
        <v>51.114899999999999</v>
      </c>
      <c r="AN542" s="9">
        <v>51.114899999999999</v>
      </c>
      <c r="AO542" s="9">
        <v>950.91279999999995</v>
      </c>
      <c r="AP542" s="24">
        <f>Table1[[#This Row],[Company Direct Building Through FY12]]+Table1[[#This Row],[Company Direct Building FY13 and After]]</f>
        <v>1002.0277</v>
      </c>
      <c r="AQ542" s="9">
        <v>34.519500000000001</v>
      </c>
      <c r="AR542" s="9">
        <v>34.519500000000001</v>
      </c>
      <c r="AS542" s="9">
        <v>0</v>
      </c>
      <c r="AT542" s="24">
        <f>Table1[[#This Row],[Mortgage Recording Tax Through FY12]]+Table1[[#This Row],[Mortgage Recording Tax FY13 and After]]</f>
        <v>34.519500000000001</v>
      </c>
      <c r="AU542" s="9">
        <v>0</v>
      </c>
      <c r="AV542" s="9">
        <v>0</v>
      </c>
      <c r="AW542" s="9">
        <v>0</v>
      </c>
      <c r="AX542" s="24">
        <f>Table1[[#This Row],[Pilot Savings  Through FY12]]+Table1[[#This Row],[Pilot Savings FY13 and After]]</f>
        <v>0</v>
      </c>
      <c r="AY542" s="9">
        <v>34.519500000000001</v>
      </c>
      <c r="AZ542" s="9">
        <v>34.519500000000001</v>
      </c>
      <c r="BA542" s="9">
        <v>0</v>
      </c>
      <c r="BB542" s="24">
        <f>Table1[[#This Row],[Mortgage Recording Tax Exemption Through FY12]]+Table1[[#This Row],[Mortgage Recording Tax Exemption FY13 and After]]</f>
        <v>34.519500000000001</v>
      </c>
      <c r="BC542" s="9">
        <v>36.590899999999998</v>
      </c>
      <c r="BD542" s="9">
        <v>36.590899999999998</v>
      </c>
      <c r="BE542" s="9">
        <v>680.71780000000001</v>
      </c>
      <c r="BF542" s="24">
        <f>Table1[[#This Row],[Indirect and Induced Land Through FY12]]+Table1[[#This Row],[Indirect and Induced Land FY13 and After]]</f>
        <v>717.30870000000004</v>
      </c>
      <c r="BG542" s="9">
        <v>67.954499999999996</v>
      </c>
      <c r="BH542" s="9">
        <v>67.954499999999996</v>
      </c>
      <c r="BI542" s="9">
        <v>1264.1913999999999</v>
      </c>
      <c r="BJ542" s="24">
        <f>Table1[[#This Row],[Indirect and Induced Building Through FY12]]+Table1[[#This Row],[Indirect and Induced Building FY13 and After]]</f>
        <v>1332.1459</v>
      </c>
      <c r="BK542" s="9">
        <v>183.18369999999999</v>
      </c>
      <c r="BL542" s="9">
        <v>183.18369999999999</v>
      </c>
      <c r="BM542" s="9">
        <v>3407.8512000000001</v>
      </c>
      <c r="BN542" s="24">
        <f>Table1[[#This Row],[TOTAL Real Property Related Taxes Through FY12]]+Table1[[#This Row],[TOTAL Real Property Related Taxes FY13 and After]]</f>
        <v>3591.0349000000001</v>
      </c>
      <c r="BO542" s="9">
        <v>251.11869999999999</v>
      </c>
      <c r="BP542" s="9">
        <v>251.11869999999999</v>
      </c>
      <c r="BQ542" s="9">
        <v>4671.6873999999998</v>
      </c>
      <c r="BR542" s="24">
        <f>Table1[[#This Row],[Company Direct Through FY12]]+Table1[[#This Row],[Company Direct FY13 and After]]</f>
        <v>4922.8060999999998</v>
      </c>
      <c r="BS542" s="9">
        <v>0</v>
      </c>
      <c r="BT542" s="9">
        <v>0</v>
      </c>
      <c r="BU542" s="9">
        <v>4.1768999999999998</v>
      </c>
      <c r="BV542" s="24">
        <f>Table1[[#This Row],[Sales Tax Exemption Through FY12]]+Table1[[#This Row],[Sales Tax Exemption FY13 and After]]</f>
        <v>4.1768999999999998</v>
      </c>
      <c r="BW542" s="9">
        <v>0</v>
      </c>
      <c r="BX542" s="9">
        <v>0</v>
      </c>
      <c r="BY542" s="9">
        <v>0</v>
      </c>
      <c r="BZ542" s="24">
        <f>Table1[[#This Row],[Energy Tax Savings Through FY12]]+Table1[[#This Row],[Energy Tax Savings FY13 and After]]</f>
        <v>0</v>
      </c>
      <c r="CA542" s="9">
        <v>0</v>
      </c>
      <c r="CB542" s="9">
        <v>0</v>
      </c>
      <c r="CC542" s="9">
        <v>0</v>
      </c>
      <c r="CD542" s="24">
        <f>Table1[[#This Row],[Tax Exempt Bond Savings Through FY12]]+Table1[[#This Row],[Tax Exempt Bond Savings FY13 and After]]</f>
        <v>0</v>
      </c>
      <c r="CE542" s="9">
        <v>135.74100000000001</v>
      </c>
      <c r="CF542" s="9">
        <v>135.74100000000001</v>
      </c>
      <c r="CG542" s="9">
        <v>2525.2546000000002</v>
      </c>
      <c r="CH542" s="24">
        <f>Table1[[#This Row],[Indirect and Induced Through FY12]]+Table1[[#This Row],[Indirect and Induced FY13 and After]]</f>
        <v>2660.9956000000002</v>
      </c>
      <c r="CI542" s="9">
        <v>386.85969999999998</v>
      </c>
      <c r="CJ542" s="9">
        <v>386.85969999999998</v>
      </c>
      <c r="CK542" s="9">
        <v>7192.7650999999996</v>
      </c>
      <c r="CL542" s="24">
        <f>Table1[[#This Row],[TOTAL Income Consumption Use Taxes Through FY12]]+Table1[[#This Row],[TOTAL Income Consumption Use Taxes FY13 and After]]</f>
        <v>7579.6247999999996</v>
      </c>
      <c r="CM542" s="9">
        <v>34.519500000000001</v>
      </c>
      <c r="CN542" s="9">
        <v>34.519500000000001</v>
      </c>
      <c r="CO542" s="9">
        <v>4.1768999999999998</v>
      </c>
      <c r="CP542" s="24">
        <f>Table1[[#This Row],[Assistance Provided Through FY12]]+Table1[[#This Row],[Assistance Provided FY13 and After]]</f>
        <v>38.696399999999997</v>
      </c>
      <c r="CQ542" s="9">
        <v>0</v>
      </c>
      <c r="CR542" s="9">
        <v>0</v>
      </c>
      <c r="CS542" s="9">
        <v>0</v>
      </c>
      <c r="CT542" s="24">
        <f>Table1[[#This Row],[Recapture Cancellation Reduction Amount Through FY12]]+Table1[[#This Row],[Recapture Cancellation Reduction Amount FY13 and After]]</f>
        <v>0</v>
      </c>
      <c r="CU542" s="9">
        <v>0</v>
      </c>
      <c r="CV542" s="9">
        <v>0</v>
      </c>
      <c r="CW542" s="9">
        <v>0</v>
      </c>
      <c r="CX542" s="24">
        <f>Table1[[#This Row],[Penalty Paid Through FY12]]+Table1[[#This Row],[Penalty Paid FY13 and After]]</f>
        <v>0</v>
      </c>
      <c r="CY542" s="9">
        <v>34.519500000000001</v>
      </c>
      <c r="CZ542" s="9">
        <v>34.519500000000001</v>
      </c>
      <c r="DA542" s="9">
        <v>4.1768999999999998</v>
      </c>
      <c r="DB542" s="24">
        <f>Table1[[#This Row],[TOTAL Assistance Net of Recapture Penalties Through FY12]]+Table1[[#This Row],[TOTAL Assistance Net of Recapture Penalties FY13 and After]]</f>
        <v>38.696399999999997</v>
      </c>
      <c r="DC542" s="9">
        <v>364.2765</v>
      </c>
      <c r="DD542" s="9">
        <v>364.2765</v>
      </c>
      <c r="DE542" s="9">
        <v>6134.6293999999998</v>
      </c>
      <c r="DF542" s="24">
        <f>Table1[[#This Row],[Company Direct Tax Revenue Before Assistance Through FY12]]+Table1[[#This Row],[Company Direct Tax Revenue Before Assistance FY13 and After]]</f>
        <v>6498.9058999999997</v>
      </c>
      <c r="DG542" s="9">
        <v>240.28639999999999</v>
      </c>
      <c r="DH542" s="9">
        <v>240.28639999999999</v>
      </c>
      <c r="DI542" s="9">
        <v>4470.1638000000003</v>
      </c>
      <c r="DJ542" s="24">
        <f>Table1[[#This Row],[Indirect and Induced Tax Revenues Through FY12]]+Table1[[#This Row],[Indirect and Induced Tax Revenues FY13 and After]]</f>
        <v>4710.4502000000002</v>
      </c>
      <c r="DK542" s="9">
        <v>604.56290000000001</v>
      </c>
      <c r="DL542" s="9">
        <v>604.56290000000001</v>
      </c>
      <c r="DM542" s="9">
        <v>10604.7932</v>
      </c>
      <c r="DN542" s="24">
        <f>Table1[[#This Row],[TOTAL Tax Revenues Before Assistance Through FY12]]+Table1[[#This Row],[TOTAL Tax Revenues Before Assistance FY13 and After]]</f>
        <v>11209.356100000001</v>
      </c>
      <c r="DO542" s="9">
        <v>570.04340000000002</v>
      </c>
      <c r="DP542" s="9">
        <v>570.04340000000002</v>
      </c>
      <c r="DQ542" s="9">
        <v>10600.6163</v>
      </c>
      <c r="DR542" s="24">
        <f>Table1[[#This Row],[TOTAL Tax Revenues Net of Assistance Recapture and Penalty Through FY12]]+Table1[[#This Row],[TOTAL Tax Revenues Net of Assistance Recapture and Penalty FY13 and After]]</f>
        <v>11170.6597</v>
      </c>
      <c r="DS542" s="9">
        <v>0</v>
      </c>
      <c r="DT542" s="9">
        <v>0</v>
      </c>
      <c r="DU542" s="9">
        <v>0</v>
      </c>
      <c r="DV542" s="9">
        <v>0</v>
      </c>
    </row>
    <row r="543" spans="1:126" x14ac:dyDescent="0.25">
      <c r="A543" s="10">
        <v>93794</v>
      </c>
      <c r="B543" s="10" t="s">
        <v>1956</v>
      </c>
      <c r="C543" s="10" t="s">
        <v>1957</v>
      </c>
      <c r="D543" s="10" t="s">
        <v>47</v>
      </c>
      <c r="E543" s="10">
        <v>7</v>
      </c>
      <c r="F543" s="10" t="s">
        <v>1958</v>
      </c>
      <c r="G543" s="10" t="s">
        <v>521</v>
      </c>
      <c r="H543" s="13">
        <v>7500</v>
      </c>
      <c r="I543" s="13">
        <v>15000</v>
      </c>
      <c r="J543" s="10" t="s">
        <v>39</v>
      </c>
      <c r="K543" s="10" t="s">
        <v>805</v>
      </c>
      <c r="L543" s="8">
        <v>41073</v>
      </c>
      <c r="M543" s="8">
        <v>41486</v>
      </c>
      <c r="N543" s="9">
        <v>400</v>
      </c>
      <c r="O543" s="10"/>
      <c r="P543" s="7">
        <v>0</v>
      </c>
      <c r="Q543" s="7">
        <v>0</v>
      </c>
      <c r="R543" s="7">
        <v>0</v>
      </c>
      <c r="S543" s="7">
        <v>0</v>
      </c>
      <c r="T543" s="7">
        <v>0</v>
      </c>
      <c r="U543" s="7">
        <v>0</v>
      </c>
      <c r="V543" s="7">
        <v>1</v>
      </c>
      <c r="W543" s="7">
        <v>0</v>
      </c>
      <c r="X543" s="7">
        <v>0</v>
      </c>
      <c r="Y543" s="7">
        <v>0</v>
      </c>
      <c r="Z543" s="7">
        <v>0</v>
      </c>
      <c r="AA543" s="7">
        <v>0</v>
      </c>
      <c r="AB543" s="16">
        <v>0</v>
      </c>
      <c r="AC543" s="16">
        <v>0</v>
      </c>
      <c r="AD543" s="16">
        <v>0</v>
      </c>
      <c r="AE543" s="16">
        <v>0</v>
      </c>
      <c r="AF543" s="15">
        <v>0</v>
      </c>
      <c r="AG543" s="10" t="s">
        <v>1966</v>
      </c>
      <c r="AH543" s="10" t="s">
        <v>1966</v>
      </c>
      <c r="AI543" s="9">
        <v>6.8231000000000002</v>
      </c>
      <c r="AJ543" s="9">
        <v>6.8231000000000002</v>
      </c>
      <c r="AK543" s="9">
        <v>13.121</v>
      </c>
      <c r="AL543" s="24">
        <f>Table1[[#This Row],[Company Direct Land Through FY12]]+Table1[[#This Row],[Company Direct Land FY13 and After]]</f>
        <v>19.944099999999999</v>
      </c>
      <c r="AM543" s="9">
        <v>12.6714</v>
      </c>
      <c r="AN543" s="9">
        <v>12.6714</v>
      </c>
      <c r="AO543" s="9">
        <v>24.3673</v>
      </c>
      <c r="AP543" s="24">
        <f>Table1[[#This Row],[Company Direct Building Through FY12]]+Table1[[#This Row],[Company Direct Building FY13 and After]]</f>
        <v>37.038699999999999</v>
      </c>
      <c r="AQ543" s="9">
        <v>0</v>
      </c>
      <c r="AR543" s="9">
        <v>0</v>
      </c>
      <c r="AS543" s="9">
        <v>0</v>
      </c>
      <c r="AT543" s="24">
        <f>Table1[[#This Row],[Mortgage Recording Tax Through FY12]]+Table1[[#This Row],[Mortgage Recording Tax FY13 and After]]</f>
        <v>0</v>
      </c>
      <c r="AU543" s="9">
        <v>0</v>
      </c>
      <c r="AV543" s="9">
        <v>0</v>
      </c>
      <c r="AW543" s="9">
        <v>0</v>
      </c>
      <c r="AX543" s="24">
        <f>Table1[[#This Row],[Pilot Savings  Through FY12]]+Table1[[#This Row],[Pilot Savings FY13 and After]]</f>
        <v>0</v>
      </c>
      <c r="AY543" s="9">
        <v>0</v>
      </c>
      <c r="AZ543" s="9">
        <v>0</v>
      </c>
      <c r="BA543" s="9">
        <v>0</v>
      </c>
      <c r="BB543" s="24">
        <f>Table1[[#This Row],[Mortgage Recording Tax Exemption Through FY12]]+Table1[[#This Row],[Mortgage Recording Tax Exemption FY13 and After]]</f>
        <v>0</v>
      </c>
      <c r="BC543" s="9">
        <v>0.9899</v>
      </c>
      <c r="BD543" s="9">
        <v>0.9899</v>
      </c>
      <c r="BE543" s="9">
        <v>1.9035</v>
      </c>
      <c r="BF543" s="24">
        <f>Table1[[#This Row],[Indirect and Induced Land Through FY12]]+Table1[[#This Row],[Indirect and Induced Land FY13 and After]]</f>
        <v>2.8933999999999997</v>
      </c>
      <c r="BG543" s="9">
        <v>1.8384</v>
      </c>
      <c r="BH543" s="9">
        <v>1.8384</v>
      </c>
      <c r="BI543" s="9">
        <v>3.5352000000000001</v>
      </c>
      <c r="BJ543" s="24">
        <f>Table1[[#This Row],[Indirect and Induced Building Through FY12]]+Table1[[#This Row],[Indirect and Induced Building FY13 and After]]</f>
        <v>5.3735999999999997</v>
      </c>
      <c r="BK543" s="9">
        <v>22.322800000000001</v>
      </c>
      <c r="BL543" s="9">
        <v>22.322800000000001</v>
      </c>
      <c r="BM543" s="9">
        <v>42.927</v>
      </c>
      <c r="BN543" s="24">
        <f>Table1[[#This Row],[TOTAL Real Property Related Taxes Through FY12]]+Table1[[#This Row],[TOTAL Real Property Related Taxes FY13 and After]]</f>
        <v>65.249799999999993</v>
      </c>
      <c r="BO543" s="9">
        <v>5.9359000000000002</v>
      </c>
      <c r="BP543" s="9">
        <v>5.9359000000000002</v>
      </c>
      <c r="BQ543" s="9">
        <v>11.414899999999999</v>
      </c>
      <c r="BR543" s="24">
        <f>Table1[[#This Row],[Company Direct Through FY12]]+Table1[[#This Row],[Company Direct FY13 and After]]</f>
        <v>17.3508</v>
      </c>
      <c r="BS543" s="9">
        <v>0</v>
      </c>
      <c r="BT543" s="9">
        <v>0</v>
      </c>
      <c r="BU543" s="9">
        <v>0</v>
      </c>
      <c r="BV543" s="24">
        <f>Table1[[#This Row],[Sales Tax Exemption Through FY12]]+Table1[[#This Row],[Sales Tax Exemption FY13 and After]]</f>
        <v>0</v>
      </c>
      <c r="BW543" s="9">
        <v>0</v>
      </c>
      <c r="BX543" s="9">
        <v>0</v>
      </c>
      <c r="BY543" s="9">
        <v>0</v>
      </c>
      <c r="BZ543" s="24">
        <f>Table1[[#This Row],[Energy Tax Savings Through FY12]]+Table1[[#This Row],[Energy Tax Savings FY13 and After]]</f>
        <v>0</v>
      </c>
      <c r="CA543" s="9">
        <v>0</v>
      </c>
      <c r="CB543" s="9">
        <v>0</v>
      </c>
      <c r="CC543" s="9">
        <v>0</v>
      </c>
      <c r="CD543" s="24">
        <f>Table1[[#This Row],[Tax Exempt Bond Savings Through FY12]]+Table1[[#This Row],[Tax Exempt Bond Savings FY13 and After]]</f>
        <v>0</v>
      </c>
      <c r="CE543" s="9">
        <v>3.0506000000000002</v>
      </c>
      <c r="CF543" s="9">
        <v>3.0506000000000002</v>
      </c>
      <c r="CG543" s="9">
        <v>5.8663999999999996</v>
      </c>
      <c r="CH543" s="24">
        <f>Table1[[#This Row],[Indirect and Induced Through FY12]]+Table1[[#This Row],[Indirect and Induced FY13 and After]]</f>
        <v>8.9169999999999998</v>
      </c>
      <c r="CI543" s="9">
        <v>8.9864999999999995</v>
      </c>
      <c r="CJ543" s="9">
        <v>8.9864999999999995</v>
      </c>
      <c r="CK543" s="9">
        <v>17.281300000000002</v>
      </c>
      <c r="CL543" s="24">
        <f>Table1[[#This Row],[TOTAL Income Consumption Use Taxes Through FY12]]+Table1[[#This Row],[TOTAL Income Consumption Use Taxes FY13 and After]]</f>
        <v>26.267800000000001</v>
      </c>
      <c r="CM543" s="9">
        <v>0</v>
      </c>
      <c r="CN543" s="9">
        <v>0</v>
      </c>
      <c r="CO543" s="9">
        <v>0</v>
      </c>
      <c r="CP543" s="24">
        <f>Table1[[#This Row],[Assistance Provided Through FY12]]+Table1[[#This Row],[Assistance Provided FY13 and After]]</f>
        <v>0</v>
      </c>
      <c r="CQ543" s="9">
        <v>0</v>
      </c>
      <c r="CR543" s="9">
        <v>0</v>
      </c>
      <c r="CS543" s="9">
        <v>0</v>
      </c>
      <c r="CT543" s="24">
        <f>Table1[[#This Row],[Recapture Cancellation Reduction Amount Through FY12]]+Table1[[#This Row],[Recapture Cancellation Reduction Amount FY13 and After]]</f>
        <v>0</v>
      </c>
      <c r="CU543" s="9">
        <v>0</v>
      </c>
      <c r="CV543" s="9">
        <v>0</v>
      </c>
      <c r="CW543" s="9">
        <v>0</v>
      </c>
      <c r="CX543" s="24">
        <f>Table1[[#This Row],[Penalty Paid Through FY12]]+Table1[[#This Row],[Penalty Paid FY13 and After]]</f>
        <v>0</v>
      </c>
      <c r="CY543" s="9">
        <v>0</v>
      </c>
      <c r="CZ543" s="9">
        <v>0</v>
      </c>
      <c r="DA543" s="9">
        <v>0</v>
      </c>
      <c r="DB543" s="24">
        <f>Table1[[#This Row],[TOTAL Assistance Net of Recapture Penalties Through FY12]]+Table1[[#This Row],[TOTAL Assistance Net of Recapture Penalties FY13 and After]]</f>
        <v>0</v>
      </c>
      <c r="DC543" s="9">
        <v>25.430399999999999</v>
      </c>
      <c r="DD543" s="9">
        <v>25.430399999999999</v>
      </c>
      <c r="DE543" s="9">
        <v>48.903199999999998</v>
      </c>
      <c r="DF543" s="24">
        <f>Table1[[#This Row],[Company Direct Tax Revenue Before Assistance Through FY12]]+Table1[[#This Row],[Company Direct Tax Revenue Before Assistance FY13 and After]]</f>
        <v>74.33359999999999</v>
      </c>
      <c r="DG543" s="9">
        <v>5.8788999999999998</v>
      </c>
      <c r="DH543" s="9">
        <v>5.8788999999999998</v>
      </c>
      <c r="DI543" s="9">
        <v>11.305099999999999</v>
      </c>
      <c r="DJ543" s="24">
        <f>Table1[[#This Row],[Indirect and Induced Tax Revenues Through FY12]]+Table1[[#This Row],[Indirect and Induced Tax Revenues FY13 and After]]</f>
        <v>17.183999999999997</v>
      </c>
      <c r="DK543" s="9">
        <v>31.3093</v>
      </c>
      <c r="DL543" s="9">
        <v>31.3093</v>
      </c>
      <c r="DM543" s="9">
        <v>60.208300000000001</v>
      </c>
      <c r="DN543" s="24">
        <f>Table1[[#This Row],[TOTAL Tax Revenues Before Assistance Through FY12]]+Table1[[#This Row],[TOTAL Tax Revenues Before Assistance FY13 and After]]</f>
        <v>91.517600000000002</v>
      </c>
      <c r="DO543" s="9">
        <v>31.3093</v>
      </c>
      <c r="DP543" s="9">
        <v>31.3093</v>
      </c>
      <c r="DQ543" s="9">
        <v>60.208300000000001</v>
      </c>
      <c r="DR543" s="24">
        <f>Table1[[#This Row],[TOTAL Tax Revenues Net of Assistance Recapture and Penalty Through FY12]]+Table1[[#This Row],[TOTAL Tax Revenues Net of Assistance Recapture and Penalty FY13 and After]]</f>
        <v>91.517600000000002</v>
      </c>
      <c r="DS543" s="9">
        <v>0</v>
      </c>
      <c r="DT543" s="9">
        <v>0</v>
      </c>
      <c r="DU543" s="9">
        <v>0</v>
      </c>
      <c r="DV543" s="9">
        <v>0</v>
      </c>
    </row>
    <row r="544" spans="1:126" x14ac:dyDescent="0.25">
      <c r="A544" s="10">
        <v>93795</v>
      </c>
      <c r="B544" s="10" t="s">
        <v>1959</v>
      </c>
      <c r="C544" s="10" t="s">
        <v>1961</v>
      </c>
      <c r="D544" s="10" t="s">
        <v>10</v>
      </c>
      <c r="E544" s="10">
        <v>8</v>
      </c>
      <c r="F544" s="10" t="s">
        <v>1962</v>
      </c>
      <c r="G544" s="10" t="s">
        <v>23</v>
      </c>
      <c r="H544" s="13">
        <v>10000</v>
      </c>
      <c r="I544" s="13">
        <v>49300</v>
      </c>
      <c r="J544" s="10" t="s">
        <v>205</v>
      </c>
      <c r="K544" s="10" t="s">
        <v>1960</v>
      </c>
      <c r="L544" s="8">
        <v>41087</v>
      </c>
      <c r="M544" s="8">
        <v>43617</v>
      </c>
      <c r="N544" s="9">
        <v>15205</v>
      </c>
      <c r="O544" s="10" t="s">
        <v>74</v>
      </c>
      <c r="P544" s="7">
        <v>320</v>
      </c>
      <c r="Q544" s="7">
        <v>19</v>
      </c>
      <c r="R544" s="7">
        <v>1258</v>
      </c>
      <c r="S544" s="7">
        <v>6</v>
      </c>
      <c r="T544" s="7">
        <v>26</v>
      </c>
      <c r="U544" s="7">
        <v>1629</v>
      </c>
      <c r="V544" s="7">
        <v>1433</v>
      </c>
      <c r="W544" s="7">
        <v>0</v>
      </c>
      <c r="X544" s="7">
        <v>0</v>
      </c>
      <c r="Y544" s="7">
        <v>80</v>
      </c>
      <c r="Z544" s="7">
        <v>0</v>
      </c>
      <c r="AA544" s="7">
        <v>70.804741110417964</v>
      </c>
      <c r="AB544" s="16">
        <v>20.274485339987525</v>
      </c>
      <c r="AC544" s="16">
        <v>8.4840923268870867</v>
      </c>
      <c r="AD544" s="16">
        <v>0.37429819089207733</v>
      </c>
      <c r="AE544" s="16">
        <v>6.2383031815346227E-2</v>
      </c>
      <c r="AF544" s="15">
        <v>56.89332501559575</v>
      </c>
      <c r="AG544" s="10" t="s">
        <v>28</v>
      </c>
      <c r="AH544" s="10" t="s">
        <v>1966</v>
      </c>
      <c r="AI544" s="9">
        <v>0</v>
      </c>
      <c r="AJ544" s="9">
        <v>0</v>
      </c>
      <c r="AK544" s="9">
        <v>0</v>
      </c>
      <c r="AL544" s="24">
        <f>Table1[[#This Row],[Company Direct Land Through FY12]]+Table1[[#This Row],[Company Direct Land FY13 and After]]</f>
        <v>0</v>
      </c>
      <c r="AM544" s="9">
        <v>0</v>
      </c>
      <c r="AN544" s="9">
        <v>0</v>
      </c>
      <c r="AO544" s="9">
        <v>0</v>
      </c>
      <c r="AP544" s="24">
        <f>Table1[[#This Row],[Company Direct Building Through FY12]]+Table1[[#This Row],[Company Direct Building FY13 and After]]</f>
        <v>0</v>
      </c>
      <c r="AQ544" s="9">
        <v>252.03809999999999</v>
      </c>
      <c r="AR544" s="9">
        <v>252.03809999999999</v>
      </c>
      <c r="AS544" s="9">
        <v>0</v>
      </c>
      <c r="AT544" s="24">
        <f>Table1[[#This Row],[Mortgage Recording Tax Through FY12]]+Table1[[#This Row],[Mortgage Recording Tax FY13 and After]]</f>
        <v>252.03809999999999</v>
      </c>
      <c r="AU544" s="9">
        <v>0</v>
      </c>
      <c r="AV544" s="9">
        <v>0</v>
      </c>
      <c r="AW544" s="9">
        <v>0</v>
      </c>
      <c r="AX544" s="24">
        <f>Table1[[#This Row],[Pilot Savings  Through FY12]]+Table1[[#This Row],[Pilot Savings FY13 and After]]</f>
        <v>0</v>
      </c>
      <c r="AY544" s="9">
        <v>252.03809999999999</v>
      </c>
      <c r="AZ544" s="9">
        <v>252.03809999999999</v>
      </c>
      <c r="BA544" s="9">
        <v>0</v>
      </c>
      <c r="BB544" s="24">
        <f>Table1[[#This Row],[Mortgage Recording Tax Exemption Through FY12]]+Table1[[#This Row],[Mortgage Recording Tax Exemption FY13 and After]]</f>
        <v>252.03809999999999</v>
      </c>
      <c r="BC544" s="9">
        <v>1053.8887</v>
      </c>
      <c r="BD544" s="9">
        <v>1053.8887</v>
      </c>
      <c r="BE544" s="9">
        <v>6651.7443000000003</v>
      </c>
      <c r="BF544" s="24">
        <f>Table1[[#This Row],[Indirect and Induced Land Through FY12]]+Table1[[#This Row],[Indirect and Induced Land FY13 and After]]</f>
        <v>7705.6329999999998</v>
      </c>
      <c r="BG544" s="9">
        <v>1957.2219</v>
      </c>
      <c r="BH544" s="9">
        <v>1957.2219</v>
      </c>
      <c r="BI544" s="9">
        <v>12353.2402</v>
      </c>
      <c r="BJ544" s="24">
        <f>Table1[[#This Row],[Indirect and Induced Building Through FY12]]+Table1[[#This Row],[Indirect and Induced Building FY13 and After]]</f>
        <v>14310.462100000001</v>
      </c>
      <c r="BK544" s="9">
        <v>3011.1106</v>
      </c>
      <c r="BL544" s="9">
        <v>3011.1106</v>
      </c>
      <c r="BM544" s="9">
        <v>19004.984499999999</v>
      </c>
      <c r="BN544" s="24">
        <f>Table1[[#This Row],[TOTAL Real Property Related Taxes Through FY12]]+Table1[[#This Row],[TOTAL Real Property Related Taxes FY13 and After]]</f>
        <v>22016.095099999999</v>
      </c>
      <c r="BO544" s="9">
        <v>2969.8373999999999</v>
      </c>
      <c r="BP544" s="9">
        <v>2969.8373999999999</v>
      </c>
      <c r="BQ544" s="9">
        <v>18744.4833</v>
      </c>
      <c r="BR544" s="24">
        <f>Table1[[#This Row],[Company Direct Through FY12]]+Table1[[#This Row],[Company Direct FY13 and After]]</f>
        <v>21714.3207</v>
      </c>
      <c r="BS544" s="9">
        <v>0</v>
      </c>
      <c r="BT544" s="9">
        <v>0</v>
      </c>
      <c r="BU544" s="9">
        <v>0</v>
      </c>
      <c r="BV544" s="24">
        <f>Table1[[#This Row],[Sales Tax Exemption Through FY12]]+Table1[[#This Row],[Sales Tax Exemption FY13 and After]]</f>
        <v>0</v>
      </c>
      <c r="BW544" s="9">
        <v>0</v>
      </c>
      <c r="BX544" s="9">
        <v>0</v>
      </c>
      <c r="BY544" s="9">
        <v>0</v>
      </c>
      <c r="BZ544" s="24">
        <f>Table1[[#This Row],[Energy Tax Savings Through FY12]]+Table1[[#This Row],[Energy Tax Savings FY13 and After]]</f>
        <v>0</v>
      </c>
      <c r="CA544" s="9">
        <v>3.1684999999999999</v>
      </c>
      <c r="CB544" s="9">
        <v>3.1684999999999999</v>
      </c>
      <c r="CC544" s="9">
        <v>17.531700000000001</v>
      </c>
      <c r="CD544" s="24">
        <f>Table1[[#This Row],[Tax Exempt Bond Savings Through FY12]]+Table1[[#This Row],[Tax Exempt Bond Savings FY13 and After]]</f>
        <v>20.700200000000002</v>
      </c>
      <c r="CE544" s="9">
        <v>3532.6723000000002</v>
      </c>
      <c r="CF544" s="9">
        <v>3532.6723000000002</v>
      </c>
      <c r="CG544" s="9">
        <v>22296.882900000001</v>
      </c>
      <c r="CH544" s="24">
        <f>Table1[[#This Row],[Indirect and Induced Through FY12]]+Table1[[#This Row],[Indirect and Induced FY13 and After]]</f>
        <v>25829.555200000003</v>
      </c>
      <c r="CI544" s="9">
        <v>6499.3411999999998</v>
      </c>
      <c r="CJ544" s="9">
        <v>6499.3411999999998</v>
      </c>
      <c r="CK544" s="9">
        <v>41023.834499999997</v>
      </c>
      <c r="CL544" s="24">
        <f>Table1[[#This Row],[TOTAL Income Consumption Use Taxes Through FY12]]+Table1[[#This Row],[TOTAL Income Consumption Use Taxes FY13 and After]]</f>
        <v>47523.1757</v>
      </c>
      <c r="CM544" s="9">
        <v>255.20660000000001</v>
      </c>
      <c r="CN544" s="9">
        <v>255.20660000000001</v>
      </c>
      <c r="CO544" s="9">
        <v>17.531700000000001</v>
      </c>
      <c r="CP544" s="24">
        <f>Table1[[#This Row],[Assistance Provided Through FY12]]+Table1[[#This Row],[Assistance Provided FY13 and After]]</f>
        <v>272.73829999999998</v>
      </c>
      <c r="CQ544" s="9">
        <v>0</v>
      </c>
      <c r="CR544" s="9">
        <v>0</v>
      </c>
      <c r="CS544" s="9">
        <v>0</v>
      </c>
      <c r="CT544" s="24">
        <f>Table1[[#This Row],[Recapture Cancellation Reduction Amount Through FY12]]+Table1[[#This Row],[Recapture Cancellation Reduction Amount FY13 and After]]</f>
        <v>0</v>
      </c>
      <c r="CU544" s="9">
        <v>0</v>
      </c>
      <c r="CV544" s="9">
        <v>0</v>
      </c>
      <c r="CW544" s="9">
        <v>0</v>
      </c>
      <c r="CX544" s="24">
        <f>Table1[[#This Row],[Penalty Paid Through FY12]]+Table1[[#This Row],[Penalty Paid FY13 and After]]</f>
        <v>0</v>
      </c>
      <c r="CY544" s="9">
        <v>255.20660000000001</v>
      </c>
      <c r="CZ544" s="9">
        <v>255.20660000000001</v>
      </c>
      <c r="DA544" s="9">
        <v>17.531700000000001</v>
      </c>
      <c r="DB544" s="24">
        <f>Table1[[#This Row],[TOTAL Assistance Net of Recapture Penalties Through FY12]]+Table1[[#This Row],[TOTAL Assistance Net of Recapture Penalties FY13 and After]]</f>
        <v>272.73829999999998</v>
      </c>
      <c r="DC544" s="9">
        <v>3221.8755000000001</v>
      </c>
      <c r="DD544" s="9">
        <v>3221.8755000000001</v>
      </c>
      <c r="DE544" s="9">
        <v>18744.4833</v>
      </c>
      <c r="DF544" s="24">
        <f>Table1[[#This Row],[Company Direct Tax Revenue Before Assistance Through FY12]]+Table1[[#This Row],[Company Direct Tax Revenue Before Assistance FY13 and After]]</f>
        <v>21966.358800000002</v>
      </c>
      <c r="DG544" s="9">
        <v>6543.7829000000002</v>
      </c>
      <c r="DH544" s="9">
        <v>6543.7829000000002</v>
      </c>
      <c r="DI544" s="9">
        <v>41301.867400000003</v>
      </c>
      <c r="DJ544" s="24">
        <f>Table1[[#This Row],[Indirect and Induced Tax Revenues Through FY12]]+Table1[[#This Row],[Indirect and Induced Tax Revenues FY13 and After]]</f>
        <v>47845.650300000001</v>
      </c>
      <c r="DK544" s="9">
        <v>9765.6584000000003</v>
      </c>
      <c r="DL544" s="9">
        <v>9765.6584000000003</v>
      </c>
      <c r="DM544" s="9">
        <v>60046.350700000003</v>
      </c>
      <c r="DN544" s="24">
        <f>Table1[[#This Row],[TOTAL Tax Revenues Before Assistance Through FY12]]+Table1[[#This Row],[TOTAL Tax Revenues Before Assistance FY13 and After]]</f>
        <v>69812.009099999996</v>
      </c>
      <c r="DO544" s="9">
        <v>9510.4518000000007</v>
      </c>
      <c r="DP544" s="9">
        <v>9510.4518000000007</v>
      </c>
      <c r="DQ544" s="9">
        <v>60028.819000000003</v>
      </c>
      <c r="DR544" s="24">
        <f>Table1[[#This Row],[TOTAL Tax Revenues Net of Assistance Recapture and Penalty Through FY12]]+Table1[[#This Row],[TOTAL Tax Revenues Net of Assistance Recapture and Penalty FY13 and After]]</f>
        <v>69539.270799999998</v>
      </c>
      <c r="DS544" s="9">
        <v>15205</v>
      </c>
      <c r="DT544" s="9">
        <v>0</v>
      </c>
      <c r="DU544" s="9">
        <v>0</v>
      </c>
      <c r="DV544" s="9">
        <v>0</v>
      </c>
    </row>
    <row r="545" spans="1:126" x14ac:dyDescent="0.25">
      <c r="A545" s="10">
        <v>93796</v>
      </c>
      <c r="B545" s="10" t="s">
        <v>771</v>
      </c>
      <c r="C545" s="10" t="s">
        <v>773</v>
      </c>
      <c r="D545" s="10" t="s">
        <v>47</v>
      </c>
      <c r="E545" s="10">
        <v>7</v>
      </c>
      <c r="F545" s="10" t="s">
        <v>774</v>
      </c>
      <c r="G545" s="10" t="s">
        <v>775</v>
      </c>
      <c r="H545" s="13">
        <v>194130</v>
      </c>
      <c r="I545" s="13">
        <v>501375</v>
      </c>
      <c r="J545" s="10" t="s">
        <v>772</v>
      </c>
      <c r="K545" s="10" t="s">
        <v>1960</v>
      </c>
      <c r="L545" s="8">
        <v>41089</v>
      </c>
      <c r="M545" s="8">
        <v>48563</v>
      </c>
      <c r="N545" s="9">
        <v>26247.34</v>
      </c>
      <c r="O545" s="10" t="s">
        <v>74</v>
      </c>
      <c r="P545" s="7">
        <v>0</v>
      </c>
      <c r="Q545" s="7">
        <v>0</v>
      </c>
      <c r="R545" s="7">
        <v>0</v>
      </c>
      <c r="S545" s="7">
        <v>0</v>
      </c>
      <c r="T545" s="7">
        <v>28</v>
      </c>
      <c r="U545" s="7">
        <v>28</v>
      </c>
      <c r="V545" s="7">
        <v>26</v>
      </c>
      <c r="W545" s="7">
        <v>26</v>
      </c>
      <c r="X545" s="7">
        <v>0</v>
      </c>
      <c r="Y545" s="7">
        <v>26</v>
      </c>
      <c r="Z545" s="7">
        <v>0</v>
      </c>
      <c r="AA545" s="7">
        <v>0</v>
      </c>
      <c r="AB545" s="16">
        <v>0</v>
      </c>
      <c r="AC545" s="16">
        <v>0</v>
      </c>
      <c r="AD545" s="16">
        <v>0</v>
      </c>
      <c r="AE545" s="16">
        <v>0</v>
      </c>
      <c r="AF545" s="15">
        <v>0</v>
      </c>
      <c r="AG545" s="10" t="s">
        <v>1966</v>
      </c>
      <c r="AH545" s="10" t="s">
        <v>1966</v>
      </c>
      <c r="AI545" s="9">
        <v>0</v>
      </c>
      <c r="AJ545" s="9">
        <v>0</v>
      </c>
      <c r="AK545" s="9">
        <v>0</v>
      </c>
      <c r="AL545" s="24">
        <f>Table1[[#This Row],[Company Direct Land Through FY12]]+Table1[[#This Row],[Company Direct Land FY13 and After]]</f>
        <v>0</v>
      </c>
      <c r="AM545" s="9">
        <v>0</v>
      </c>
      <c r="AN545" s="9">
        <v>0</v>
      </c>
      <c r="AO545" s="9">
        <v>0</v>
      </c>
      <c r="AP545" s="24">
        <f>Table1[[#This Row],[Company Direct Building Through FY12]]+Table1[[#This Row],[Company Direct Building FY13 and After]]</f>
        <v>0</v>
      </c>
      <c r="AQ545" s="9">
        <v>408.76420000000002</v>
      </c>
      <c r="AR545" s="9">
        <v>408.76420000000002</v>
      </c>
      <c r="AS545" s="9">
        <v>0</v>
      </c>
      <c r="AT545" s="24">
        <f>Table1[[#This Row],[Mortgage Recording Tax Through FY12]]+Table1[[#This Row],[Mortgage Recording Tax FY13 and After]]</f>
        <v>408.76420000000002</v>
      </c>
      <c r="AU545" s="9">
        <v>0</v>
      </c>
      <c r="AV545" s="9">
        <v>0</v>
      </c>
      <c r="AW545" s="9">
        <v>0</v>
      </c>
      <c r="AX545" s="24">
        <f>Table1[[#This Row],[Pilot Savings  Through FY12]]+Table1[[#This Row],[Pilot Savings FY13 and After]]</f>
        <v>0</v>
      </c>
      <c r="AY545" s="9">
        <v>408.76420000000002</v>
      </c>
      <c r="AZ545" s="9">
        <v>408.76420000000002</v>
      </c>
      <c r="BA545" s="9">
        <v>0</v>
      </c>
      <c r="BB545" s="24">
        <f>Table1[[#This Row],[Mortgage Recording Tax Exemption Through FY12]]+Table1[[#This Row],[Mortgage Recording Tax Exemption FY13 and After]]</f>
        <v>408.76420000000002</v>
      </c>
      <c r="BC545" s="9">
        <v>39.188000000000002</v>
      </c>
      <c r="BD545" s="9">
        <v>39.188000000000002</v>
      </c>
      <c r="BE545" s="9">
        <v>214.1465</v>
      </c>
      <c r="BF545" s="24">
        <f>Table1[[#This Row],[Indirect and Induced Land Through FY12]]+Table1[[#This Row],[Indirect and Induced Land FY13 and After]]</f>
        <v>253.33449999999999</v>
      </c>
      <c r="BG545" s="9">
        <v>72.777699999999996</v>
      </c>
      <c r="BH545" s="9">
        <v>72.777699999999996</v>
      </c>
      <c r="BI545" s="9">
        <v>397.69959999999998</v>
      </c>
      <c r="BJ545" s="24">
        <f>Table1[[#This Row],[Indirect and Induced Building Through FY12]]+Table1[[#This Row],[Indirect and Induced Building FY13 and After]]</f>
        <v>470.47729999999996</v>
      </c>
      <c r="BK545" s="9">
        <v>111.9657</v>
      </c>
      <c r="BL545" s="9">
        <v>111.9657</v>
      </c>
      <c r="BM545" s="9">
        <v>611.84609999999998</v>
      </c>
      <c r="BN545" s="24">
        <f>Table1[[#This Row],[TOTAL Real Property Related Taxes Through FY12]]+Table1[[#This Row],[TOTAL Real Property Related Taxes FY13 and After]]</f>
        <v>723.81179999999995</v>
      </c>
      <c r="BO545" s="9">
        <v>205.8039</v>
      </c>
      <c r="BP545" s="9">
        <v>205.8039</v>
      </c>
      <c r="BQ545" s="9">
        <v>1672.7573</v>
      </c>
      <c r="BR545" s="24">
        <f>Table1[[#This Row],[Company Direct Through FY12]]+Table1[[#This Row],[Company Direct FY13 and After]]</f>
        <v>1878.5612000000001</v>
      </c>
      <c r="BS545" s="9">
        <v>0</v>
      </c>
      <c r="BT545" s="9">
        <v>0</v>
      </c>
      <c r="BU545" s="9">
        <v>0</v>
      </c>
      <c r="BV545" s="24">
        <f>Table1[[#This Row],[Sales Tax Exemption Through FY12]]+Table1[[#This Row],[Sales Tax Exemption FY13 and After]]</f>
        <v>0</v>
      </c>
      <c r="BW545" s="9">
        <v>0</v>
      </c>
      <c r="BX545" s="9">
        <v>0</v>
      </c>
      <c r="BY545" s="9">
        <v>0</v>
      </c>
      <c r="BZ545" s="24">
        <f>Table1[[#This Row],[Energy Tax Savings Through FY12]]+Table1[[#This Row],[Energy Tax Savings FY13 and After]]</f>
        <v>0</v>
      </c>
      <c r="CA545" s="9">
        <v>7.2700000000000001E-2</v>
      </c>
      <c r="CB545" s="9">
        <v>7.2700000000000001E-2</v>
      </c>
      <c r="CC545" s="9">
        <v>0.44700000000000001</v>
      </c>
      <c r="CD545" s="24">
        <f>Table1[[#This Row],[Tax Exempt Bond Savings Through FY12]]+Table1[[#This Row],[Tax Exempt Bond Savings FY13 and After]]</f>
        <v>0.51970000000000005</v>
      </c>
      <c r="CE545" s="9">
        <v>120.76600000000001</v>
      </c>
      <c r="CF545" s="9">
        <v>120.76600000000001</v>
      </c>
      <c r="CG545" s="9">
        <v>1924.6451</v>
      </c>
      <c r="CH545" s="24">
        <f>Table1[[#This Row],[Indirect and Induced Through FY12]]+Table1[[#This Row],[Indirect and Induced FY13 and After]]</f>
        <v>2045.4111</v>
      </c>
      <c r="CI545" s="9">
        <v>326.49720000000002</v>
      </c>
      <c r="CJ545" s="9">
        <v>326.49720000000002</v>
      </c>
      <c r="CK545" s="9">
        <v>3596.9553999999998</v>
      </c>
      <c r="CL545" s="24">
        <f>Table1[[#This Row],[TOTAL Income Consumption Use Taxes Through FY12]]+Table1[[#This Row],[TOTAL Income Consumption Use Taxes FY13 and After]]</f>
        <v>3923.4525999999996</v>
      </c>
      <c r="CM545" s="9">
        <v>408.83690000000001</v>
      </c>
      <c r="CN545" s="9">
        <v>408.83690000000001</v>
      </c>
      <c r="CO545" s="9">
        <v>0.44700000000000001</v>
      </c>
      <c r="CP545" s="24">
        <f>Table1[[#This Row],[Assistance Provided Through FY12]]+Table1[[#This Row],[Assistance Provided FY13 and After]]</f>
        <v>409.28390000000002</v>
      </c>
      <c r="CQ545" s="9">
        <v>0</v>
      </c>
      <c r="CR545" s="9">
        <v>0</v>
      </c>
      <c r="CS545" s="9">
        <v>0</v>
      </c>
      <c r="CT545" s="24">
        <f>Table1[[#This Row],[Recapture Cancellation Reduction Amount Through FY12]]+Table1[[#This Row],[Recapture Cancellation Reduction Amount FY13 and After]]</f>
        <v>0</v>
      </c>
      <c r="CU545" s="9">
        <v>0</v>
      </c>
      <c r="CV545" s="9">
        <v>0</v>
      </c>
      <c r="CW545" s="9">
        <v>0</v>
      </c>
      <c r="CX545" s="24">
        <f>Table1[[#This Row],[Penalty Paid Through FY12]]+Table1[[#This Row],[Penalty Paid FY13 and After]]</f>
        <v>0</v>
      </c>
      <c r="CY545" s="9">
        <v>408.83690000000001</v>
      </c>
      <c r="CZ545" s="9">
        <v>408.83690000000001</v>
      </c>
      <c r="DA545" s="9">
        <v>0.44700000000000001</v>
      </c>
      <c r="DB545" s="24">
        <f>Table1[[#This Row],[TOTAL Assistance Net of Recapture Penalties Through FY12]]+Table1[[#This Row],[TOTAL Assistance Net of Recapture Penalties FY13 and After]]</f>
        <v>409.28390000000002</v>
      </c>
      <c r="DC545" s="9">
        <v>614.56809999999996</v>
      </c>
      <c r="DD545" s="9">
        <v>614.56809999999996</v>
      </c>
      <c r="DE545" s="9">
        <v>1672.7573</v>
      </c>
      <c r="DF545" s="24">
        <f>Table1[[#This Row],[Company Direct Tax Revenue Before Assistance Through FY12]]+Table1[[#This Row],[Company Direct Tax Revenue Before Assistance FY13 and After]]</f>
        <v>2287.3253999999997</v>
      </c>
      <c r="DG545" s="9">
        <v>232.73169999999999</v>
      </c>
      <c r="DH545" s="9">
        <v>232.73169999999999</v>
      </c>
      <c r="DI545" s="9">
        <v>2536.4911999999999</v>
      </c>
      <c r="DJ545" s="24">
        <f>Table1[[#This Row],[Indirect and Induced Tax Revenues Through FY12]]+Table1[[#This Row],[Indirect and Induced Tax Revenues FY13 and After]]</f>
        <v>2769.2228999999998</v>
      </c>
      <c r="DK545" s="9">
        <v>847.2998</v>
      </c>
      <c r="DL545" s="9">
        <v>847.2998</v>
      </c>
      <c r="DM545" s="9">
        <v>4209.2484999999997</v>
      </c>
      <c r="DN545" s="24">
        <f>Table1[[#This Row],[TOTAL Tax Revenues Before Assistance Through FY12]]+Table1[[#This Row],[TOTAL Tax Revenues Before Assistance FY13 and After]]</f>
        <v>5056.5482999999995</v>
      </c>
      <c r="DO545" s="9">
        <v>438.46289999999999</v>
      </c>
      <c r="DP545" s="9">
        <v>438.46289999999999</v>
      </c>
      <c r="DQ545" s="9">
        <v>4208.8014999999996</v>
      </c>
      <c r="DR545" s="24">
        <f>Table1[[#This Row],[TOTAL Tax Revenues Net of Assistance Recapture and Penalty Through FY12]]+Table1[[#This Row],[TOTAL Tax Revenues Net of Assistance Recapture and Penalty FY13 and After]]</f>
        <v>4647.2644</v>
      </c>
      <c r="DS545" s="9">
        <v>24660</v>
      </c>
      <c r="DT545" s="9">
        <v>0</v>
      </c>
      <c r="DU545" s="9">
        <v>0</v>
      </c>
      <c r="DV545" s="9">
        <v>0</v>
      </c>
    </row>
    <row r="546" spans="1:126" x14ac:dyDescent="0.25">
      <c r="A546" s="10">
        <v>93797</v>
      </c>
      <c r="B546" s="10" t="s">
        <v>1963</v>
      </c>
      <c r="C546" s="10" t="s">
        <v>1964</v>
      </c>
      <c r="D546" s="10" t="s">
        <v>47</v>
      </c>
      <c r="E546" s="10">
        <v>6</v>
      </c>
      <c r="F546" s="10" t="s">
        <v>1965</v>
      </c>
      <c r="G546" s="10" t="s">
        <v>1078</v>
      </c>
      <c r="H546" s="13">
        <v>422900</v>
      </c>
      <c r="I546" s="13">
        <v>1262300</v>
      </c>
      <c r="J546" s="10" t="s">
        <v>51</v>
      </c>
      <c r="K546" s="10" t="s">
        <v>1960</v>
      </c>
      <c r="L546" s="8">
        <v>41088</v>
      </c>
      <c r="M546" s="8">
        <v>52045</v>
      </c>
      <c r="N546" s="9">
        <v>49525</v>
      </c>
      <c r="O546" s="10" t="s">
        <v>108</v>
      </c>
      <c r="P546" s="7">
        <v>0</v>
      </c>
      <c r="Q546" s="7">
        <v>0</v>
      </c>
      <c r="R546" s="7">
        <v>0</v>
      </c>
      <c r="S546" s="7">
        <v>0</v>
      </c>
      <c r="T546" s="7">
        <v>0</v>
      </c>
      <c r="U546" s="7">
        <v>0</v>
      </c>
      <c r="V546" s="7">
        <v>1286</v>
      </c>
      <c r="W546" s="7">
        <v>0</v>
      </c>
      <c r="X546" s="7">
        <v>0</v>
      </c>
      <c r="Y546" s="7">
        <v>1286</v>
      </c>
      <c r="Z546" s="7">
        <v>9</v>
      </c>
      <c r="AA546" s="7">
        <v>0</v>
      </c>
      <c r="AB546" s="16">
        <v>0</v>
      </c>
      <c r="AC546" s="16">
        <v>0</v>
      </c>
      <c r="AD546" s="16">
        <v>0</v>
      </c>
      <c r="AE546" s="16">
        <v>0</v>
      </c>
      <c r="AF546" s="15">
        <v>0</v>
      </c>
      <c r="AG546" s="10" t="s">
        <v>58</v>
      </c>
      <c r="AH546" s="10" t="s">
        <v>58</v>
      </c>
      <c r="AI546" s="9">
        <v>0</v>
      </c>
      <c r="AJ546" s="9">
        <v>0</v>
      </c>
      <c r="AK546" s="9">
        <v>0</v>
      </c>
      <c r="AL546" s="24">
        <f>Table1[[#This Row],[Company Direct Land Through FY12]]+Table1[[#This Row],[Company Direct Land FY13 and After]]</f>
        <v>0</v>
      </c>
      <c r="AM546" s="9">
        <v>0</v>
      </c>
      <c r="AN546" s="9">
        <v>0</v>
      </c>
      <c r="AO546" s="9">
        <v>0</v>
      </c>
      <c r="AP546" s="24">
        <f>Table1[[#This Row],[Company Direct Building Through FY12]]+Table1[[#This Row],[Company Direct Building FY13 and After]]</f>
        <v>0</v>
      </c>
      <c r="AQ546" s="9">
        <v>0</v>
      </c>
      <c r="AR546" s="9">
        <v>0</v>
      </c>
      <c r="AS546" s="9">
        <v>0</v>
      </c>
      <c r="AT546" s="24">
        <f>Table1[[#This Row],[Mortgage Recording Tax Through FY12]]+Table1[[#This Row],[Mortgage Recording Tax FY13 and After]]</f>
        <v>0</v>
      </c>
      <c r="AU546" s="9">
        <v>0</v>
      </c>
      <c r="AV546" s="9">
        <v>0</v>
      </c>
      <c r="AW546" s="9">
        <v>0</v>
      </c>
      <c r="AX546" s="24">
        <f>Table1[[#This Row],[Pilot Savings  Through FY12]]+Table1[[#This Row],[Pilot Savings FY13 and After]]</f>
        <v>0</v>
      </c>
      <c r="AY546" s="9">
        <v>0</v>
      </c>
      <c r="AZ546" s="9">
        <v>0</v>
      </c>
      <c r="BA546" s="9">
        <v>0</v>
      </c>
      <c r="BB546" s="24">
        <f>Table1[[#This Row],[Mortgage Recording Tax Exemption Through FY12]]+Table1[[#This Row],[Mortgage Recording Tax Exemption FY13 and After]]</f>
        <v>0</v>
      </c>
      <c r="BC546" s="9">
        <v>1715.0717</v>
      </c>
      <c r="BD546" s="9">
        <v>1715.0717</v>
      </c>
      <c r="BE546" s="9">
        <v>35156.852899999998</v>
      </c>
      <c r="BF546" s="24">
        <f>Table1[[#This Row],[Indirect and Induced Land Through FY12]]+Table1[[#This Row],[Indirect and Induced Land FY13 and After]]</f>
        <v>36871.924599999998</v>
      </c>
      <c r="BG546" s="9">
        <v>3185.1332000000002</v>
      </c>
      <c r="BH546" s="9">
        <v>3185.1332000000002</v>
      </c>
      <c r="BI546" s="9">
        <v>65291.296000000002</v>
      </c>
      <c r="BJ546" s="24">
        <f>Table1[[#This Row],[Indirect and Induced Building Through FY12]]+Table1[[#This Row],[Indirect and Induced Building FY13 and After]]</f>
        <v>68476.429199999999</v>
      </c>
      <c r="BK546" s="9">
        <v>4900.2048999999997</v>
      </c>
      <c r="BL546" s="9">
        <v>4900.2048999999997</v>
      </c>
      <c r="BM546" s="9">
        <v>100448.1489</v>
      </c>
      <c r="BN546" s="24">
        <f>Table1[[#This Row],[TOTAL Real Property Related Taxes Through FY12]]+Table1[[#This Row],[TOTAL Real Property Related Taxes FY13 and After]]</f>
        <v>105348.3538</v>
      </c>
      <c r="BO546" s="9">
        <v>4212.2615999999998</v>
      </c>
      <c r="BP546" s="9">
        <v>4212.2615999999998</v>
      </c>
      <c r="BQ546" s="9">
        <v>86346.158599999995</v>
      </c>
      <c r="BR546" s="24">
        <f>Table1[[#This Row],[Company Direct Through FY12]]+Table1[[#This Row],[Company Direct FY13 and After]]</f>
        <v>90558.420199999993</v>
      </c>
      <c r="BS546" s="9">
        <v>0</v>
      </c>
      <c r="BT546" s="9">
        <v>0</v>
      </c>
      <c r="BU546" s="9">
        <v>0</v>
      </c>
      <c r="BV546" s="24">
        <f>Table1[[#This Row],[Sales Tax Exemption Through FY12]]+Table1[[#This Row],[Sales Tax Exemption FY13 and After]]</f>
        <v>0</v>
      </c>
      <c r="BW546" s="9">
        <v>0</v>
      </c>
      <c r="BX546" s="9">
        <v>0</v>
      </c>
      <c r="BY546" s="9">
        <v>0</v>
      </c>
      <c r="BZ546" s="24">
        <f>Table1[[#This Row],[Energy Tax Savings Through FY12]]+Table1[[#This Row],[Energy Tax Savings FY13 and After]]</f>
        <v>0</v>
      </c>
      <c r="CA546" s="9">
        <v>18.9422</v>
      </c>
      <c r="CB546" s="9">
        <v>18.9422</v>
      </c>
      <c r="CC546" s="9">
        <v>116.4721</v>
      </c>
      <c r="CD546" s="24">
        <f>Table1[[#This Row],[Tax Exempt Bond Savings Through FY12]]+Table1[[#This Row],[Tax Exempt Bond Savings FY13 and After]]</f>
        <v>135.4143</v>
      </c>
      <c r="CE546" s="9">
        <v>5285.3534</v>
      </c>
      <c r="CF546" s="9">
        <v>5285.3534</v>
      </c>
      <c r="CG546" s="9">
        <v>108343.2136</v>
      </c>
      <c r="CH546" s="24">
        <f>Table1[[#This Row],[Indirect and Induced Through FY12]]+Table1[[#This Row],[Indirect and Induced FY13 and After]]</f>
        <v>113628.56700000001</v>
      </c>
      <c r="CI546" s="9">
        <v>9478.6728000000003</v>
      </c>
      <c r="CJ546" s="9">
        <v>9478.6728000000003</v>
      </c>
      <c r="CK546" s="9">
        <v>194572.9001</v>
      </c>
      <c r="CL546" s="24">
        <f>Table1[[#This Row],[TOTAL Income Consumption Use Taxes Through FY12]]+Table1[[#This Row],[TOTAL Income Consumption Use Taxes FY13 and After]]</f>
        <v>204051.5729</v>
      </c>
      <c r="CM546" s="9">
        <v>18.9422</v>
      </c>
      <c r="CN546" s="9">
        <v>18.9422</v>
      </c>
      <c r="CO546" s="9">
        <v>116.4721</v>
      </c>
      <c r="CP546" s="24">
        <f>Table1[[#This Row],[Assistance Provided Through FY12]]+Table1[[#This Row],[Assistance Provided FY13 and After]]</f>
        <v>135.4143</v>
      </c>
      <c r="CQ546" s="9">
        <v>0</v>
      </c>
      <c r="CR546" s="9">
        <v>0</v>
      </c>
      <c r="CS546" s="9">
        <v>0</v>
      </c>
      <c r="CT546" s="24">
        <f>Table1[[#This Row],[Recapture Cancellation Reduction Amount Through FY12]]+Table1[[#This Row],[Recapture Cancellation Reduction Amount FY13 and After]]</f>
        <v>0</v>
      </c>
      <c r="CU546" s="9">
        <v>0</v>
      </c>
      <c r="CV546" s="9">
        <v>0</v>
      </c>
      <c r="CW546" s="9">
        <v>0</v>
      </c>
      <c r="CX546" s="24">
        <f>Table1[[#This Row],[Penalty Paid Through FY12]]+Table1[[#This Row],[Penalty Paid FY13 and After]]</f>
        <v>0</v>
      </c>
      <c r="CY546" s="9">
        <v>18.9422</v>
      </c>
      <c r="CZ546" s="9">
        <v>18.9422</v>
      </c>
      <c r="DA546" s="9">
        <v>116.4721</v>
      </c>
      <c r="DB546" s="24">
        <f>Table1[[#This Row],[TOTAL Assistance Net of Recapture Penalties Through FY12]]+Table1[[#This Row],[TOTAL Assistance Net of Recapture Penalties FY13 and After]]</f>
        <v>135.4143</v>
      </c>
      <c r="DC546" s="9">
        <v>4212.2615999999998</v>
      </c>
      <c r="DD546" s="9">
        <v>4212.2615999999998</v>
      </c>
      <c r="DE546" s="9">
        <v>86346.158599999995</v>
      </c>
      <c r="DF546" s="24">
        <f>Table1[[#This Row],[Company Direct Tax Revenue Before Assistance Through FY12]]+Table1[[#This Row],[Company Direct Tax Revenue Before Assistance FY13 and After]]</f>
        <v>90558.420199999993</v>
      </c>
      <c r="DG546" s="9">
        <v>10185.558300000001</v>
      </c>
      <c r="DH546" s="9">
        <v>10185.558300000001</v>
      </c>
      <c r="DI546" s="9">
        <v>208791.36249999999</v>
      </c>
      <c r="DJ546" s="24">
        <f>Table1[[#This Row],[Indirect and Induced Tax Revenues Through FY12]]+Table1[[#This Row],[Indirect and Induced Tax Revenues FY13 and After]]</f>
        <v>218976.92079999999</v>
      </c>
      <c r="DK546" s="9">
        <v>14397.8199</v>
      </c>
      <c r="DL546" s="9">
        <v>14397.8199</v>
      </c>
      <c r="DM546" s="9">
        <v>295137.52110000001</v>
      </c>
      <c r="DN546" s="24">
        <f>Table1[[#This Row],[TOTAL Tax Revenues Before Assistance Through FY12]]+Table1[[#This Row],[TOTAL Tax Revenues Before Assistance FY13 and After]]</f>
        <v>309535.34100000001</v>
      </c>
      <c r="DO546" s="9">
        <v>14378.877699999999</v>
      </c>
      <c r="DP546" s="9">
        <v>14378.877699999999</v>
      </c>
      <c r="DQ546" s="9">
        <v>295021.049</v>
      </c>
      <c r="DR546" s="24">
        <f>Table1[[#This Row],[TOTAL Tax Revenues Net of Assistance Recapture and Penalty Through FY12]]+Table1[[#This Row],[TOTAL Tax Revenues Net of Assistance Recapture and Penalty FY13 and After]]</f>
        <v>309399.92670000001</v>
      </c>
      <c r="DS546" s="9">
        <v>49995</v>
      </c>
      <c r="DT546" s="9">
        <v>0</v>
      </c>
      <c r="DU546" s="9">
        <v>0</v>
      </c>
      <c r="DV546" s="9">
        <v>0</v>
      </c>
    </row>
    <row r="547" spans="1:126" x14ac:dyDescent="0.25">
      <c r="A547" s="10">
        <v>93798</v>
      </c>
      <c r="B547" s="10" t="s">
        <v>1529</v>
      </c>
      <c r="C547" s="10" t="s">
        <v>1530</v>
      </c>
      <c r="D547" s="10" t="s">
        <v>24</v>
      </c>
      <c r="E547" s="10">
        <v>23</v>
      </c>
      <c r="F547" s="10" t="s">
        <v>1531</v>
      </c>
      <c r="G547" s="10" t="s">
        <v>122</v>
      </c>
      <c r="H547" s="13">
        <v>46300</v>
      </c>
      <c r="I547" s="13">
        <v>55000</v>
      </c>
      <c r="J547" s="10" t="s">
        <v>205</v>
      </c>
      <c r="K547" s="10" t="s">
        <v>1960</v>
      </c>
      <c r="L547" s="8">
        <v>41088</v>
      </c>
      <c r="M547" s="8">
        <v>46569</v>
      </c>
      <c r="N547" s="9">
        <v>3600</v>
      </c>
      <c r="O547" s="10" t="s">
        <v>74</v>
      </c>
      <c r="P547" s="7">
        <v>25</v>
      </c>
      <c r="Q547" s="7">
        <v>26</v>
      </c>
      <c r="R547" s="7">
        <v>53</v>
      </c>
      <c r="S547" s="7">
        <v>0</v>
      </c>
      <c r="T547" s="7">
        <v>0</v>
      </c>
      <c r="U547" s="7">
        <v>104</v>
      </c>
      <c r="V547" s="7">
        <v>78</v>
      </c>
      <c r="W547" s="7">
        <v>0</v>
      </c>
      <c r="X547" s="7">
        <v>0</v>
      </c>
      <c r="Y547" s="7">
        <v>60</v>
      </c>
      <c r="Z547" s="7">
        <v>3</v>
      </c>
      <c r="AA547" s="7">
        <v>0</v>
      </c>
      <c r="AB547" s="16">
        <v>0</v>
      </c>
      <c r="AC547" s="16">
        <v>0</v>
      </c>
      <c r="AD547" s="16">
        <v>0</v>
      </c>
      <c r="AE547" s="16">
        <v>0</v>
      </c>
      <c r="AF547" s="15">
        <v>43.269230769230774</v>
      </c>
      <c r="AG547" s="10" t="s">
        <v>28</v>
      </c>
      <c r="AH547" s="10" t="s">
        <v>1966</v>
      </c>
      <c r="AI547" s="9">
        <v>0</v>
      </c>
      <c r="AJ547" s="9">
        <v>0</v>
      </c>
      <c r="AK547" s="9">
        <v>0</v>
      </c>
      <c r="AL547" s="24">
        <f>Table1[[#This Row],[Company Direct Land Through FY12]]+Table1[[#This Row],[Company Direct Land FY13 and After]]</f>
        <v>0</v>
      </c>
      <c r="AM547" s="9">
        <v>0</v>
      </c>
      <c r="AN547" s="9">
        <v>0</v>
      </c>
      <c r="AO547" s="9">
        <v>0</v>
      </c>
      <c r="AP547" s="24">
        <f>Table1[[#This Row],[Company Direct Building Through FY12]]+Table1[[#This Row],[Company Direct Building FY13 and After]]</f>
        <v>0</v>
      </c>
      <c r="AQ547" s="9">
        <v>59.6736</v>
      </c>
      <c r="AR547" s="9">
        <v>59.6736</v>
      </c>
      <c r="AS547" s="9">
        <v>0</v>
      </c>
      <c r="AT547" s="24">
        <f>Table1[[#This Row],[Mortgage Recording Tax Through FY12]]+Table1[[#This Row],[Mortgage Recording Tax FY13 and After]]</f>
        <v>59.6736</v>
      </c>
      <c r="AU547" s="9">
        <v>0</v>
      </c>
      <c r="AV547" s="9">
        <v>0</v>
      </c>
      <c r="AW547" s="9">
        <v>0</v>
      </c>
      <c r="AX547" s="24">
        <f>Table1[[#This Row],[Pilot Savings  Through FY12]]+Table1[[#This Row],[Pilot Savings FY13 and After]]</f>
        <v>0</v>
      </c>
      <c r="AY547" s="9">
        <v>59.6736</v>
      </c>
      <c r="AZ547" s="9">
        <v>59.6736</v>
      </c>
      <c r="BA547" s="9">
        <v>0</v>
      </c>
      <c r="BB547" s="24">
        <f>Table1[[#This Row],[Mortgage Recording Tax Exemption Through FY12]]+Table1[[#This Row],[Mortgage Recording Tax Exemption FY13 and After]]</f>
        <v>59.6736</v>
      </c>
      <c r="BC547" s="9">
        <v>57.365099999999998</v>
      </c>
      <c r="BD547" s="9">
        <v>57.365099999999998</v>
      </c>
      <c r="BE547" s="9">
        <v>739.83399999999995</v>
      </c>
      <c r="BF547" s="24">
        <f>Table1[[#This Row],[Indirect and Induced Land Through FY12]]+Table1[[#This Row],[Indirect and Induced Land FY13 and After]]</f>
        <v>797.19909999999993</v>
      </c>
      <c r="BG547" s="9">
        <v>106.5352</v>
      </c>
      <c r="BH547" s="9">
        <v>106.5352</v>
      </c>
      <c r="BI547" s="9">
        <v>1373.9735000000001</v>
      </c>
      <c r="BJ547" s="24">
        <f>Table1[[#This Row],[Indirect and Induced Building Through FY12]]+Table1[[#This Row],[Indirect and Induced Building FY13 and After]]</f>
        <v>1480.5087000000001</v>
      </c>
      <c r="BK547" s="9">
        <v>163.90029999999999</v>
      </c>
      <c r="BL547" s="9">
        <v>163.90029999999999</v>
      </c>
      <c r="BM547" s="9">
        <v>2113.8074999999999</v>
      </c>
      <c r="BN547" s="24">
        <f>Table1[[#This Row],[TOTAL Real Property Related Taxes Through FY12]]+Table1[[#This Row],[TOTAL Real Property Related Taxes FY13 and After]]</f>
        <v>2277.7077999999997</v>
      </c>
      <c r="BO547" s="9">
        <v>164.66040000000001</v>
      </c>
      <c r="BP547" s="9">
        <v>164.66040000000001</v>
      </c>
      <c r="BQ547" s="9">
        <v>2123.6089000000002</v>
      </c>
      <c r="BR547" s="24">
        <f>Table1[[#This Row],[Company Direct Through FY12]]+Table1[[#This Row],[Company Direct FY13 and After]]</f>
        <v>2288.2693000000004</v>
      </c>
      <c r="BS547" s="9">
        <v>0</v>
      </c>
      <c r="BT547" s="9">
        <v>0</v>
      </c>
      <c r="BU547" s="9">
        <v>0</v>
      </c>
      <c r="BV547" s="24">
        <f>Table1[[#This Row],[Sales Tax Exemption Through FY12]]+Table1[[#This Row],[Sales Tax Exemption FY13 and After]]</f>
        <v>0</v>
      </c>
      <c r="BW547" s="9">
        <v>0</v>
      </c>
      <c r="BX547" s="9">
        <v>0</v>
      </c>
      <c r="BY547" s="9">
        <v>0</v>
      </c>
      <c r="BZ547" s="24">
        <f>Table1[[#This Row],[Energy Tax Savings Through FY12]]+Table1[[#This Row],[Energy Tax Savings FY13 and After]]</f>
        <v>0</v>
      </c>
      <c r="CA547" s="9">
        <v>1.8944000000000001</v>
      </c>
      <c r="CB547" s="9">
        <v>1.8944000000000001</v>
      </c>
      <c r="CC547" s="9">
        <v>11.648400000000001</v>
      </c>
      <c r="CD547" s="24">
        <f>Table1[[#This Row],[Tax Exempt Bond Savings Through FY12]]+Table1[[#This Row],[Tax Exempt Bond Savings FY13 and After]]</f>
        <v>13.5428</v>
      </c>
      <c r="CE547" s="9">
        <v>195.86850000000001</v>
      </c>
      <c r="CF547" s="9">
        <v>195.86850000000001</v>
      </c>
      <c r="CG547" s="9">
        <v>2526.0965999999999</v>
      </c>
      <c r="CH547" s="24">
        <f>Table1[[#This Row],[Indirect and Induced Through FY12]]+Table1[[#This Row],[Indirect and Induced FY13 and After]]</f>
        <v>2721.9650999999999</v>
      </c>
      <c r="CI547" s="9">
        <v>358.6345</v>
      </c>
      <c r="CJ547" s="9">
        <v>358.6345</v>
      </c>
      <c r="CK547" s="9">
        <v>4638.0571</v>
      </c>
      <c r="CL547" s="24">
        <f>Table1[[#This Row],[TOTAL Income Consumption Use Taxes Through FY12]]+Table1[[#This Row],[TOTAL Income Consumption Use Taxes FY13 and After]]</f>
        <v>4996.6916000000001</v>
      </c>
      <c r="CM547" s="9">
        <v>61.567999999999998</v>
      </c>
      <c r="CN547" s="9">
        <v>61.567999999999998</v>
      </c>
      <c r="CO547" s="9">
        <v>11.648400000000001</v>
      </c>
      <c r="CP547" s="24">
        <f>Table1[[#This Row],[Assistance Provided Through FY12]]+Table1[[#This Row],[Assistance Provided FY13 and After]]</f>
        <v>73.216399999999993</v>
      </c>
      <c r="CQ547" s="9">
        <v>0</v>
      </c>
      <c r="CR547" s="9">
        <v>0</v>
      </c>
      <c r="CS547" s="9">
        <v>0</v>
      </c>
      <c r="CT547" s="24">
        <f>Table1[[#This Row],[Recapture Cancellation Reduction Amount Through FY12]]+Table1[[#This Row],[Recapture Cancellation Reduction Amount FY13 and After]]</f>
        <v>0</v>
      </c>
      <c r="CU547" s="9">
        <v>0</v>
      </c>
      <c r="CV547" s="9">
        <v>0</v>
      </c>
      <c r="CW547" s="9">
        <v>0</v>
      </c>
      <c r="CX547" s="24">
        <f>Table1[[#This Row],[Penalty Paid Through FY12]]+Table1[[#This Row],[Penalty Paid FY13 and After]]</f>
        <v>0</v>
      </c>
      <c r="CY547" s="9">
        <v>61.567999999999998</v>
      </c>
      <c r="CZ547" s="9">
        <v>61.567999999999998</v>
      </c>
      <c r="DA547" s="9">
        <v>11.648400000000001</v>
      </c>
      <c r="DB547" s="24">
        <f>Table1[[#This Row],[TOTAL Assistance Net of Recapture Penalties Through FY12]]+Table1[[#This Row],[TOTAL Assistance Net of Recapture Penalties FY13 and After]]</f>
        <v>73.216399999999993</v>
      </c>
      <c r="DC547" s="9">
        <v>224.334</v>
      </c>
      <c r="DD547" s="9">
        <v>224.334</v>
      </c>
      <c r="DE547" s="9">
        <v>2123.6089000000002</v>
      </c>
      <c r="DF547" s="24">
        <f>Table1[[#This Row],[Company Direct Tax Revenue Before Assistance Through FY12]]+Table1[[#This Row],[Company Direct Tax Revenue Before Assistance FY13 and After]]</f>
        <v>2347.9429</v>
      </c>
      <c r="DG547" s="9">
        <v>359.7688</v>
      </c>
      <c r="DH547" s="9">
        <v>359.7688</v>
      </c>
      <c r="DI547" s="9">
        <v>4639.9040999999997</v>
      </c>
      <c r="DJ547" s="24">
        <f>Table1[[#This Row],[Indirect and Induced Tax Revenues Through FY12]]+Table1[[#This Row],[Indirect and Induced Tax Revenues FY13 and After]]</f>
        <v>4999.6728999999996</v>
      </c>
      <c r="DK547" s="9">
        <v>584.1028</v>
      </c>
      <c r="DL547" s="9">
        <v>584.1028</v>
      </c>
      <c r="DM547" s="9">
        <v>6763.5129999999999</v>
      </c>
      <c r="DN547" s="24">
        <f>Table1[[#This Row],[TOTAL Tax Revenues Before Assistance Through FY12]]+Table1[[#This Row],[TOTAL Tax Revenues Before Assistance FY13 and After]]</f>
        <v>7347.6157999999996</v>
      </c>
      <c r="DO547" s="9">
        <v>522.53480000000002</v>
      </c>
      <c r="DP547" s="9">
        <v>522.53480000000002</v>
      </c>
      <c r="DQ547" s="9">
        <v>6751.8645999999999</v>
      </c>
      <c r="DR547" s="24">
        <f>Table1[[#This Row],[TOTAL Tax Revenues Net of Assistance Recapture and Penalty Through FY12]]+Table1[[#This Row],[TOTAL Tax Revenues Net of Assistance Recapture and Penalty FY13 and After]]</f>
        <v>7274.3994000000002</v>
      </c>
      <c r="DS547" s="9">
        <v>3600</v>
      </c>
      <c r="DT547" s="9">
        <v>0</v>
      </c>
      <c r="DU547" s="9">
        <v>0</v>
      </c>
      <c r="DV547" s="9">
        <v>0</v>
      </c>
    </row>
    <row r="548" spans="1:126" x14ac:dyDescent="0.25">
      <c r="A548" s="18" t="s">
        <v>1967</v>
      </c>
      <c r="B548" s="19" t="s">
        <v>1968</v>
      </c>
      <c r="C548" s="25"/>
      <c r="D548" s="25"/>
      <c r="E548" s="25"/>
      <c r="F548" s="25"/>
      <c r="G548" s="25"/>
      <c r="H548" s="13">
        <v>2929182</v>
      </c>
      <c r="I548" s="13">
        <v>4924182</v>
      </c>
      <c r="J548" s="26"/>
      <c r="K548" s="25" t="s">
        <v>1678</v>
      </c>
      <c r="L548" s="22"/>
      <c r="M548" s="23"/>
      <c r="N548" s="24"/>
      <c r="O548" s="11" t="s">
        <v>1681</v>
      </c>
      <c r="P548" s="21">
        <v>223</v>
      </c>
      <c r="Q548" s="21">
        <v>33</v>
      </c>
      <c r="R548" s="21">
        <v>4759</v>
      </c>
      <c r="S548" s="21">
        <v>94</v>
      </c>
      <c r="T548" s="21">
        <v>114</v>
      </c>
      <c r="U548" s="21">
        <v>5223</v>
      </c>
      <c r="V548" s="21">
        <v>5693</v>
      </c>
      <c r="W548" s="21">
        <v>53</v>
      </c>
      <c r="X548" s="21"/>
      <c r="Y548" s="21">
        <v>3271</v>
      </c>
      <c r="Z548" s="21"/>
      <c r="AA548" s="21">
        <v>73</v>
      </c>
      <c r="AB548" s="21">
        <v>4</v>
      </c>
      <c r="AC548" s="21">
        <v>13</v>
      </c>
      <c r="AD548" s="21">
        <v>4</v>
      </c>
      <c r="AE548" s="21">
        <v>7</v>
      </c>
      <c r="AF548" s="15">
        <v>68</v>
      </c>
      <c r="AG548" s="25">
        <v>83</v>
      </c>
      <c r="AH548" s="25">
        <v>16</v>
      </c>
      <c r="AI548" s="11">
        <v>4777</v>
      </c>
      <c r="AJ548" s="11">
        <v>20910</v>
      </c>
      <c r="AK548" s="11">
        <v>17276</v>
      </c>
      <c r="AL548" s="11">
        <v>38186</v>
      </c>
      <c r="AM548" s="11">
        <v>8871</v>
      </c>
      <c r="AN548" s="11">
        <v>38834</v>
      </c>
      <c r="AO548" s="11">
        <v>32084</v>
      </c>
      <c r="AP548" s="11">
        <v>70918</v>
      </c>
      <c r="AQ548" s="11">
        <v>0</v>
      </c>
      <c r="AR548" s="11">
        <v>0</v>
      </c>
      <c r="AS548" s="11">
        <v>0</v>
      </c>
      <c r="AT548" s="11">
        <v>0</v>
      </c>
      <c r="AU548" s="11">
        <v>0</v>
      </c>
      <c r="AV548" s="11">
        <v>0</v>
      </c>
      <c r="AW548" s="11">
        <v>0</v>
      </c>
      <c r="AX548" s="11">
        <v>0</v>
      </c>
      <c r="AY548" s="11">
        <v>0</v>
      </c>
      <c r="AZ548" s="11">
        <v>0</v>
      </c>
      <c r="BA548" s="11">
        <v>0</v>
      </c>
      <c r="BB548" s="11">
        <v>0</v>
      </c>
      <c r="BC548" s="11">
        <v>7912</v>
      </c>
      <c r="BD548" s="11">
        <v>32490</v>
      </c>
      <c r="BE548" s="11">
        <v>26140</v>
      </c>
      <c r="BF548" s="11">
        <v>58630</v>
      </c>
      <c r="BG548" s="11">
        <v>14694</v>
      </c>
      <c r="BH548" s="11">
        <v>60339</v>
      </c>
      <c r="BI548" s="11">
        <v>48546</v>
      </c>
      <c r="BJ548" s="11">
        <v>108885</v>
      </c>
      <c r="BK548" s="11">
        <v>36254</v>
      </c>
      <c r="BL548" s="11">
        <v>152574</v>
      </c>
      <c r="BM548" s="11">
        <v>124047</v>
      </c>
      <c r="BN548" s="11">
        <v>276621</v>
      </c>
      <c r="BO548" s="11">
        <v>47606</v>
      </c>
      <c r="BP548" s="11">
        <v>224258</v>
      </c>
      <c r="BQ548" s="11">
        <v>131169</v>
      </c>
      <c r="BR548" s="11">
        <v>355427</v>
      </c>
      <c r="BS548" s="11">
        <v>0</v>
      </c>
      <c r="BT548" s="11">
        <v>0</v>
      </c>
      <c r="BU548" s="11">
        <v>0</v>
      </c>
      <c r="BV548" s="11">
        <v>0</v>
      </c>
      <c r="BW548" s="11">
        <v>56</v>
      </c>
      <c r="BX548" s="11">
        <v>306</v>
      </c>
      <c r="BY548" s="11">
        <v>98</v>
      </c>
      <c r="BZ548" s="11">
        <v>404</v>
      </c>
      <c r="CA548" s="11">
        <v>0</v>
      </c>
      <c r="CB548" s="11">
        <v>0</v>
      </c>
      <c r="CC548" s="11">
        <v>0</v>
      </c>
      <c r="CD548" s="11">
        <v>0</v>
      </c>
      <c r="CE548" s="11">
        <v>26222</v>
      </c>
      <c r="CF548" s="11">
        <v>119867</v>
      </c>
      <c r="CG548" s="11">
        <v>83784</v>
      </c>
      <c r="CH548" s="11">
        <v>203651</v>
      </c>
      <c r="CI548" s="11">
        <v>73771</v>
      </c>
      <c r="CJ548" s="11">
        <v>343819</v>
      </c>
      <c r="CK548" s="11">
        <v>214855</v>
      </c>
      <c r="CL548" s="11">
        <v>558674</v>
      </c>
      <c r="CM548" s="11">
        <v>56</v>
      </c>
      <c r="CN548" s="11">
        <v>306</v>
      </c>
      <c r="CO548" s="11">
        <v>98</v>
      </c>
      <c r="CP548" s="11">
        <v>404</v>
      </c>
      <c r="CQ548" s="11">
        <v>0</v>
      </c>
      <c r="CR548" s="11">
        <v>0</v>
      </c>
      <c r="CS548" s="11">
        <v>0</v>
      </c>
      <c r="CT548" s="11">
        <v>0</v>
      </c>
      <c r="CU548" s="11">
        <v>0</v>
      </c>
      <c r="CV548" s="11">
        <v>0</v>
      </c>
      <c r="CW548" s="11">
        <v>0</v>
      </c>
      <c r="CX548" s="11">
        <v>0</v>
      </c>
      <c r="CY548" s="11">
        <v>56</v>
      </c>
      <c r="CZ548" s="11">
        <v>306</v>
      </c>
      <c r="DA548" s="11">
        <v>98</v>
      </c>
      <c r="DB548" s="11">
        <v>404</v>
      </c>
      <c r="DC548" s="11">
        <v>61254</v>
      </c>
      <c r="DD548" s="11">
        <v>284002</v>
      </c>
      <c r="DE548" s="11">
        <v>180529</v>
      </c>
      <c r="DF548" s="11">
        <v>464531</v>
      </c>
      <c r="DG548" s="11">
        <v>48828</v>
      </c>
      <c r="DH548" s="11">
        <v>212697</v>
      </c>
      <c r="DI548" s="11">
        <v>158471</v>
      </c>
      <c r="DJ548" s="11">
        <v>371168</v>
      </c>
      <c r="DK548" s="11">
        <v>110082</v>
      </c>
      <c r="DL548" s="11">
        <v>496699</v>
      </c>
      <c r="DM548" s="11">
        <v>339000</v>
      </c>
      <c r="DN548" s="11">
        <v>835699</v>
      </c>
      <c r="DO548" s="11">
        <v>110025</v>
      </c>
      <c r="DP548" s="11">
        <v>496393</v>
      </c>
      <c r="DQ548" s="11">
        <v>338901</v>
      </c>
      <c r="DR548" s="11">
        <v>835294</v>
      </c>
      <c r="DS548" s="27">
        <v>0</v>
      </c>
      <c r="DT548" s="24">
        <v>717</v>
      </c>
      <c r="DU548" s="24">
        <v>994</v>
      </c>
      <c r="DV548" s="24">
        <v>43</v>
      </c>
    </row>
    <row r="549" spans="1:126" x14ac:dyDescent="0.25">
      <c r="A549" s="20" t="s">
        <v>1969</v>
      </c>
      <c r="B549" s="28" t="s">
        <v>1970</v>
      </c>
      <c r="C549" s="25"/>
      <c r="D549" s="25"/>
      <c r="E549" s="25"/>
      <c r="F549" s="25"/>
      <c r="G549" s="25"/>
      <c r="H549" s="13">
        <v>1804720</v>
      </c>
      <c r="I549" s="13">
        <v>1996037</v>
      </c>
      <c r="J549" s="26"/>
      <c r="K549" s="25" t="s">
        <v>1823</v>
      </c>
      <c r="L549" s="22"/>
      <c r="M549" s="23"/>
      <c r="N549" s="24"/>
      <c r="O549" s="11" t="s">
        <v>1823</v>
      </c>
      <c r="P549" s="21">
        <v>24</v>
      </c>
      <c r="Q549" s="21"/>
      <c r="R549" s="21">
        <v>4279</v>
      </c>
      <c r="S549" s="21">
        <v>1126</v>
      </c>
      <c r="T549" s="21">
        <v>502</v>
      </c>
      <c r="U549" s="21">
        <v>5931</v>
      </c>
      <c r="V549" s="21">
        <v>5417</v>
      </c>
      <c r="W549" s="21">
        <v>200</v>
      </c>
      <c r="X549" s="21"/>
      <c r="Y549" s="21">
        <v>384</v>
      </c>
      <c r="Z549" s="21"/>
      <c r="AA549" s="21">
        <v>89</v>
      </c>
      <c r="AB549" s="21">
        <v>0</v>
      </c>
      <c r="AC549" s="21">
        <v>0</v>
      </c>
      <c r="AD549" s="21">
        <v>1</v>
      </c>
      <c r="AE549" s="21">
        <v>10</v>
      </c>
      <c r="AF549" s="15">
        <v>21</v>
      </c>
      <c r="AG549" s="25">
        <v>100</v>
      </c>
      <c r="AH549" s="25">
        <v>0</v>
      </c>
      <c r="AI549" s="11">
        <v>1390</v>
      </c>
      <c r="AJ549" s="11">
        <v>10086</v>
      </c>
      <c r="AK549" s="11">
        <v>0</v>
      </c>
      <c r="AL549" s="11">
        <v>10086</v>
      </c>
      <c r="AM549" s="11">
        <v>2582</v>
      </c>
      <c r="AN549" s="11">
        <v>18731</v>
      </c>
      <c r="AO549" s="11">
        <v>0</v>
      </c>
      <c r="AP549" s="11">
        <v>18731</v>
      </c>
      <c r="AQ549" s="11">
        <v>0</v>
      </c>
      <c r="AR549" s="11">
        <v>0</v>
      </c>
      <c r="AS549" s="11">
        <v>0</v>
      </c>
      <c r="AT549" s="11">
        <v>0</v>
      </c>
      <c r="AU549" s="11">
        <v>0</v>
      </c>
      <c r="AV549" s="11">
        <v>0</v>
      </c>
      <c r="AW549" s="11">
        <v>0</v>
      </c>
      <c r="AX549" s="11">
        <v>0</v>
      </c>
      <c r="AY549" s="11">
        <v>0</v>
      </c>
      <c r="AZ549" s="11">
        <v>0</v>
      </c>
      <c r="BA549" s="11">
        <v>0</v>
      </c>
      <c r="BB549" s="11">
        <v>0</v>
      </c>
      <c r="BC549" s="11">
        <v>8620</v>
      </c>
      <c r="BD549" s="11">
        <v>9010</v>
      </c>
      <c r="BE549" s="11">
        <v>0</v>
      </c>
      <c r="BF549" s="11">
        <v>9010</v>
      </c>
      <c r="BG549" s="11">
        <v>16009</v>
      </c>
      <c r="BH549" s="11">
        <v>16733</v>
      </c>
      <c r="BI549" s="11">
        <v>0</v>
      </c>
      <c r="BJ549" s="11">
        <v>16733</v>
      </c>
      <c r="BK549" s="11">
        <v>28602</v>
      </c>
      <c r="BL549" s="11">
        <v>54560</v>
      </c>
      <c r="BM549" s="11">
        <v>0</v>
      </c>
      <c r="BN549" s="11">
        <v>54560</v>
      </c>
      <c r="BO549" s="11">
        <v>35976</v>
      </c>
      <c r="BP549" s="11">
        <v>60982</v>
      </c>
      <c r="BQ549" s="11">
        <v>0</v>
      </c>
      <c r="BR549" s="11">
        <v>60982</v>
      </c>
      <c r="BS549" s="11">
        <v>0</v>
      </c>
      <c r="BT549" s="11">
        <v>0</v>
      </c>
      <c r="BU549" s="11">
        <v>0</v>
      </c>
      <c r="BV549" s="11">
        <v>0</v>
      </c>
      <c r="BW549" s="11">
        <v>0</v>
      </c>
      <c r="BX549" s="11">
        <v>86</v>
      </c>
      <c r="BY549" s="11">
        <v>0</v>
      </c>
      <c r="BZ549" s="11">
        <v>86</v>
      </c>
      <c r="CA549" s="11">
        <v>0</v>
      </c>
      <c r="CB549" s="11">
        <v>0</v>
      </c>
      <c r="CC549" s="11">
        <v>0</v>
      </c>
      <c r="CD549" s="11">
        <v>0</v>
      </c>
      <c r="CE549" s="11">
        <v>29431</v>
      </c>
      <c r="CF549" s="11">
        <v>32676</v>
      </c>
      <c r="CG549" s="11">
        <v>0</v>
      </c>
      <c r="CH549" s="11">
        <v>32676</v>
      </c>
      <c r="CI549" s="11">
        <v>65407</v>
      </c>
      <c r="CJ549" s="11">
        <v>93572</v>
      </c>
      <c r="CK549" s="11">
        <v>0</v>
      </c>
      <c r="CL549" s="11">
        <v>93572</v>
      </c>
      <c r="CM549" s="11">
        <v>0</v>
      </c>
      <c r="CN549" s="11">
        <v>86</v>
      </c>
      <c r="CO549" s="11">
        <v>0</v>
      </c>
      <c r="CP549" s="11">
        <v>86</v>
      </c>
      <c r="CQ549" s="11">
        <v>0</v>
      </c>
      <c r="CR549" s="11">
        <v>0</v>
      </c>
      <c r="CS549" s="11">
        <v>0</v>
      </c>
      <c r="CT549" s="11">
        <v>0</v>
      </c>
      <c r="CU549" s="11">
        <v>0</v>
      </c>
      <c r="CV549" s="11">
        <v>0</v>
      </c>
      <c r="CW549" s="11">
        <v>0</v>
      </c>
      <c r="CX549" s="11">
        <v>0</v>
      </c>
      <c r="CY549" s="11">
        <v>0</v>
      </c>
      <c r="CZ549" s="11">
        <v>86</v>
      </c>
      <c r="DA549" s="11">
        <v>0</v>
      </c>
      <c r="DB549" s="11">
        <v>86</v>
      </c>
      <c r="DC549" s="11">
        <v>39948</v>
      </c>
      <c r="DD549" s="11">
        <v>89799</v>
      </c>
      <c r="DE549" s="11">
        <v>0</v>
      </c>
      <c r="DF549" s="11">
        <v>89799</v>
      </c>
      <c r="DG549" s="11">
        <v>54061</v>
      </c>
      <c r="DH549" s="11">
        <v>58420</v>
      </c>
      <c r="DI549" s="11">
        <v>0</v>
      </c>
      <c r="DJ549" s="11">
        <v>58420</v>
      </c>
      <c r="DK549" s="11">
        <v>94009</v>
      </c>
      <c r="DL549" s="11">
        <v>148219</v>
      </c>
      <c r="DM549" s="11">
        <v>0</v>
      </c>
      <c r="DN549" s="11">
        <v>148219</v>
      </c>
      <c r="DO549" s="11">
        <v>94009</v>
      </c>
      <c r="DP549" s="11">
        <v>148132</v>
      </c>
      <c r="DQ549" s="11">
        <v>0</v>
      </c>
      <c r="DR549" s="11">
        <v>148132</v>
      </c>
      <c r="DS549" s="27">
        <v>0</v>
      </c>
      <c r="DT549" s="24">
        <v>510</v>
      </c>
      <c r="DU549" s="24">
        <v>0</v>
      </c>
      <c r="DV549" s="24">
        <v>0</v>
      </c>
    </row>
    <row r="550" spans="1:126" x14ac:dyDescent="0.25">
      <c r="A550" s="18" t="s">
        <v>1971</v>
      </c>
      <c r="B550" s="19" t="s">
        <v>1972</v>
      </c>
      <c r="C550" s="29"/>
      <c r="D550" s="29"/>
      <c r="E550" s="29"/>
      <c r="F550" s="29"/>
      <c r="G550" s="29"/>
      <c r="H550" s="30">
        <v>25421</v>
      </c>
      <c r="I550" s="30">
        <v>15745</v>
      </c>
      <c r="J550" s="31"/>
      <c r="K550" s="29" t="s">
        <v>1678</v>
      </c>
      <c r="L550" s="32"/>
      <c r="M550" s="33"/>
      <c r="N550" s="34">
        <v>364</v>
      </c>
      <c r="O550" s="35"/>
      <c r="P550" s="36">
        <v>1</v>
      </c>
      <c r="Q550" s="36"/>
      <c r="R550" s="36">
        <v>36</v>
      </c>
      <c r="S550" s="36"/>
      <c r="T550" s="36"/>
      <c r="U550" s="36">
        <v>37</v>
      </c>
      <c r="V550" s="36">
        <v>37</v>
      </c>
      <c r="W550" s="36"/>
      <c r="X550" s="36"/>
      <c r="Y550" s="36"/>
      <c r="Z550" s="36"/>
      <c r="AA550" s="36"/>
      <c r="AB550" s="36"/>
      <c r="AC550" s="36"/>
      <c r="AD550" s="36"/>
      <c r="AE550" s="36"/>
      <c r="AF550" s="37">
        <v>84</v>
      </c>
      <c r="AG550" s="29">
        <v>25</v>
      </c>
      <c r="AH550" s="35"/>
      <c r="AI550" s="35">
        <v>9</v>
      </c>
      <c r="AJ550" s="35">
        <v>35</v>
      </c>
      <c r="AK550" s="35">
        <v>53</v>
      </c>
      <c r="AL550" s="35">
        <v>88</v>
      </c>
      <c r="AM550" s="35">
        <v>17</v>
      </c>
      <c r="AN550" s="35">
        <v>66</v>
      </c>
      <c r="AO550" s="35">
        <v>98</v>
      </c>
      <c r="AP550" s="35">
        <v>164</v>
      </c>
      <c r="AQ550" s="35">
        <v>0</v>
      </c>
      <c r="AR550" s="35">
        <v>0</v>
      </c>
      <c r="AS550" s="35">
        <v>0</v>
      </c>
      <c r="AT550" s="35">
        <v>0</v>
      </c>
      <c r="AU550" s="35">
        <v>0</v>
      </c>
      <c r="AV550" s="35">
        <v>0</v>
      </c>
      <c r="AW550" s="35">
        <v>0</v>
      </c>
      <c r="AX550" s="35">
        <v>0</v>
      </c>
      <c r="AY550" s="35">
        <v>0</v>
      </c>
      <c r="AZ550" s="35">
        <v>0</v>
      </c>
      <c r="BA550" s="35">
        <v>0</v>
      </c>
      <c r="BB550" s="35">
        <v>0</v>
      </c>
      <c r="BC550" s="35">
        <v>52</v>
      </c>
      <c r="BD550" s="35">
        <v>143</v>
      </c>
      <c r="BE550" s="35">
        <v>307</v>
      </c>
      <c r="BF550" s="35">
        <v>450</v>
      </c>
      <c r="BG550" s="35">
        <v>97</v>
      </c>
      <c r="BH550" s="35">
        <v>265</v>
      </c>
      <c r="BI550" s="35">
        <v>570</v>
      </c>
      <c r="BJ550" s="35">
        <v>835</v>
      </c>
      <c r="BK550" s="35">
        <v>176</v>
      </c>
      <c r="BL550" s="35">
        <v>510</v>
      </c>
      <c r="BM550" s="35">
        <v>1027</v>
      </c>
      <c r="BN550" s="35">
        <v>1536</v>
      </c>
      <c r="BO550" s="35">
        <v>453</v>
      </c>
      <c r="BP550" s="35">
        <v>1532</v>
      </c>
      <c r="BQ550" s="35">
        <v>2655</v>
      </c>
      <c r="BR550" s="35">
        <v>4187</v>
      </c>
      <c r="BS550" s="35">
        <v>0</v>
      </c>
      <c r="BT550" s="35">
        <v>0</v>
      </c>
      <c r="BU550" s="35">
        <v>0</v>
      </c>
      <c r="BV550" s="35">
        <v>0</v>
      </c>
      <c r="BW550" s="35">
        <v>0</v>
      </c>
      <c r="BX550" s="35">
        <v>0</v>
      </c>
      <c r="BY550" s="35">
        <v>0</v>
      </c>
      <c r="BZ550" s="35">
        <v>0</v>
      </c>
      <c r="CA550" s="35">
        <v>0</v>
      </c>
      <c r="CB550" s="35">
        <v>0</v>
      </c>
      <c r="CC550" s="35">
        <v>0</v>
      </c>
      <c r="CD550" s="35">
        <v>0</v>
      </c>
      <c r="CE550" s="35">
        <v>176</v>
      </c>
      <c r="CF550" s="35">
        <v>535</v>
      </c>
      <c r="CG550" s="35">
        <v>1030</v>
      </c>
      <c r="CH550" s="35">
        <v>1565</v>
      </c>
      <c r="CI550" s="35">
        <v>629</v>
      </c>
      <c r="CJ550" s="35">
        <v>2067</v>
      </c>
      <c r="CK550" s="35">
        <v>3685</v>
      </c>
      <c r="CL550" s="35">
        <v>5752</v>
      </c>
      <c r="CM550" s="35">
        <v>0</v>
      </c>
      <c r="CN550" s="35">
        <v>0</v>
      </c>
      <c r="CO550" s="35">
        <v>0</v>
      </c>
      <c r="CP550" s="35">
        <v>0</v>
      </c>
      <c r="CQ550" s="35">
        <v>0</v>
      </c>
      <c r="CR550" s="35">
        <v>0</v>
      </c>
      <c r="CS550" s="35">
        <v>0</v>
      </c>
      <c r="CT550" s="35">
        <v>0</v>
      </c>
      <c r="CU550" s="35">
        <v>0</v>
      </c>
      <c r="CV550" s="35">
        <v>0</v>
      </c>
      <c r="CW550" s="35">
        <v>0</v>
      </c>
      <c r="CX550" s="35">
        <v>0</v>
      </c>
      <c r="CY550" s="35">
        <v>0</v>
      </c>
      <c r="CZ550" s="35"/>
      <c r="DA550" s="35"/>
      <c r="DB550" s="35">
        <v>0</v>
      </c>
      <c r="DC550" s="35">
        <v>479</v>
      </c>
      <c r="DD550" s="35">
        <v>1633</v>
      </c>
      <c r="DE550" s="35">
        <v>2805</v>
      </c>
      <c r="DF550" s="35">
        <v>4438</v>
      </c>
      <c r="DG550" s="35">
        <v>326</v>
      </c>
      <c r="DH550" s="35">
        <v>943</v>
      </c>
      <c r="DI550" s="35">
        <v>1907</v>
      </c>
      <c r="DJ550" s="35">
        <v>2850</v>
      </c>
      <c r="DK550" s="35">
        <v>804</v>
      </c>
      <c r="DL550" s="35">
        <v>2576</v>
      </c>
      <c r="DM550" s="35">
        <v>4712</v>
      </c>
      <c r="DN550" s="35">
        <v>7288</v>
      </c>
      <c r="DO550" s="35">
        <v>804</v>
      </c>
      <c r="DP550" s="35">
        <v>2576</v>
      </c>
      <c r="DQ550" s="35">
        <v>4712</v>
      </c>
      <c r="DR550" s="35">
        <v>7288</v>
      </c>
      <c r="DS550" s="38">
        <v>0</v>
      </c>
      <c r="DT550" s="34">
        <v>0</v>
      </c>
      <c r="DU550" s="34">
        <v>74</v>
      </c>
      <c r="DV550" s="34">
        <v>0</v>
      </c>
    </row>
  </sheetData>
  <sortState ref="A2:DV541">
    <sortCondition ref="A2:A541"/>
  </sortState>
  <mergeCells count="1">
    <mergeCell ref="B1:B4"/>
  </mergeCell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179"/>
  <sheetViews>
    <sheetView workbookViewId="0">
      <selection activeCell="B46" sqref="B46"/>
    </sheetView>
  </sheetViews>
  <sheetFormatPr defaultRowHeight="15" x14ac:dyDescent="0.25"/>
  <cols>
    <col min="1" max="1" width="9.140625" style="39"/>
    <col min="2" max="2" width="154" style="39" customWidth="1"/>
    <col min="3" max="16384" width="9.140625" style="39"/>
  </cols>
  <sheetData>
    <row r="5" spans="1:2" x14ac:dyDescent="0.25">
      <c r="A5" s="40" t="s">
        <v>1973</v>
      </c>
      <c r="B5" s="43" t="s">
        <v>2920</v>
      </c>
    </row>
    <row r="6" spans="1:2" x14ac:dyDescent="0.25">
      <c r="A6" s="40" t="s">
        <v>2097</v>
      </c>
      <c r="B6" s="43" t="s">
        <v>2098</v>
      </c>
    </row>
    <row r="7" spans="1:2" x14ac:dyDescent="0.25">
      <c r="A7" s="40" t="s">
        <v>2097</v>
      </c>
      <c r="B7" s="43" t="s">
        <v>2099</v>
      </c>
    </row>
    <row r="8" spans="1:2" x14ac:dyDescent="0.25">
      <c r="A8" s="40" t="s">
        <v>2100</v>
      </c>
      <c r="B8" s="43" t="s">
        <v>2101</v>
      </c>
    </row>
    <row r="9" spans="1:2" x14ac:dyDescent="0.25">
      <c r="A9" s="40" t="s">
        <v>2102</v>
      </c>
      <c r="B9" s="43" t="s">
        <v>2103</v>
      </c>
    </row>
    <row r="10" spans="1:2" x14ac:dyDescent="0.25">
      <c r="A10" s="40" t="s">
        <v>2102</v>
      </c>
      <c r="B10" s="43" t="s">
        <v>2104</v>
      </c>
    </row>
    <row r="11" spans="1:2" x14ac:dyDescent="0.25">
      <c r="A11" s="40" t="s">
        <v>2105</v>
      </c>
      <c r="B11" s="43" t="s">
        <v>2106</v>
      </c>
    </row>
    <row r="12" spans="1:2" x14ac:dyDescent="0.25">
      <c r="A12" s="40" t="s">
        <v>2105</v>
      </c>
      <c r="B12" s="43" t="s">
        <v>2107</v>
      </c>
    </row>
    <row r="13" spans="1:2" x14ac:dyDescent="0.25">
      <c r="A13" s="40" t="s">
        <v>2105</v>
      </c>
      <c r="B13" s="43" t="s">
        <v>2108</v>
      </c>
    </row>
    <row r="14" spans="1:2" x14ac:dyDescent="0.25">
      <c r="A14" s="40" t="s">
        <v>2109</v>
      </c>
      <c r="B14" s="43" t="s">
        <v>2110</v>
      </c>
    </row>
    <row r="15" spans="1:2" x14ac:dyDescent="0.25">
      <c r="A15" s="40" t="s">
        <v>2109</v>
      </c>
      <c r="B15" s="43" t="s">
        <v>2111</v>
      </c>
    </row>
    <row r="16" spans="1:2" x14ac:dyDescent="0.25">
      <c r="A16" s="40" t="s">
        <v>2112</v>
      </c>
      <c r="B16" s="43" t="s">
        <v>2113</v>
      </c>
    </row>
    <row r="17" spans="1:2" x14ac:dyDescent="0.25">
      <c r="A17" s="40" t="s">
        <v>2112</v>
      </c>
      <c r="B17" s="43" t="s">
        <v>2114</v>
      </c>
    </row>
    <row r="18" spans="1:2" x14ac:dyDescent="0.25">
      <c r="A18" s="40" t="s">
        <v>2112</v>
      </c>
      <c r="B18" s="43" t="s">
        <v>2115</v>
      </c>
    </row>
    <row r="19" spans="1:2" x14ac:dyDescent="0.25">
      <c r="A19" s="40" t="s">
        <v>2112</v>
      </c>
      <c r="B19" s="43" t="s">
        <v>2116</v>
      </c>
    </row>
    <row r="20" spans="1:2" x14ac:dyDescent="0.25">
      <c r="A20" s="40" t="s">
        <v>2117</v>
      </c>
      <c r="B20" s="43" t="s">
        <v>2118</v>
      </c>
    </row>
    <row r="21" spans="1:2" x14ac:dyDescent="0.25">
      <c r="A21" s="40" t="s">
        <v>2119</v>
      </c>
      <c r="B21" s="43" t="s">
        <v>2120</v>
      </c>
    </row>
    <row r="22" spans="1:2" x14ac:dyDescent="0.25">
      <c r="A22" s="40" t="s">
        <v>2119</v>
      </c>
      <c r="B22" s="43" t="s">
        <v>2121</v>
      </c>
    </row>
    <row r="23" spans="1:2" x14ac:dyDescent="0.25">
      <c r="A23" s="40" t="s">
        <v>2122</v>
      </c>
      <c r="B23" s="43" t="s">
        <v>2123</v>
      </c>
    </row>
    <row r="24" spans="1:2" x14ac:dyDescent="0.25">
      <c r="A24" s="40" t="s">
        <v>2122</v>
      </c>
      <c r="B24" s="43" t="s">
        <v>2115</v>
      </c>
    </row>
    <row r="25" spans="1:2" x14ac:dyDescent="0.25">
      <c r="A25" s="40" t="s">
        <v>2124</v>
      </c>
      <c r="B25" s="43" t="s">
        <v>2125</v>
      </c>
    </row>
    <row r="26" spans="1:2" x14ac:dyDescent="0.25">
      <c r="A26" s="40" t="s">
        <v>2126</v>
      </c>
      <c r="B26" s="43" t="s">
        <v>2127</v>
      </c>
    </row>
    <row r="27" spans="1:2" x14ac:dyDescent="0.25">
      <c r="A27" s="40" t="s">
        <v>2128</v>
      </c>
      <c r="B27" s="43" t="s">
        <v>2129</v>
      </c>
    </row>
    <row r="28" spans="1:2" x14ac:dyDescent="0.25">
      <c r="A28" s="40" t="s">
        <v>2130</v>
      </c>
      <c r="B28" s="43" t="s">
        <v>2131</v>
      </c>
    </row>
    <row r="29" spans="1:2" ht="30" x14ac:dyDescent="0.25">
      <c r="A29" s="40" t="s">
        <v>2130</v>
      </c>
      <c r="B29" s="43" t="s">
        <v>2132</v>
      </c>
    </row>
    <row r="30" spans="1:2" x14ac:dyDescent="0.25">
      <c r="A30" s="40" t="s">
        <v>2130</v>
      </c>
      <c r="B30" s="43" t="s">
        <v>2133</v>
      </c>
    </row>
    <row r="31" spans="1:2" x14ac:dyDescent="0.25">
      <c r="A31" s="40" t="s">
        <v>2130</v>
      </c>
      <c r="B31" s="43" t="s">
        <v>2134</v>
      </c>
    </row>
    <row r="32" spans="1:2" x14ac:dyDescent="0.25">
      <c r="A32" s="40" t="s">
        <v>2130</v>
      </c>
      <c r="B32" s="43" t="s">
        <v>2115</v>
      </c>
    </row>
    <row r="33" spans="1:2" x14ac:dyDescent="0.25">
      <c r="A33" s="40" t="s">
        <v>2135</v>
      </c>
      <c r="B33" s="43" t="s">
        <v>2108</v>
      </c>
    </row>
    <row r="34" spans="1:2" x14ac:dyDescent="0.25">
      <c r="A34" s="40" t="s">
        <v>2136</v>
      </c>
      <c r="B34" s="43" t="s">
        <v>2137</v>
      </c>
    </row>
    <row r="35" spans="1:2" x14ac:dyDescent="0.25">
      <c r="A35" s="40" t="s">
        <v>2136</v>
      </c>
      <c r="B35" s="43" t="s">
        <v>2138</v>
      </c>
    </row>
    <row r="36" spans="1:2" x14ac:dyDescent="0.25">
      <c r="A36" s="40" t="s">
        <v>2136</v>
      </c>
      <c r="B36" s="43" t="s">
        <v>2115</v>
      </c>
    </row>
    <row r="37" spans="1:2" x14ac:dyDescent="0.25">
      <c r="A37" s="40" t="s">
        <v>2139</v>
      </c>
      <c r="B37" s="43" t="s">
        <v>2125</v>
      </c>
    </row>
    <row r="38" spans="1:2" x14ac:dyDescent="0.25">
      <c r="A38" s="40" t="s">
        <v>2139</v>
      </c>
      <c r="B38" s="43" t="s">
        <v>2140</v>
      </c>
    </row>
    <row r="39" spans="1:2" x14ac:dyDescent="0.25">
      <c r="A39" s="40" t="s">
        <v>2141</v>
      </c>
      <c r="B39" s="43" t="s">
        <v>2142</v>
      </c>
    </row>
    <row r="40" spans="1:2" x14ac:dyDescent="0.25">
      <c r="A40" s="40" t="s">
        <v>2141</v>
      </c>
      <c r="B40" s="43" t="s">
        <v>2143</v>
      </c>
    </row>
    <row r="41" spans="1:2" x14ac:dyDescent="0.25">
      <c r="A41" s="40" t="s">
        <v>2144</v>
      </c>
      <c r="B41" s="43" t="s">
        <v>2125</v>
      </c>
    </row>
    <row r="42" spans="1:2" x14ac:dyDescent="0.25">
      <c r="A42" s="40" t="s">
        <v>2144</v>
      </c>
      <c r="B42" s="43" t="s">
        <v>2145</v>
      </c>
    </row>
    <row r="43" spans="1:2" x14ac:dyDescent="0.25">
      <c r="A43" s="40" t="s">
        <v>2144</v>
      </c>
      <c r="B43" s="43" t="s">
        <v>2110</v>
      </c>
    </row>
    <row r="44" spans="1:2" x14ac:dyDescent="0.25">
      <c r="A44" s="40" t="s">
        <v>2144</v>
      </c>
      <c r="B44" s="43" t="s">
        <v>2098</v>
      </c>
    </row>
    <row r="45" spans="1:2" x14ac:dyDescent="0.25">
      <c r="A45" s="40" t="s">
        <v>2144</v>
      </c>
      <c r="B45" s="43" t="s">
        <v>2146</v>
      </c>
    </row>
    <row r="46" spans="1:2" x14ac:dyDescent="0.25">
      <c r="A46" s="40" t="s">
        <v>2144</v>
      </c>
      <c r="B46" s="43" t="s">
        <v>2133</v>
      </c>
    </row>
    <row r="47" spans="1:2" x14ac:dyDescent="0.25">
      <c r="A47" s="40" t="s">
        <v>2147</v>
      </c>
      <c r="B47" s="43" t="s">
        <v>2148</v>
      </c>
    </row>
    <row r="48" spans="1:2" x14ac:dyDescent="0.25">
      <c r="A48" s="40" t="s">
        <v>2147</v>
      </c>
      <c r="B48" s="43" t="s">
        <v>2133</v>
      </c>
    </row>
    <row r="49" spans="1:2" x14ac:dyDescent="0.25">
      <c r="A49" s="40" t="s">
        <v>2147</v>
      </c>
      <c r="B49" s="43" t="s">
        <v>2149</v>
      </c>
    </row>
    <row r="50" spans="1:2" x14ac:dyDescent="0.25">
      <c r="A50" s="40" t="s">
        <v>2147</v>
      </c>
      <c r="B50" s="43" t="s">
        <v>2115</v>
      </c>
    </row>
    <row r="51" spans="1:2" x14ac:dyDescent="0.25">
      <c r="A51" s="40" t="s">
        <v>2150</v>
      </c>
      <c r="B51" s="43" t="s">
        <v>2151</v>
      </c>
    </row>
    <row r="52" spans="1:2" x14ac:dyDescent="0.25">
      <c r="A52" s="40" t="s">
        <v>2152</v>
      </c>
      <c r="B52" s="43" t="s">
        <v>2108</v>
      </c>
    </row>
    <row r="53" spans="1:2" x14ac:dyDescent="0.25">
      <c r="A53" s="40" t="s">
        <v>2153</v>
      </c>
      <c r="B53" s="43" t="s">
        <v>2154</v>
      </c>
    </row>
    <row r="54" spans="1:2" x14ac:dyDescent="0.25">
      <c r="A54" s="40" t="s">
        <v>2153</v>
      </c>
      <c r="B54" s="43" t="s">
        <v>2155</v>
      </c>
    </row>
    <row r="55" spans="1:2" x14ac:dyDescent="0.25">
      <c r="A55" s="40" t="s">
        <v>2153</v>
      </c>
      <c r="B55" s="43" t="s">
        <v>2115</v>
      </c>
    </row>
    <row r="56" spans="1:2" x14ac:dyDescent="0.25">
      <c r="A56" s="40" t="s">
        <v>2156</v>
      </c>
      <c r="B56" s="43" t="s">
        <v>2125</v>
      </c>
    </row>
    <row r="57" spans="1:2" x14ac:dyDescent="0.25">
      <c r="A57" s="40" t="s">
        <v>2156</v>
      </c>
      <c r="B57" s="43" t="s">
        <v>2114</v>
      </c>
    </row>
    <row r="58" spans="1:2" x14ac:dyDescent="0.25">
      <c r="A58" s="40" t="s">
        <v>2156</v>
      </c>
      <c r="B58" s="43" t="s">
        <v>2116</v>
      </c>
    </row>
    <row r="59" spans="1:2" x14ac:dyDescent="0.25">
      <c r="A59" s="40" t="s">
        <v>2157</v>
      </c>
      <c r="B59" s="43" t="s">
        <v>2113</v>
      </c>
    </row>
    <row r="60" spans="1:2" x14ac:dyDescent="0.25">
      <c r="A60" s="40" t="s">
        <v>2157</v>
      </c>
      <c r="B60" s="43" t="s">
        <v>2115</v>
      </c>
    </row>
    <row r="61" spans="1:2" x14ac:dyDescent="0.25">
      <c r="A61" s="40" t="s">
        <v>2158</v>
      </c>
      <c r="B61" s="43" t="s">
        <v>2159</v>
      </c>
    </row>
    <row r="62" spans="1:2" x14ac:dyDescent="0.25">
      <c r="A62" s="40" t="s">
        <v>2158</v>
      </c>
      <c r="B62" s="43" t="s">
        <v>2160</v>
      </c>
    </row>
    <row r="63" spans="1:2" x14ac:dyDescent="0.25">
      <c r="A63" s="40" t="s">
        <v>2158</v>
      </c>
      <c r="B63" s="43" t="s">
        <v>2161</v>
      </c>
    </row>
    <row r="64" spans="1:2" x14ac:dyDescent="0.25">
      <c r="A64" s="40" t="s">
        <v>2158</v>
      </c>
      <c r="B64" s="43" t="s">
        <v>2110</v>
      </c>
    </row>
    <row r="65" spans="1:2" x14ac:dyDescent="0.25">
      <c r="A65" s="40" t="s">
        <v>2158</v>
      </c>
      <c r="B65" s="43" t="s">
        <v>2114</v>
      </c>
    </row>
    <row r="66" spans="1:2" x14ac:dyDescent="0.25">
      <c r="A66" s="40" t="s">
        <v>2158</v>
      </c>
      <c r="B66" s="43" t="s">
        <v>2116</v>
      </c>
    </row>
    <row r="67" spans="1:2" x14ac:dyDescent="0.25">
      <c r="A67" s="40" t="s">
        <v>2162</v>
      </c>
      <c r="B67" s="43" t="s">
        <v>2159</v>
      </c>
    </row>
    <row r="68" spans="1:2" x14ac:dyDescent="0.25">
      <c r="A68" s="40" t="s">
        <v>2162</v>
      </c>
      <c r="B68" s="43" t="s">
        <v>2163</v>
      </c>
    </row>
    <row r="69" spans="1:2" x14ac:dyDescent="0.25">
      <c r="A69" s="40" t="s">
        <v>2162</v>
      </c>
      <c r="B69" s="43" t="s">
        <v>2127</v>
      </c>
    </row>
    <row r="70" spans="1:2" x14ac:dyDescent="0.25">
      <c r="A70" s="40" t="s">
        <v>2162</v>
      </c>
      <c r="B70" s="43" t="s">
        <v>2114</v>
      </c>
    </row>
    <row r="71" spans="1:2" x14ac:dyDescent="0.25">
      <c r="A71" s="40" t="s">
        <v>2162</v>
      </c>
      <c r="B71" s="43" t="s">
        <v>2164</v>
      </c>
    </row>
    <row r="72" spans="1:2" x14ac:dyDescent="0.25">
      <c r="A72" s="40" t="s">
        <v>2162</v>
      </c>
      <c r="B72" s="43" t="s">
        <v>2165</v>
      </c>
    </row>
    <row r="73" spans="1:2" x14ac:dyDescent="0.25">
      <c r="A73" s="40" t="s">
        <v>2166</v>
      </c>
      <c r="B73" s="43" t="s">
        <v>2133</v>
      </c>
    </row>
    <row r="74" spans="1:2" x14ac:dyDescent="0.25">
      <c r="A74" s="40" t="s">
        <v>2166</v>
      </c>
      <c r="B74" s="43" t="s">
        <v>2167</v>
      </c>
    </row>
    <row r="75" spans="1:2" x14ac:dyDescent="0.25">
      <c r="A75" s="40" t="s">
        <v>2168</v>
      </c>
      <c r="B75" s="43" t="s">
        <v>2110</v>
      </c>
    </row>
    <row r="76" spans="1:2" x14ac:dyDescent="0.25">
      <c r="A76" s="40" t="s">
        <v>2168</v>
      </c>
      <c r="B76" s="43" t="s">
        <v>2169</v>
      </c>
    </row>
    <row r="77" spans="1:2" x14ac:dyDescent="0.25">
      <c r="A77" s="40" t="s">
        <v>2170</v>
      </c>
      <c r="B77" s="43" t="s">
        <v>2125</v>
      </c>
    </row>
    <row r="78" spans="1:2" x14ac:dyDescent="0.25">
      <c r="A78" s="40" t="s">
        <v>2171</v>
      </c>
      <c r="B78" s="43" t="s">
        <v>2127</v>
      </c>
    </row>
    <row r="79" spans="1:2" x14ac:dyDescent="0.25">
      <c r="A79" s="40" t="s">
        <v>2171</v>
      </c>
      <c r="B79" s="43" t="s">
        <v>2172</v>
      </c>
    </row>
    <row r="80" spans="1:2" x14ac:dyDescent="0.25">
      <c r="A80" s="40" t="s">
        <v>2173</v>
      </c>
      <c r="B80" s="43" t="s">
        <v>2174</v>
      </c>
    </row>
    <row r="81" spans="1:2" x14ac:dyDescent="0.25">
      <c r="A81" s="40" t="s">
        <v>2173</v>
      </c>
      <c r="B81" s="43" t="s">
        <v>2114</v>
      </c>
    </row>
    <row r="82" spans="1:2" x14ac:dyDescent="0.25">
      <c r="A82" s="40" t="s">
        <v>2173</v>
      </c>
      <c r="B82" s="43" t="s">
        <v>2175</v>
      </c>
    </row>
    <row r="83" spans="1:2" x14ac:dyDescent="0.25">
      <c r="A83" s="40" t="s">
        <v>2173</v>
      </c>
      <c r="B83" s="43" t="s">
        <v>2116</v>
      </c>
    </row>
    <row r="84" spans="1:2" x14ac:dyDescent="0.25">
      <c r="A84" s="40" t="s">
        <v>2173</v>
      </c>
      <c r="B84" s="43" t="s">
        <v>2115</v>
      </c>
    </row>
    <row r="85" spans="1:2" x14ac:dyDescent="0.25">
      <c r="A85" s="40" t="s">
        <v>2176</v>
      </c>
      <c r="B85" s="43" t="s">
        <v>2177</v>
      </c>
    </row>
    <row r="86" spans="1:2" x14ac:dyDescent="0.25">
      <c r="A86" s="40" t="s">
        <v>2178</v>
      </c>
      <c r="B86" s="43" t="s">
        <v>2179</v>
      </c>
    </row>
    <row r="87" spans="1:2" x14ac:dyDescent="0.25">
      <c r="A87" s="40" t="s">
        <v>2178</v>
      </c>
      <c r="B87" s="43" t="s">
        <v>2180</v>
      </c>
    </row>
    <row r="88" spans="1:2" x14ac:dyDescent="0.25">
      <c r="A88" s="40" t="s">
        <v>2181</v>
      </c>
      <c r="B88" s="43" t="s">
        <v>2182</v>
      </c>
    </row>
    <row r="89" spans="1:2" x14ac:dyDescent="0.25">
      <c r="A89" s="40" t="s">
        <v>2181</v>
      </c>
      <c r="B89" s="43" t="s">
        <v>2183</v>
      </c>
    </row>
    <row r="90" spans="1:2" x14ac:dyDescent="0.25">
      <c r="A90" s="40" t="s">
        <v>2184</v>
      </c>
      <c r="B90" s="43" t="s">
        <v>2142</v>
      </c>
    </row>
    <row r="91" spans="1:2" x14ac:dyDescent="0.25">
      <c r="A91" s="40" t="s">
        <v>2184</v>
      </c>
      <c r="B91" s="43" t="s">
        <v>2133</v>
      </c>
    </row>
    <row r="92" spans="1:2" x14ac:dyDescent="0.25">
      <c r="A92" s="40" t="s">
        <v>2184</v>
      </c>
      <c r="B92" s="43" t="s">
        <v>2185</v>
      </c>
    </row>
    <row r="93" spans="1:2" x14ac:dyDescent="0.25">
      <c r="A93" s="40" t="s">
        <v>2186</v>
      </c>
      <c r="B93" s="43" t="s">
        <v>2133</v>
      </c>
    </row>
    <row r="94" spans="1:2" x14ac:dyDescent="0.25">
      <c r="A94" s="40" t="s">
        <v>2187</v>
      </c>
      <c r="B94" s="43" t="s">
        <v>2125</v>
      </c>
    </row>
    <row r="95" spans="1:2" x14ac:dyDescent="0.25">
      <c r="A95" s="40" t="s">
        <v>2187</v>
      </c>
      <c r="B95" s="43" t="s">
        <v>2174</v>
      </c>
    </row>
    <row r="96" spans="1:2" x14ac:dyDescent="0.25">
      <c r="A96" s="40" t="s">
        <v>2188</v>
      </c>
      <c r="B96" s="43" t="s">
        <v>2189</v>
      </c>
    </row>
    <row r="97" spans="1:2" x14ac:dyDescent="0.25">
      <c r="A97" s="40" t="s">
        <v>2188</v>
      </c>
      <c r="B97" s="43" t="s">
        <v>2098</v>
      </c>
    </row>
    <row r="98" spans="1:2" x14ac:dyDescent="0.25">
      <c r="A98" s="40" t="s">
        <v>2190</v>
      </c>
      <c r="B98" s="43" t="s">
        <v>2142</v>
      </c>
    </row>
    <row r="99" spans="1:2" x14ac:dyDescent="0.25">
      <c r="A99" s="40" t="s">
        <v>2190</v>
      </c>
      <c r="B99" s="43" t="s">
        <v>2133</v>
      </c>
    </row>
    <row r="100" spans="1:2" x14ac:dyDescent="0.25">
      <c r="A100" s="40" t="s">
        <v>2191</v>
      </c>
      <c r="B100" s="43" t="s">
        <v>2110</v>
      </c>
    </row>
    <row r="101" spans="1:2" x14ac:dyDescent="0.25">
      <c r="A101" s="40" t="s">
        <v>2191</v>
      </c>
      <c r="B101" s="43" t="s">
        <v>2192</v>
      </c>
    </row>
    <row r="102" spans="1:2" x14ac:dyDescent="0.25">
      <c r="A102" s="40" t="s">
        <v>2193</v>
      </c>
      <c r="B102" s="43" t="s">
        <v>2194</v>
      </c>
    </row>
    <row r="103" spans="1:2" x14ac:dyDescent="0.25">
      <c r="A103" s="40" t="s">
        <v>2193</v>
      </c>
      <c r="B103" s="43" t="s">
        <v>2114</v>
      </c>
    </row>
    <row r="104" spans="1:2" x14ac:dyDescent="0.25">
      <c r="A104" s="40" t="s">
        <v>2193</v>
      </c>
      <c r="B104" s="43" t="s">
        <v>2115</v>
      </c>
    </row>
    <row r="105" spans="1:2" x14ac:dyDescent="0.25">
      <c r="A105" s="40" t="s">
        <v>2193</v>
      </c>
      <c r="B105" s="43" t="s">
        <v>2116</v>
      </c>
    </row>
    <row r="106" spans="1:2" x14ac:dyDescent="0.25">
      <c r="A106" s="40" t="s">
        <v>2195</v>
      </c>
      <c r="B106" s="43" t="s">
        <v>2174</v>
      </c>
    </row>
    <row r="107" spans="1:2" x14ac:dyDescent="0.25">
      <c r="A107" s="40" t="s">
        <v>2195</v>
      </c>
      <c r="B107" s="43" t="s">
        <v>2133</v>
      </c>
    </row>
    <row r="108" spans="1:2" x14ac:dyDescent="0.25">
      <c r="A108" s="40" t="s">
        <v>2195</v>
      </c>
      <c r="B108" s="43" t="s">
        <v>2196</v>
      </c>
    </row>
    <row r="109" spans="1:2" x14ac:dyDescent="0.25">
      <c r="A109" s="40" t="s">
        <v>2195</v>
      </c>
      <c r="B109" s="43" t="s">
        <v>2115</v>
      </c>
    </row>
    <row r="110" spans="1:2" x14ac:dyDescent="0.25">
      <c r="A110" s="40" t="s">
        <v>2197</v>
      </c>
      <c r="B110" s="43" t="s">
        <v>2159</v>
      </c>
    </row>
    <row r="111" spans="1:2" x14ac:dyDescent="0.25">
      <c r="A111" s="40" t="s">
        <v>2197</v>
      </c>
      <c r="B111" s="43" t="s">
        <v>2198</v>
      </c>
    </row>
    <row r="112" spans="1:2" x14ac:dyDescent="0.25">
      <c r="A112" s="40" t="s">
        <v>2197</v>
      </c>
      <c r="B112" s="43" t="s">
        <v>2125</v>
      </c>
    </row>
    <row r="113" spans="1:2" x14ac:dyDescent="0.25">
      <c r="A113" s="40" t="s">
        <v>2199</v>
      </c>
      <c r="B113" s="43" t="s">
        <v>2200</v>
      </c>
    </row>
    <row r="114" spans="1:2" x14ac:dyDescent="0.25">
      <c r="A114" s="40" t="s">
        <v>2199</v>
      </c>
      <c r="B114" s="43" t="s">
        <v>2114</v>
      </c>
    </row>
    <row r="115" spans="1:2" x14ac:dyDescent="0.25">
      <c r="A115" s="40" t="s">
        <v>2199</v>
      </c>
      <c r="B115" s="43" t="s">
        <v>2133</v>
      </c>
    </row>
    <row r="116" spans="1:2" x14ac:dyDescent="0.25">
      <c r="A116" s="40" t="s">
        <v>2199</v>
      </c>
      <c r="B116" s="43" t="s">
        <v>2115</v>
      </c>
    </row>
    <row r="117" spans="1:2" x14ac:dyDescent="0.25">
      <c r="A117" s="40" t="s">
        <v>2199</v>
      </c>
      <c r="B117" s="43" t="s">
        <v>2116</v>
      </c>
    </row>
    <row r="118" spans="1:2" x14ac:dyDescent="0.25">
      <c r="A118" s="40" t="s">
        <v>2201</v>
      </c>
      <c r="B118" s="43" t="s">
        <v>2123</v>
      </c>
    </row>
    <row r="119" spans="1:2" x14ac:dyDescent="0.25">
      <c r="A119" s="40" t="s">
        <v>2201</v>
      </c>
      <c r="B119" s="43" t="s">
        <v>2133</v>
      </c>
    </row>
    <row r="120" spans="1:2" x14ac:dyDescent="0.25">
      <c r="A120" s="40" t="s">
        <v>2201</v>
      </c>
      <c r="B120" s="43" t="s">
        <v>2202</v>
      </c>
    </row>
    <row r="121" spans="1:2" x14ac:dyDescent="0.25">
      <c r="A121" s="40" t="s">
        <v>2201</v>
      </c>
      <c r="B121" s="43" t="s">
        <v>2115</v>
      </c>
    </row>
    <row r="122" spans="1:2" x14ac:dyDescent="0.25">
      <c r="A122" s="40" t="s">
        <v>2203</v>
      </c>
      <c r="B122" s="43" t="s">
        <v>2159</v>
      </c>
    </row>
    <row r="123" spans="1:2" x14ac:dyDescent="0.25">
      <c r="A123" s="40" t="s">
        <v>2203</v>
      </c>
      <c r="B123" s="43" t="s">
        <v>2204</v>
      </c>
    </row>
    <row r="124" spans="1:2" x14ac:dyDescent="0.25">
      <c r="A124" s="40" t="s">
        <v>2203</v>
      </c>
      <c r="B124" s="43" t="s">
        <v>2142</v>
      </c>
    </row>
    <row r="125" spans="1:2" x14ac:dyDescent="0.25">
      <c r="A125" s="40" t="s">
        <v>2203</v>
      </c>
      <c r="B125" s="43" t="s">
        <v>2205</v>
      </c>
    </row>
    <row r="126" spans="1:2" x14ac:dyDescent="0.25">
      <c r="A126" s="40" t="s">
        <v>2206</v>
      </c>
      <c r="B126" s="43" t="s">
        <v>2099</v>
      </c>
    </row>
    <row r="127" spans="1:2" x14ac:dyDescent="0.25">
      <c r="A127" s="40" t="s">
        <v>2207</v>
      </c>
      <c r="B127" s="43" t="s">
        <v>2110</v>
      </c>
    </row>
    <row r="128" spans="1:2" x14ac:dyDescent="0.25">
      <c r="A128" s="40" t="s">
        <v>2207</v>
      </c>
      <c r="B128" s="43" t="s">
        <v>2208</v>
      </c>
    </row>
    <row r="129" spans="1:2" x14ac:dyDescent="0.25">
      <c r="A129" s="40" t="s">
        <v>2209</v>
      </c>
      <c r="B129" s="43" t="s">
        <v>2210</v>
      </c>
    </row>
    <row r="130" spans="1:2" x14ac:dyDescent="0.25">
      <c r="A130" s="40" t="s">
        <v>2209</v>
      </c>
      <c r="B130" s="43" t="s">
        <v>2133</v>
      </c>
    </row>
    <row r="131" spans="1:2" x14ac:dyDescent="0.25">
      <c r="A131" s="40" t="s">
        <v>2209</v>
      </c>
      <c r="B131" s="43" t="s">
        <v>2211</v>
      </c>
    </row>
    <row r="132" spans="1:2" x14ac:dyDescent="0.25">
      <c r="A132" s="40" t="s">
        <v>2209</v>
      </c>
      <c r="B132" s="43" t="s">
        <v>2212</v>
      </c>
    </row>
    <row r="133" spans="1:2" x14ac:dyDescent="0.25">
      <c r="A133" s="40" t="s">
        <v>2209</v>
      </c>
      <c r="B133" s="43" t="s">
        <v>2115</v>
      </c>
    </row>
    <row r="134" spans="1:2" x14ac:dyDescent="0.25">
      <c r="A134" s="40" t="s">
        <v>2209</v>
      </c>
      <c r="B134" s="43" t="s">
        <v>2202</v>
      </c>
    </row>
    <row r="135" spans="1:2" x14ac:dyDescent="0.25">
      <c r="A135" s="40" t="s">
        <v>2213</v>
      </c>
      <c r="B135" s="43" t="s">
        <v>2125</v>
      </c>
    </row>
    <row r="136" spans="1:2" x14ac:dyDescent="0.25">
      <c r="A136" s="40" t="s">
        <v>2213</v>
      </c>
      <c r="B136" s="43" t="s">
        <v>2174</v>
      </c>
    </row>
    <row r="137" spans="1:2" x14ac:dyDescent="0.25">
      <c r="A137" s="40" t="s">
        <v>2213</v>
      </c>
      <c r="B137" s="43" t="s">
        <v>2114</v>
      </c>
    </row>
    <row r="138" spans="1:2" x14ac:dyDescent="0.25">
      <c r="A138" s="40" t="s">
        <v>2213</v>
      </c>
      <c r="B138" s="43" t="s">
        <v>2214</v>
      </c>
    </row>
    <row r="139" spans="1:2" x14ac:dyDescent="0.25">
      <c r="A139" s="40" t="s">
        <v>2213</v>
      </c>
      <c r="B139" s="43" t="s">
        <v>2116</v>
      </c>
    </row>
    <row r="140" spans="1:2" x14ac:dyDescent="0.25">
      <c r="A140" s="40" t="s">
        <v>2215</v>
      </c>
      <c r="B140" s="43" t="s">
        <v>2216</v>
      </c>
    </row>
    <row r="141" spans="1:2" x14ac:dyDescent="0.25">
      <c r="A141" s="40" t="s">
        <v>2217</v>
      </c>
      <c r="B141" s="43" t="s">
        <v>2133</v>
      </c>
    </row>
    <row r="142" spans="1:2" x14ac:dyDescent="0.25">
      <c r="A142" s="40" t="s">
        <v>2217</v>
      </c>
      <c r="B142" s="43" t="s">
        <v>2208</v>
      </c>
    </row>
    <row r="143" spans="1:2" x14ac:dyDescent="0.25">
      <c r="A143" s="40" t="s">
        <v>2218</v>
      </c>
      <c r="B143" s="43" t="s">
        <v>2219</v>
      </c>
    </row>
    <row r="144" spans="1:2" x14ac:dyDescent="0.25">
      <c r="A144" s="40" t="s">
        <v>2220</v>
      </c>
      <c r="B144" s="43" t="s">
        <v>2125</v>
      </c>
    </row>
    <row r="145" spans="1:2" x14ac:dyDescent="0.25">
      <c r="A145" s="40" t="s">
        <v>2220</v>
      </c>
      <c r="B145" s="43" t="s">
        <v>2221</v>
      </c>
    </row>
    <row r="146" spans="1:2" x14ac:dyDescent="0.25">
      <c r="A146" s="40" t="s">
        <v>2220</v>
      </c>
      <c r="B146" s="43" t="s">
        <v>2114</v>
      </c>
    </row>
    <row r="147" spans="1:2" x14ac:dyDescent="0.25">
      <c r="A147" s="40" t="s">
        <v>2220</v>
      </c>
      <c r="B147" s="43" t="s">
        <v>2222</v>
      </c>
    </row>
    <row r="148" spans="1:2" x14ac:dyDescent="0.25">
      <c r="A148" s="40" t="s">
        <v>2220</v>
      </c>
      <c r="B148" s="43" t="s">
        <v>2116</v>
      </c>
    </row>
    <row r="149" spans="1:2" x14ac:dyDescent="0.25">
      <c r="A149" s="40" t="s">
        <v>2223</v>
      </c>
      <c r="B149" s="43" t="s">
        <v>2125</v>
      </c>
    </row>
    <row r="150" spans="1:2" x14ac:dyDescent="0.25">
      <c r="A150" s="40" t="s">
        <v>2223</v>
      </c>
      <c r="B150" s="43" t="s">
        <v>2110</v>
      </c>
    </row>
    <row r="151" spans="1:2" x14ac:dyDescent="0.25">
      <c r="A151" s="40" t="s">
        <v>2223</v>
      </c>
      <c r="B151" s="43" t="s">
        <v>2224</v>
      </c>
    </row>
    <row r="152" spans="1:2" x14ac:dyDescent="0.25">
      <c r="A152" s="40" t="s">
        <v>2225</v>
      </c>
      <c r="B152" s="43" t="s">
        <v>2125</v>
      </c>
    </row>
    <row r="153" spans="1:2" x14ac:dyDescent="0.25">
      <c r="A153" s="40" t="s">
        <v>2225</v>
      </c>
      <c r="B153" s="43" t="s">
        <v>2226</v>
      </c>
    </row>
    <row r="154" spans="1:2" x14ac:dyDescent="0.25">
      <c r="A154" s="40" t="s">
        <v>2227</v>
      </c>
      <c r="B154" s="43" t="s">
        <v>2228</v>
      </c>
    </row>
    <row r="155" spans="1:2" x14ac:dyDescent="0.25">
      <c r="A155" s="40" t="s">
        <v>2229</v>
      </c>
      <c r="B155" s="43" t="s">
        <v>2125</v>
      </c>
    </row>
    <row r="156" spans="1:2" x14ac:dyDescent="0.25">
      <c r="A156" s="40" t="s">
        <v>2229</v>
      </c>
      <c r="B156" s="43" t="s">
        <v>2133</v>
      </c>
    </row>
    <row r="157" spans="1:2" x14ac:dyDescent="0.25">
      <c r="A157" s="40" t="s">
        <v>2230</v>
      </c>
      <c r="B157" s="43" t="s">
        <v>2133</v>
      </c>
    </row>
    <row r="158" spans="1:2" x14ac:dyDescent="0.25">
      <c r="A158" s="40" t="s">
        <v>2230</v>
      </c>
      <c r="B158" s="43" t="s">
        <v>2231</v>
      </c>
    </row>
    <row r="159" spans="1:2" x14ac:dyDescent="0.25">
      <c r="A159" s="40" t="s">
        <v>2232</v>
      </c>
      <c r="B159" s="43" t="s">
        <v>2098</v>
      </c>
    </row>
    <row r="160" spans="1:2" x14ac:dyDescent="0.25">
      <c r="A160" s="40" t="s">
        <v>2232</v>
      </c>
      <c r="B160" s="43" t="s">
        <v>2196</v>
      </c>
    </row>
    <row r="161" spans="1:2" x14ac:dyDescent="0.25">
      <c r="A161" s="40" t="s">
        <v>2233</v>
      </c>
      <c r="B161" s="43" t="s">
        <v>2234</v>
      </c>
    </row>
    <row r="162" spans="1:2" x14ac:dyDescent="0.25">
      <c r="A162" s="40" t="s">
        <v>2233</v>
      </c>
      <c r="B162" s="43" t="s">
        <v>2133</v>
      </c>
    </row>
    <row r="163" spans="1:2" x14ac:dyDescent="0.25">
      <c r="A163" s="40" t="s">
        <v>2233</v>
      </c>
      <c r="B163" s="43" t="s">
        <v>2222</v>
      </c>
    </row>
    <row r="164" spans="1:2" x14ac:dyDescent="0.25">
      <c r="A164" s="40" t="s">
        <v>2235</v>
      </c>
      <c r="B164" s="43" t="s">
        <v>2125</v>
      </c>
    </row>
    <row r="165" spans="1:2" x14ac:dyDescent="0.25">
      <c r="A165" s="40" t="s">
        <v>2235</v>
      </c>
      <c r="B165" s="43" t="s">
        <v>2236</v>
      </c>
    </row>
    <row r="166" spans="1:2" x14ac:dyDescent="0.25">
      <c r="A166" s="40" t="s">
        <v>2235</v>
      </c>
      <c r="B166" s="43" t="s">
        <v>2114</v>
      </c>
    </row>
    <row r="167" spans="1:2" x14ac:dyDescent="0.25">
      <c r="A167" s="40" t="s">
        <v>2235</v>
      </c>
      <c r="B167" s="43" t="s">
        <v>2116</v>
      </c>
    </row>
    <row r="168" spans="1:2" x14ac:dyDescent="0.25">
      <c r="A168" s="40" t="s">
        <v>2237</v>
      </c>
      <c r="B168" s="43" t="s">
        <v>2238</v>
      </c>
    </row>
    <row r="169" spans="1:2" x14ac:dyDescent="0.25">
      <c r="A169" s="40" t="s">
        <v>2239</v>
      </c>
      <c r="B169" s="43" t="s">
        <v>2133</v>
      </c>
    </row>
    <row r="170" spans="1:2" x14ac:dyDescent="0.25">
      <c r="A170" s="40" t="s">
        <v>2239</v>
      </c>
      <c r="B170" s="43" t="s">
        <v>2240</v>
      </c>
    </row>
    <row r="171" spans="1:2" x14ac:dyDescent="0.25">
      <c r="A171" s="40" t="s">
        <v>2241</v>
      </c>
      <c r="B171" s="43" t="s">
        <v>2242</v>
      </c>
    </row>
    <row r="172" spans="1:2" x14ac:dyDescent="0.25">
      <c r="A172" s="40" t="s">
        <v>2241</v>
      </c>
      <c r="B172" s="43" t="s">
        <v>2125</v>
      </c>
    </row>
    <row r="173" spans="1:2" x14ac:dyDescent="0.25">
      <c r="A173" s="40" t="s">
        <v>2241</v>
      </c>
      <c r="B173" s="43" t="s">
        <v>2114</v>
      </c>
    </row>
    <row r="174" spans="1:2" x14ac:dyDescent="0.25">
      <c r="A174" s="40" t="s">
        <v>2241</v>
      </c>
      <c r="B174" s="43" t="s">
        <v>2243</v>
      </c>
    </row>
    <row r="175" spans="1:2" x14ac:dyDescent="0.25">
      <c r="A175" s="40" t="s">
        <v>2241</v>
      </c>
      <c r="B175" s="43" t="s">
        <v>2116</v>
      </c>
    </row>
    <row r="176" spans="1:2" x14ac:dyDescent="0.25">
      <c r="A176" s="40" t="s">
        <v>2244</v>
      </c>
      <c r="B176" s="43" t="s">
        <v>2120</v>
      </c>
    </row>
    <row r="177" spans="1:2" x14ac:dyDescent="0.25">
      <c r="A177" s="40" t="s">
        <v>2244</v>
      </c>
      <c r="B177" s="43" t="s">
        <v>2110</v>
      </c>
    </row>
    <row r="178" spans="1:2" x14ac:dyDescent="0.25">
      <c r="A178" s="40" t="s">
        <v>2244</v>
      </c>
      <c r="B178" s="43" t="s">
        <v>2114</v>
      </c>
    </row>
    <row r="179" spans="1:2" x14ac:dyDescent="0.25">
      <c r="A179" s="40" t="s">
        <v>2244</v>
      </c>
      <c r="B179" s="43" t="s">
        <v>2116</v>
      </c>
    </row>
    <row r="180" spans="1:2" x14ac:dyDescent="0.25">
      <c r="A180" s="40" t="s">
        <v>2245</v>
      </c>
      <c r="B180" s="43" t="s">
        <v>2106</v>
      </c>
    </row>
    <row r="181" spans="1:2" x14ac:dyDescent="0.25">
      <c r="A181" s="40" t="s">
        <v>2245</v>
      </c>
      <c r="B181" s="43" t="s">
        <v>2246</v>
      </c>
    </row>
    <row r="182" spans="1:2" x14ac:dyDescent="0.25">
      <c r="A182" s="40" t="s">
        <v>2247</v>
      </c>
      <c r="B182" s="43" t="s">
        <v>2242</v>
      </c>
    </row>
    <row r="183" spans="1:2" x14ac:dyDescent="0.25">
      <c r="A183" s="40" t="s">
        <v>2247</v>
      </c>
      <c r="B183" s="43" t="s">
        <v>2114</v>
      </c>
    </row>
    <row r="184" spans="1:2" x14ac:dyDescent="0.25">
      <c r="A184" s="40" t="s">
        <v>2247</v>
      </c>
      <c r="B184" s="43" t="s">
        <v>2248</v>
      </c>
    </row>
    <row r="185" spans="1:2" x14ac:dyDescent="0.25">
      <c r="A185" s="40" t="s">
        <v>2247</v>
      </c>
      <c r="B185" s="43" t="s">
        <v>2116</v>
      </c>
    </row>
    <row r="186" spans="1:2" x14ac:dyDescent="0.25">
      <c r="A186" s="40" t="s">
        <v>2249</v>
      </c>
      <c r="B186" s="43" t="s">
        <v>2125</v>
      </c>
    </row>
    <row r="187" spans="1:2" x14ac:dyDescent="0.25">
      <c r="A187" s="40" t="s">
        <v>2249</v>
      </c>
      <c r="B187" s="43" t="s">
        <v>2110</v>
      </c>
    </row>
    <row r="188" spans="1:2" x14ac:dyDescent="0.25">
      <c r="A188" s="40" t="s">
        <v>2250</v>
      </c>
      <c r="B188" s="43" t="s">
        <v>2210</v>
      </c>
    </row>
    <row r="189" spans="1:2" x14ac:dyDescent="0.25">
      <c r="A189" s="40" t="s">
        <v>2250</v>
      </c>
      <c r="B189" s="43" t="s">
        <v>2115</v>
      </c>
    </row>
    <row r="190" spans="1:2" x14ac:dyDescent="0.25">
      <c r="A190" s="40" t="s">
        <v>2251</v>
      </c>
      <c r="B190" s="43" t="s">
        <v>2108</v>
      </c>
    </row>
    <row r="191" spans="1:2" x14ac:dyDescent="0.25">
      <c r="A191" s="40" t="s">
        <v>2252</v>
      </c>
      <c r="B191" s="43" t="s">
        <v>2175</v>
      </c>
    </row>
    <row r="192" spans="1:2" x14ac:dyDescent="0.25">
      <c r="A192" s="40" t="s">
        <v>2252</v>
      </c>
      <c r="B192" s="43" t="s">
        <v>2115</v>
      </c>
    </row>
    <row r="193" spans="1:2" x14ac:dyDescent="0.25">
      <c r="A193" s="40" t="s">
        <v>2252</v>
      </c>
      <c r="B193" s="43" t="s">
        <v>2202</v>
      </c>
    </row>
    <row r="194" spans="1:2" x14ac:dyDescent="0.25">
      <c r="A194" s="40" t="s">
        <v>2253</v>
      </c>
      <c r="B194" s="43" t="s">
        <v>2125</v>
      </c>
    </row>
    <row r="195" spans="1:2" x14ac:dyDescent="0.25">
      <c r="A195" s="40" t="s">
        <v>2253</v>
      </c>
      <c r="B195" s="43" t="s">
        <v>2254</v>
      </c>
    </row>
    <row r="196" spans="1:2" x14ac:dyDescent="0.25">
      <c r="A196" s="40" t="s">
        <v>2255</v>
      </c>
      <c r="B196" s="43" t="s">
        <v>2110</v>
      </c>
    </row>
    <row r="197" spans="1:2" x14ac:dyDescent="0.25">
      <c r="A197" s="40" t="s">
        <v>2255</v>
      </c>
      <c r="B197" s="43" t="s">
        <v>2133</v>
      </c>
    </row>
    <row r="198" spans="1:2" x14ac:dyDescent="0.25">
      <c r="A198" s="40" t="s">
        <v>2256</v>
      </c>
      <c r="B198" s="43" t="s">
        <v>2175</v>
      </c>
    </row>
    <row r="199" spans="1:2" ht="30" x14ac:dyDescent="0.25">
      <c r="A199" s="40" t="s">
        <v>2256</v>
      </c>
      <c r="B199" s="43" t="s">
        <v>2257</v>
      </c>
    </row>
    <row r="200" spans="1:2" x14ac:dyDescent="0.25">
      <c r="A200" s="40" t="s">
        <v>2256</v>
      </c>
      <c r="B200" s="43" t="s">
        <v>2196</v>
      </c>
    </row>
    <row r="201" spans="1:2" x14ac:dyDescent="0.25">
      <c r="A201" s="40" t="s">
        <v>2256</v>
      </c>
      <c r="B201" s="43" t="s">
        <v>2258</v>
      </c>
    </row>
    <row r="202" spans="1:2" x14ac:dyDescent="0.25">
      <c r="A202" s="40" t="s">
        <v>2259</v>
      </c>
      <c r="B202" s="43" t="s">
        <v>2260</v>
      </c>
    </row>
    <row r="203" spans="1:2" x14ac:dyDescent="0.25">
      <c r="A203" s="40" t="s">
        <v>2259</v>
      </c>
      <c r="B203" s="43" t="s">
        <v>2261</v>
      </c>
    </row>
    <row r="204" spans="1:2" x14ac:dyDescent="0.25">
      <c r="A204" s="40" t="s">
        <v>2262</v>
      </c>
      <c r="B204" s="43" t="s">
        <v>2110</v>
      </c>
    </row>
    <row r="205" spans="1:2" x14ac:dyDescent="0.25">
      <c r="A205" s="40" t="s">
        <v>2262</v>
      </c>
      <c r="B205" s="43" t="s">
        <v>2263</v>
      </c>
    </row>
    <row r="206" spans="1:2" x14ac:dyDescent="0.25">
      <c r="A206" s="40" t="s">
        <v>2264</v>
      </c>
      <c r="B206" s="43" t="s">
        <v>2159</v>
      </c>
    </row>
    <row r="207" spans="1:2" x14ac:dyDescent="0.25">
      <c r="A207" s="40" t="s">
        <v>2264</v>
      </c>
      <c r="B207" s="43" t="s">
        <v>2265</v>
      </c>
    </row>
    <row r="208" spans="1:2" x14ac:dyDescent="0.25">
      <c r="A208" s="40" t="s">
        <v>2264</v>
      </c>
      <c r="B208" s="43" t="s">
        <v>2125</v>
      </c>
    </row>
    <row r="209" spans="1:2" x14ac:dyDescent="0.25">
      <c r="A209" s="40" t="s">
        <v>2264</v>
      </c>
      <c r="B209" s="43" t="s">
        <v>2110</v>
      </c>
    </row>
    <row r="210" spans="1:2" x14ac:dyDescent="0.25">
      <c r="A210" s="40" t="s">
        <v>2264</v>
      </c>
      <c r="B210" s="43" t="s">
        <v>2114</v>
      </c>
    </row>
    <row r="211" spans="1:2" x14ac:dyDescent="0.25">
      <c r="A211" s="40" t="s">
        <v>2264</v>
      </c>
      <c r="B211" s="43" t="s">
        <v>2116</v>
      </c>
    </row>
    <row r="212" spans="1:2" x14ac:dyDescent="0.25">
      <c r="A212" s="40" t="s">
        <v>2266</v>
      </c>
      <c r="B212" s="43" t="s">
        <v>2103</v>
      </c>
    </row>
    <row r="213" spans="1:2" x14ac:dyDescent="0.25">
      <c r="A213" s="40" t="s">
        <v>2266</v>
      </c>
      <c r="B213" s="43" t="s">
        <v>2110</v>
      </c>
    </row>
    <row r="214" spans="1:2" x14ac:dyDescent="0.25">
      <c r="A214" s="40" t="s">
        <v>2266</v>
      </c>
      <c r="B214" s="43" t="s">
        <v>2133</v>
      </c>
    </row>
    <row r="215" spans="1:2" x14ac:dyDescent="0.25">
      <c r="A215" s="40" t="s">
        <v>2267</v>
      </c>
      <c r="B215" s="43" t="s">
        <v>2268</v>
      </c>
    </row>
    <row r="216" spans="1:2" x14ac:dyDescent="0.25">
      <c r="A216" s="40" t="s">
        <v>2269</v>
      </c>
      <c r="B216" s="43" t="s">
        <v>2106</v>
      </c>
    </row>
    <row r="217" spans="1:2" x14ac:dyDescent="0.25">
      <c r="A217" s="40" t="s">
        <v>2269</v>
      </c>
      <c r="B217" s="43" t="s">
        <v>2270</v>
      </c>
    </row>
    <row r="218" spans="1:2" x14ac:dyDescent="0.25">
      <c r="A218" s="40" t="s">
        <v>2271</v>
      </c>
      <c r="B218" s="43" t="s">
        <v>2110</v>
      </c>
    </row>
    <row r="219" spans="1:2" x14ac:dyDescent="0.25">
      <c r="A219" s="40" t="s">
        <v>2271</v>
      </c>
      <c r="B219" s="43" t="s">
        <v>2272</v>
      </c>
    </row>
    <row r="220" spans="1:2" x14ac:dyDescent="0.25">
      <c r="A220" s="40" t="s">
        <v>2273</v>
      </c>
      <c r="B220" s="43" t="s">
        <v>2274</v>
      </c>
    </row>
    <row r="221" spans="1:2" x14ac:dyDescent="0.25">
      <c r="A221" s="40" t="s">
        <v>2273</v>
      </c>
      <c r="B221" s="43" t="s">
        <v>2114</v>
      </c>
    </row>
    <row r="222" spans="1:2" x14ac:dyDescent="0.25">
      <c r="A222" s="40" t="s">
        <v>2273</v>
      </c>
      <c r="B222" s="43" t="s">
        <v>2175</v>
      </c>
    </row>
    <row r="223" spans="1:2" x14ac:dyDescent="0.25">
      <c r="A223" s="40" t="s">
        <v>2273</v>
      </c>
      <c r="B223" s="43" t="s">
        <v>2098</v>
      </c>
    </row>
    <row r="224" spans="1:2" x14ac:dyDescent="0.25">
      <c r="A224" s="40" t="s">
        <v>2273</v>
      </c>
      <c r="B224" s="43" t="s">
        <v>2116</v>
      </c>
    </row>
    <row r="225" spans="1:2" x14ac:dyDescent="0.25">
      <c r="A225" s="40" t="s">
        <v>2273</v>
      </c>
      <c r="B225" s="43" t="s">
        <v>2115</v>
      </c>
    </row>
    <row r="226" spans="1:2" x14ac:dyDescent="0.25">
      <c r="A226" s="40" t="s">
        <v>2275</v>
      </c>
      <c r="B226" s="43" t="s">
        <v>2174</v>
      </c>
    </row>
    <row r="227" spans="1:2" x14ac:dyDescent="0.25">
      <c r="A227" s="40" t="s">
        <v>2275</v>
      </c>
      <c r="B227" s="43" t="s">
        <v>2133</v>
      </c>
    </row>
    <row r="228" spans="1:2" x14ac:dyDescent="0.25">
      <c r="A228" s="40" t="s">
        <v>2275</v>
      </c>
      <c r="B228" s="43" t="s">
        <v>2115</v>
      </c>
    </row>
    <row r="229" spans="1:2" x14ac:dyDescent="0.25">
      <c r="A229" s="40" t="s">
        <v>2276</v>
      </c>
      <c r="B229" s="43" t="s">
        <v>2099</v>
      </c>
    </row>
    <row r="230" spans="1:2" x14ac:dyDescent="0.25">
      <c r="A230" s="40" t="s">
        <v>2277</v>
      </c>
      <c r="B230" s="43" t="s">
        <v>2142</v>
      </c>
    </row>
    <row r="231" spans="1:2" x14ac:dyDescent="0.25">
      <c r="A231" s="40" t="s">
        <v>2277</v>
      </c>
      <c r="B231" s="43" t="s">
        <v>2278</v>
      </c>
    </row>
    <row r="232" spans="1:2" x14ac:dyDescent="0.25">
      <c r="A232" s="40" t="s">
        <v>2279</v>
      </c>
      <c r="B232" s="43" t="s">
        <v>2280</v>
      </c>
    </row>
    <row r="233" spans="1:2" x14ac:dyDescent="0.25">
      <c r="A233" s="40" t="s">
        <v>2281</v>
      </c>
      <c r="B233" s="43" t="s">
        <v>2111</v>
      </c>
    </row>
    <row r="234" spans="1:2" x14ac:dyDescent="0.25">
      <c r="A234" s="40" t="s">
        <v>2282</v>
      </c>
      <c r="B234" s="43" t="s">
        <v>2125</v>
      </c>
    </row>
    <row r="235" spans="1:2" x14ac:dyDescent="0.25">
      <c r="A235" s="40" t="s">
        <v>2282</v>
      </c>
      <c r="B235" s="43" t="s">
        <v>2283</v>
      </c>
    </row>
    <row r="236" spans="1:2" x14ac:dyDescent="0.25">
      <c r="A236" s="40" t="s">
        <v>2284</v>
      </c>
      <c r="B236" s="43" t="s">
        <v>2174</v>
      </c>
    </row>
    <row r="237" spans="1:2" x14ac:dyDescent="0.25">
      <c r="A237" s="40" t="s">
        <v>2284</v>
      </c>
      <c r="B237" s="43" t="s">
        <v>2115</v>
      </c>
    </row>
    <row r="238" spans="1:2" x14ac:dyDescent="0.25">
      <c r="A238" s="40" t="s">
        <v>2285</v>
      </c>
      <c r="B238" s="43" t="s">
        <v>2159</v>
      </c>
    </row>
    <row r="239" spans="1:2" x14ac:dyDescent="0.25">
      <c r="A239" s="40" t="s">
        <v>2285</v>
      </c>
      <c r="B239" s="43" t="s">
        <v>2286</v>
      </c>
    </row>
    <row r="240" spans="1:2" x14ac:dyDescent="0.25">
      <c r="A240" s="40" t="s">
        <v>2285</v>
      </c>
      <c r="B240" s="43" t="s">
        <v>2174</v>
      </c>
    </row>
    <row r="241" spans="1:2" x14ac:dyDescent="0.25">
      <c r="A241" s="40" t="s">
        <v>2285</v>
      </c>
      <c r="B241" s="43" t="s">
        <v>2114</v>
      </c>
    </row>
    <row r="242" spans="1:2" x14ac:dyDescent="0.25">
      <c r="A242" s="40" t="s">
        <v>2285</v>
      </c>
      <c r="B242" s="43" t="s">
        <v>2175</v>
      </c>
    </row>
    <row r="243" spans="1:2" x14ac:dyDescent="0.25">
      <c r="A243" s="40" t="s">
        <v>2285</v>
      </c>
      <c r="B243" s="43" t="s">
        <v>2287</v>
      </c>
    </row>
    <row r="244" spans="1:2" x14ac:dyDescent="0.25">
      <c r="A244" s="40" t="s">
        <v>2285</v>
      </c>
      <c r="B244" s="43" t="s">
        <v>2115</v>
      </c>
    </row>
    <row r="245" spans="1:2" x14ac:dyDescent="0.25">
      <c r="A245" s="40" t="s">
        <v>2288</v>
      </c>
      <c r="B245" s="43" t="s">
        <v>2289</v>
      </c>
    </row>
    <row r="246" spans="1:2" x14ac:dyDescent="0.25">
      <c r="A246" s="40" t="s">
        <v>2290</v>
      </c>
      <c r="B246" s="43" t="s">
        <v>2291</v>
      </c>
    </row>
    <row r="247" spans="1:2" x14ac:dyDescent="0.25">
      <c r="A247" s="40" t="s">
        <v>2292</v>
      </c>
      <c r="B247" s="43" t="s">
        <v>2125</v>
      </c>
    </row>
    <row r="248" spans="1:2" x14ac:dyDescent="0.25">
      <c r="A248" s="40" t="s">
        <v>2292</v>
      </c>
      <c r="B248" s="43" t="s">
        <v>2293</v>
      </c>
    </row>
    <row r="249" spans="1:2" x14ac:dyDescent="0.25">
      <c r="A249" s="40" t="s">
        <v>2292</v>
      </c>
      <c r="B249" s="43" t="s">
        <v>2110</v>
      </c>
    </row>
    <row r="250" spans="1:2" x14ac:dyDescent="0.25">
      <c r="A250" s="40" t="s">
        <v>2294</v>
      </c>
      <c r="B250" s="43" t="s">
        <v>2295</v>
      </c>
    </row>
    <row r="251" spans="1:2" x14ac:dyDescent="0.25">
      <c r="A251" s="40" t="s">
        <v>2294</v>
      </c>
      <c r="B251" s="43" t="s">
        <v>2115</v>
      </c>
    </row>
    <row r="252" spans="1:2" x14ac:dyDescent="0.25">
      <c r="A252" s="40" t="s">
        <v>2296</v>
      </c>
      <c r="B252" s="43" t="s">
        <v>2297</v>
      </c>
    </row>
    <row r="253" spans="1:2" x14ac:dyDescent="0.25">
      <c r="A253" s="40" t="s">
        <v>2296</v>
      </c>
      <c r="B253" s="43" t="s">
        <v>2298</v>
      </c>
    </row>
    <row r="254" spans="1:2" x14ac:dyDescent="0.25">
      <c r="A254" s="40" t="s">
        <v>2299</v>
      </c>
      <c r="B254" s="43" t="s">
        <v>2125</v>
      </c>
    </row>
    <row r="255" spans="1:2" x14ac:dyDescent="0.25">
      <c r="A255" s="40" t="s">
        <v>2299</v>
      </c>
      <c r="B255" s="43" t="s">
        <v>2300</v>
      </c>
    </row>
    <row r="256" spans="1:2" x14ac:dyDescent="0.25">
      <c r="A256" s="40" t="s">
        <v>2301</v>
      </c>
      <c r="B256" s="43" t="s">
        <v>2302</v>
      </c>
    </row>
    <row r="257" spans="1:2" x14ac:dyDescent="0.25">
      <c r="A257" s="40" t="s">
        <v>2301</v>
      </c>
      <c r="B257" s="43" t="s">
        <v>2110</v>
      </c>
    </row>
    <row r="258" spans="1:2" x14ac:dyDescent="0.25">
      <c r="A258" s="40" t="s">
        <v>2301</v>
      </c>
      <c r="B258" s="43" t="s">
        <v>2303</v>
      </c>
    </row>
    <row r="259" spans="1:2" x14ac:dyDescent="0.25">
      <c r="A259" s="40" t="s">
        <v>2304</v>
      </c>
      <c r="B259" s="43" t="s">
        <v>2305</v>
      </c>
    </row>
    <row r="260" spans="1:2" x14ac:dyDescent="0.25">
      <c r="A260" s="40" t="s">
        <v>2306</v>
      </c>
      <c r="B260" s="43" t="s">
        <v>2125</v>
      </c>
    </row>
    <row r="261" spans="1:2" x14ac:dyDescent="0.25">
      <c r="A261" s="40" t="s">
        <v>2306</v>
      </c>
      <c r="B261" s="43" t="s">
        <v>2307</v>
      </c>
    </row>
    <row r="262" spans="1:2" x14ac:dyDescent="0.25">
      <c r="A262" s="40" t="s">
        <v>2308</v>
      </c>
      <c r="B262" s="43" t="s">
        <v>2142</v>
      </c>
    </row>
    <row r="263" spans="1:2" x14ac:dyDescent="0.25">
      <c r="A263" s="40" t="s">
        <v>2309</v>
      </c>
      <c r="B263" s="43" t="s">
        <v>2110</v>
      </c>
    </row>
    <row r="264" spans="1:2" x14ac:dyDescent="0.25">
      <c r="A264" s="40" t="s">
        <v>2309</v>
      </c>
      <c r="B264" s="43" t="s">
        <v>2175</v>
      </c>
    </row>
    <row r="265" spans="1:2" ht="30" x14ac:dyDescent="0.25">
      <c r="A265" s="40" t="s">
        <v>2309</v>
      </c>
      <c r="B265" s="43" t="s">
        <v>2132</v>
      </c>
    </row>
    <row r="266" spans="1:2" x14ac:dyDescent="0.25">
      <c r="A266" s="40" t="s">
        <v>2309</v>
      </c>
      <c r="B266" s="43" t="s">
        <v>2196</v>
      </c>
    </row>
    <row r="267" spans="1:2" x14ac:dyDescent="0.25">
      <c r="A267" s="40" t="s">
        <v>2310</v>
      </c>
      <c r="B267" s="43" t="s">
        <v>2106</v>
      </c>
    </row>
    <row r="268" spans="1:2" x14ac:dyDescent="0.25">
      <c r="A268" s="40" t="s">
        <v>2310</v>
      </c>
      <c r="B268" s="43" t="s">
        <v>2311</v>
      </c>
    </row>
    <row r="269" spans="1:2" x14ac:dyDescent="0.25">
      <c r="A269" s="40" t="s">
        <v>2312</v>
      </c>
      <c r="B269" s="43" t="s">
        <v>2125</v>
      </c>
    </row>
    <row r="270" spans="1:2" x14ac:dyDescent="0.25">
      <c r="A270" s="40" t="s">
        <v>2312</v>
      </c>
      <c r="B270" s="43" t="s">
        <v>2313</v>
      </c>
    </row>
    <row r="271" spans="1:2" x14ac:dyDescent="0.25">
      <c r="A271" s="40" t="s">
        <v>2314</v>
      </c>
      <c r="B271" s="43" t="s">
        <v>2125</v>
      </c>
    </row>
    <row r="272" spans="1:2" x14ac:dyDescent="0.25">
      <c r="A272" s="40" t="s">
        <v>2315</v>
      </c>
      <c r="B272" s="43" t="s">
        <v>2125</v>
      </c>
    </row>
    <row r="273" spans="1:2" x14ac:dyDescent="0.25">
      <c r="A273" s="40" t="s">
        <v>2315</v>
      </c>
      <c r="B273" s="43" t="s">
        <v>2316</v>
      </c>
    </row>
    <row r="274" spans="1:2" x14ac:dyDescent="0.25">
      <c r="A274" s="40" t="s">
        <v>2315</v>
      </c>
      <c r="B274" s="43" t="s">
        <v>2313</v>
      </c>
    </row>
    <row r="275" spans="1:2" x14ac:dyDescent="0.25">
      <c r="A275" s="40" t="s">
        <v>2317</v>
      </c>
      <c r="B275" s="43" t="s">
        <v>2142</v>
      </c>
    </row>
    <row r="276" spans="1:2" x14ac:dyDescent="0.25">
      <c r="A276" s="40" t="s">
        <v>2317</v>
      </c>
      <c r="B276" s="43" t="s">
        <v>2175</v>
      </c>
    </row>
    <row r="277" spans="1:2" x14ac:dyDescent="0.25">
      <c r="A277" s="40" t="s">
        <v>2317</v>
      </c>
      <c r="B277" s="43" t="s">
        <v>2133</v>
      </c>
    </row>
    <row r="278" spans="1:2" x14ac:dyDescent="0.25">
      <c r="A278" s="40" t="s">
        <v>2317</v>
      </c>
      <c r="B278" s="43" t="s">
        <v>2258</v>
      </c>
    </row>
    <row r="279" spans="1:2" x14ac:dyDescent="0.25">
      <c r="A279" s="40" t="s">
        <v>2318</v>
      </c>
      <c r="B279" s="43" t="s">
        <v>2125</v>
      </c>
    </row>
    <row r="280" spans="1:2" x14ac:dyDescent="0.25">
      <c r="A280" s="40" t="s">
        <v>2318</v>
      </c>
      <c r="B280" s="43" t="s">
        <v>2302</v>
      </c>
    </row>
    <row r="281" spans="1:2" x14ac:dyDescent="0.25">
      <c r="A281" s="40" t="s">
        <v>2319</v>
      </c>
      <c r="B281" s="43" t="s">
        <v>2125</v>
      </c>
    </row>
    <row r="282" spans="1:2" x14ac:dyDescent="0.25">
      <c r="A282" s="40" t="s">
        <v>2320</v>
      </c>
      <c r="B282" s="43" t="s">
        <v>2125</v>
      </c>
    </row>
    <row r="283" spans="1:2" x14ac:dyDescent="0.25">
      <c r="A283" s="40" t="s">
        <v>2320</v>
      </c>
      <c r="B283" s="43" t="s">
        <v>2321</v>
      </c>
    </row>
    <row r="284" spans="1:2" x14ac:dyDescent="0.25">
      <c r="A284" s="40" t="s">
        <v>2320</v>
      </c>
      <c r="B284" s="43" t="s">
        <v>2322</v>
      </c>
    </row>
    <row r="285" spans="1:2" x14ac:dyDescent="0.25">
      <c r="A285" s="40" t="s">
        <v>2323</v>
      </c>
      <c r="B285" s="43" t="s">
        <v>2125</v>
      </c>
    </row>
    <row r="286" spans="1:2" x14ac:dyDescent="0.25">
      <c r="A286" s="40" t="s">
        <v>2324</v>
      </c>
      <c r="B286" s="43" t="s">
        <v>2125</v>
      </c>
    </row>
    <row r="287" spans="1:2" x14ac:dyDescent="0.25">
      <c r="A287" s="40" t="s">
        <v>2324</v>
      </c>
      <c r="B287" s="43" t="s">
        <v>2114</v>
      </c>
    </row>
    <row r="288" spans="1:2" x14ac:dyDescent="0.25">
      <c r="A288" s="40" t="s">
        <v>2324</v>
      </c>
      <c r="B288" s="43" t="s">
        <v>2116</v>
      </c>
    </row>
    <row r="289" spans="1:2" x14ac:dyDescent="0.25">
      <c r="A289" s="40" t="s">
        <v>2325</v>
      </c>
      <c r="B289" s="43" t="s">
        <v>2110</v>
      </c>
    </row>
    <row r="290" spans="1:2" x14ac:dyDescent="0.25">
      <c r="A290" s="40" t="s">
        <v>2325</v>
      </c>
      <c r="B290" s="43" t="s">
        <v>2208</v>
      </c>
    </row>
    <row r="291" spans="1:2" x14ac:dyDescent="0.25">
      <c r="A291" s="40" t="s">
        <v>2326</v>
      </c>
      <c r="B291" s="43" t="s">
        <v>2142</v>
      </c>
    </row>
    <row r="292" spans="1:2" x14ac:dyDescent="0.25">
      <c r="A292" s="40" t="s">
        <v>2326</v>
      </c>
      <c r="B292" s="43" t="s">
        <v>2311</v>
      </c>
    </row>
    <row r="293" spans="1:2" x14ac:dyDescent="0.25">
      <c r="A293" s="40" t="s">
        <v>2327</v>
      </c>
      <c r="B293" s="43" t="s">
        <v>2110</v>
      </c>
    </row>
    <row r="294" spans="1:2" x14ac:dyDescent="0.25">
      <c r="A294" s="40" t="s">
        <v>2327</v>
      </c>
      <c r="B294" s="43" t="s">
        <v>2328</v>
      </c>
    </row>
    <row r="295" spans="1:2" x14ac:dyDescent="0.25">
      <c r="A295" s="40" t="s">
        <v>2329</v>
      </c>
      <c r="B295" s="43" t="s">
        <v>2330</v>
      </c>
    </row>
    <row r="296" spans="1:2" x14ac:dyDescent="0.25">
      <c r="A296" s="40" t="s">
        <v>2329</v>
      </c>
      <c r="B296" s="43" t="s">
        <v>2125</v>
      </c>
    </row>
    <row r="297" spans="1:2" x14ac:dyDescent="0.25">
      <c r="A297" s="40" t="s">
        <v>2331</v>
      </c>
      <c r="B297" s="43" t="s">
        <v>2182</v>
      </c>
    </row>
    <row r="298" spans="1:2" x14ac:dyDescent="0.25">
      <c r="A298" s="40" t="s">
        <v>2331</v>
      </c>
      <c r="B298" s="43" t="s">
        <v>2332</v>
      </c>
    </row>
    <row r="299" spans="1:2" x14ac:dyDescent="0.25">
      <c r="A299" s="40" t="s">
        <v>2331</v>
      </c>
      <c r="B299" s="43" t="s">
        <v>2133</v>
      </c>
    </row>
    <row r="300" spans="1:2" x14ac:dyDescent="0.25">
      <c r="A300" s="40" t="s">
        <v>2331</v>
      </c>
      <c r="B300" s="43" t="s">
        <v>2333</v>
      </c>
    </row>
    <row r="301" spans="1:2" x14ac:dyDescent="0.25">
      <c r="A301" s="40" t="s">
        <v>2334</v>
      </c>
      <c r="B301" s="43" t="s">
        <v>2133</v>
      </c>
    </row>
    <row r="302" spans="1:2" x14ac:dyDescent="0.25">
      <c r="A302" s="40" t="s">
        <v>2334</v>
      </c>
      <c r="B302" s="43" t="s">
        <v>2108</v>
      </c>
    </row>
    <row r="303" spans="1:2" x14ac:dyDescent="0.25">
      <c r="A303" s="40" t="s">
        <v>2335</v>
      </c>
      <c r="B303" s="43" t="s">
        <v>2231</v>
      </c>
    </row>
    <row r="304" spans="1:2" x14ac:dyDescent="0.25">
      <c r="A304" s="40" t="s">
        <v>2336</v>
      </c>
      <c r="B304" s="43" t="s">
        <v>2151</v>
      </c>
    </row>
    <row r="305" spans="1:2" x14ac:dyDescent="0.25">
      <c r="A305" s="40" t="s">
        <v>2336</v>
      </c>
      <c r="B305" s="43" t="s">
        <v>2133</v>
      </c>
    </row>
    <row r="306" spans="1:2" x14ac:dyDescent="0.25">
      <c r="A306" s="40" t="s">
        <v>2337</v>
      </c>
      <c r="B306" s="43" t="s">
        <v>2297</v>
      </c>
    </row>
    <row r="307" spans="1:2" x14ac:dyDescent="0.25">
      <c r="A307" s="40" t="s">
        <v>2338</v>
      </c>
      <c r="B307" s="43" t="s">
        <v>2219</v>
      </c>
    </row>
    <row r="308" spans="1:2" x14ac:dyDescent="0.25">
      <c r="A308" s="40" t="s">
        <v>2339</v>
      </c>
      <c r="B308" s="43" t="s">
        <v>2297</v>
      </c>
    </row>
    <row r="309" spans="1:2" x14ac:dyDescent="0.25">
      <c r="A309" s="40" t="s">
        <v>2339</v>
      </c>
      <c r="B309" s="43" t="s">
        <v>2340</v>
      </c>
    </row>
    <row r="310" spans="1:2" x14ac:dyDescent="0.25">
      <c r="A310" s="40" t="s">
        <v>2341</v>
      </c>
      <c r="B310" s="43" t="s">
        <v>2342</v>
      </c>
    </row>
    <row r="311" spans="1:2" x14ac:dyDescent="0.25">
      <c r="A311" s="40" t="s">
        <v>2341</v>
      </c>
      <c r="B311" s="43" t="s">
        <v>2125</v>
      </c>
    </row>
    <row r="312" spans="1:2" x14ac:dyDescent="0.25">
      <c r="A312" s="40" t="s">
        <v>2341</v>
      </c>
      <c r="B312" s="43" t="s">
        <v>2343</v>
      </c>
    </row>
    <row r="313" spans="1:2" x14ac:dyDescent="0.25">
      <c r="A313" s="40" t="s">
        <v>2344</v>
      </c>
      <c r="B313" s="43" t="s">
        <v>2174</v>
      </c>
    </row>
    <row r="314" spans="1:2" x14ac:dyDescent="0.25">
      <c r="A314" s="40" t="s">
        <v>2344</v>
      </c>
      <c r="B314" s="43" t="s">
        <v>2345</v>
      </c>
    </row>
    <row r="315" spans="1:2" x14ac:dyDescent="0.25">
      <c r="A315" s="40" t="s">
        <v>2344</v>
      </c>
      <c r="B315" s="43" t="s">
        <v>2115</v>
      </c>
    </row>
    <row r="316" spans="1:2" x14ac:dyDescent="0.25">
      <c r="A316" s="40" t="s">
        <v>2346</v>
      </c>
      <c r="B316" s="43" t="s">
        <v>2125</v>
      </c>
    </row>
    <row r="317" spans="1:2" x14ac:dyDescent="0.25">
      <c r="A317" s="40" t="s">
        <v>2346</v>
      </c>
      <c r="B317" s="43" t="s">
        <v>2347</v>
      </c>
    </row>
    <row r="318" spans="1:2" x14ac:dyDescent="0.25">
      <c r="A318" s="40" t="s">
        <v>2348</v>
      </c>
      <c r="B318" s="43" t="s">
        <v>2133</v>
      </c>
    </row>
    <row r="319" spans="1:2" ht="30" x14ac:dyDescent="0.25">
      <c r="A319" s="40" t="s">
        <v>2348</v>
      </c>
      <c r="B319" s="43" t="s">
        <v>2349</v>
      </c>
    </row>
    <row r="320" spans="1:2" x14ac:dyDescent="0.25">
      <c r="A320" s="40" t="s">
        <v>2350</v>
      </c>
      <c r="B320" s="43" t="s">
        <v>2133</v>
      </c>
    </row>
    <row r="321" spans="1:2" x14ac:dyDescent="0.25">
      <c r="A321" s="40" t="s">
        <v>2350</v>
      </c>
      <c r="B321" s="43" t="s">
        <v>2351</v>
      </c>
    </row>
    <row r="322" spans="1:2" x14ac:dyDescent="0.25">
      <c r="A322" s="40" t="s">
        <v>2352</v>
      </c>
      <c r="B322" s="43" t="s">
        <v>2189</v>
      </c>
    </row>
    <row r="323" spans="1:2" x14ac:dyDescent="0.25">
      <c r="A323" s="40" t="s">
        <v>2352</v>
      </c>
      <c r="B323" s="43" t="s">
        <v>2289</v>
      </c>
    </row>
    <row r="324" spans="1:2" x14ac:dyDescent="0.25">
      <c r="A324" s="40" t="s">
        <v>2353</v>
      </c>
      <c r="B324" s="43" t="s">
        <v>2354</v>
      </c>
    </row>
    <row r="325" spans="1:2" x14ac:dyDescent="0.25">
      <c r="A325" s="40" t="s">
        <v>2353</v>
      </c>
      <c r="B325" s="43" t="s">
        <v>2114</v>
      </c>
    </row>
    <row r="326" spans="1:2" x14ac:dyDescent="0.25">
      <c r="A326" s="40" t="s">
        <v>2353</v>
      </c>
      <c r="B326" s="43" t="s">
        <v>2175</v>
      </c>
    </row>
    <row r="327" spans="1:2" x14ac:dyDescent="0.25">
      <c r="A327" s="40" t="s">
        <v>2353</v>
      </c>
      <c r="B327" s="43" t="s">
        <v>2116</v>
      </c>
    </row>
    <row r="328" spans="1:2" x14ac:dyDescent="0.25">
      <c r="A328" s="40" t="s">
        <v>2353</v>
      </c>
      <c r="B328" s="43" t="s">
        <v>2115</v>
      </c>
    </row>
    <row r="329" spans="1:2" x14ac:dyDescent="0.25">
      <c r="A329" s="40" t="s">
        <v>2355</v>
      </c>
      <c r="B329" s="43" t="s">
        <v>2115</v>
      </c>
    </row>
    <row r="330" spans="1:2" x14ac:dyDescent="0.25">
      <c r="A330" s="40" t="s">
        <v>2356</v>
      </c>
      <c r="B330" s="43" t="s">
        <v>2357</v>
      </c>
    </row>
    <row r="331" spans="1:2" x14ac:dyDescent="0.25">
      <c r="A331" s="40" t="s">
        <v>2358</v>
      </c>
      <c r="B331" s="43" t="s">
        <v>2231</v>
      </c>
    </row>
    <row r="332" spans="1:2" x14ac:dyDescent="0.25">
      <c r="A332" s="40" t="s">
        <v>2359</v>
      </c>
      <c r="B332" s="43" t="s">
        <v>2125</v>
      </c>
    </row>
    <row r="333" spans="1:2" x14ac:dyDescent="0.25">
      <c r="A333" s="40" t="s">
        <v>2359</v>
      </c>
      <c r="B333" s="43" t="s">
        <v>2110</v>
      </c>
    </row>
    <row r="334" spans="1:2" x14ac:dyDescent="0.25">
      <c r="A334" s="40" t="s">
        <v>2359</v>
      </c>
      <c r="B334" s="43" t="s">
        <v>2351</v>
      </c>
    </row>
    <row r="335" spans="1:2" x14ac:dyDescent="0.25">
      <c r="A335" s="40" t="s">
        <v>2360</v>
      </c>
      <c r="B335" s="43" t="s">
        <v>2114</v>
      </c>
    </row>
    <row r="336" spans="1:2" x14ac:dyDescent="0.25">
      <c r="A336" s="40" t="s">
        <v>2360</v>
      </c>
      <c r="B336" s="43" t="s">
        <v>2287</v>
      </c>
    </row>
    <row r="337" spans="1:2" x14ac:dyDescent="0.25">
      <c r="A337" s="40" t="s">
        <v>2360</v>
      </c>
      <c r="B337" s="43" t="s">
        <v>2133</v>
      </c>
    </row>
    <row r="338" spans="1:2" x14ac:dyDescent="0.25">
      <c r="A338" s="40" t="s">
        <v>2360</v>
      </c>
      <c r="B338" s="43" t="s">
        <v>2116</v>
      </c>
    </row>
    <row r="339" spans="1:2" x14ac:dyDescent="0.25">
      <c r="A339" s="40" t="s">
        <v>2361</v>
      </c>
      <c r="B339" s="43" t="s">
        <v>2133</v>
      </c>
    </row>
    <row r="340" spans="1:2" x14ac:dyDescent="0.25">
      <c r="A340" s="40" t="s">
        <v>2361</v>
      </c>
      <c r="B340" s="43" t="s">
        <v>2270</v>
      </c>
    </row>
    <row r="341" spans="1:2" x14ac:dyDescent="0.25">
      <c r="A341" s="40" t="s">
        <v>2362</v>
      </c>
      <c r="B341" s="43" t="s">
        <v>2363</v>
      </c>
    </row>
    <row r="342" spans="1:2" x14ac:dyDescent="0.25">
      <c r="A342" s="40" t="s">
        <v>2362</v>
      </c>
      <c r="B342" s="43" t="s">
        <v>2115</v>
      </c>
    </row>
    <row r="343" spans="1:2" x14ac:dyDescent="0.25">
      <c r="A343" s="40" t="s">
        <v>2364</v>
      </c>
      <c r="B343" s="43" t="s">
        <v>2159</v>
      </c>
    </row>
    <row r="344" spans="1:2" x14ac:dyDescent="0.25">
      <c r="A344" s="40" t="s">
        <v>2364</v>
      </c>
      <c r="B344" s="43" t="s">
        <v>2103</v>
      </c>
    </row>
    <row r="345" spans="1:2" x14ac:dyDescent="0.25">
      <c r="A345" s="40" t="s">
        <v>2364</v>
      </c>
      <c r="B345" s="43" t="s">
        <v>2365</v>
      </c>
    </row>
    <row r="346" spans="1:2" x14ac:dyDescent="0.25">
      <c r="A346" s="40" t="s">
        <v>2364</v>
      </c>
      <c r="B346" s="43" t="s">
        <v>2366</v>
      </c>
    </row>
    <row r="347" spans="1:2" x14ac:dyDescent="0.25">
      <c r="A347" s="40" t="s">
        <v>2364</v>
      </c>
      <c r="B347" s="43" t="s">
        <v>2133</v>
      </c>
    </row>
    <row r="348" spans="1:2" x14ac:dyDescent="0.25">
      <c r="A348" s="40" t="s">
        <v>2364</v>
      </c>
      <c r="B348" s="43" t="s">
        <v>2367</v>
      </c>
    </row>
    <row r="349" spans="1:2" x14ac:dyDescent="0.25">
      <c r="A349" s="40" t="s">
        <v>2368</v>
      </c>
      <c r="B349" s="43" t="s">
        <v>2098</v>
      </c>
    </row>
    <row r="350" spans="1:2" x14ac:dyDescent="0.25">
      <c r="A350" s="40" t="s">
        <v>2368</v>
      </c>
      <c r="B350" s="43" t="s">
        <v>2263</v>
      </c>
    </row>
    <row r="351" spans="1:2" x14ac:dyDescent="0.25">
      <c r="A351" s="40" t="s">
        <v>2369</v>
      </c>
      <c r="B351" s="43" t="s">
        <v>2106</v>
      </c>
    </row>
    <row r="352" spans="1:2" x14ac:dyDescent="0.25">
      <c r="A352" s="40" t="s">
        <v>2369</v>
      </c>
      <c r="B352" s="43" t="s">
        <v>2133</v>
      </c>
    </row>
    <row r="353" spans="1:2" x14ac:dyDescent="0.25">
      <c r="A353" s="40" t="s">
        <v>2370</v>
      </c>
      <c r="B353" s="43" t="s">
        <v>2110</v>
      </c>
    </row>
    <row r="354" spans="1:2" x14ac:dyDescent="0.25">
      <c r="A354" s="40" t="s">
        <v>2370</v>
      </c>
      <c r="B354" s="43" t="s">
        <v>2133</v>
      </c>
    </row>
    <row r="355" spans="1:2" x14ac:dyDescent="0.25">
      <c r="A355" s="40" t="s">
        <v>2370</v>
      </c>
      <c r="B355" s="43" t="s">
        <v>2371</v>
      </c>
    </row>
    <row r="356" spans="1:2" x14ac:dyDescent="0.25">
      <c r="A356" s="40" t="s">
        <v>2372</v>
      </c>
      <c r="B356" s="43" t="s">
        <v>2175</v>
      </c>
    </row>
    <row r="357" spans="1:2" x14ac:dyDescent="0.25">
      <c r="A357" s="40" t="s">
        <v>2372</v>
      </c>
      <c r="B357" s="43" t="s">
        <v>2289</v>
      </c>
    </row>
    <row r="358" spans="1:2" x14ac:dyDescent="0.25">
      <c r="A358" s="40" t="s">
        <v>2373</v>
      </c>
      <c r="B358" s="43" t="s">
        <v>2174</v>
      </c>
    </row>
    <row r="359" spans="1:2" x14ac:dyDescent="0.25">
      <c r="A359" s="40" t="s">
        <v>2373</v>
      </c>
      <c r="B359" s="43" t="s">
        <v>2115</v>
      </c>
    </row>
    <row r="360" spans="1:2" x14ac:dyDescent="0.25">
      <c r="A360" s="40" t="s">
        <v>2374</v>
      </c>
      <c r="B360" s="43" t="s">
        <v>2120</v>
      </c>
    </row>
    <row r="361" spans="1:2" x14ac:dyDescent="0.25">
      <c r="A361" s="40" t="s">
        <v>2374</v>
      </c>
      <c r="B361" s="43" t="s">
        <v>2303</v>
      </c>
    </row>
    <row r="362" spans="1:2" x14ac:dyDescent="0.25">
      <c r="A362" s="40" t="s">
        <v>2375</v>
      </c>
      <c r="B362" s="43" t="s">
        <v>2159</v>
      </c>
    </row>
    <row r="363" spans="1:2" x14ac:dyDescent="0.25">
      <c r="A363" s="40" t="s">
        <v>2375</v>
      </c>
      <c r="B363" s="43" t="s">
        <v>2376</v>
      </c>
    </row>
    <row r="364" spans="1:2" x14ac:dyDescent="0.25">
      <c r="A364" s="40" t="s">
        <v>2375</v>
      </c>
      <c r="B364" s="43" t="s">
        <v>2110</v>
      </c>
    </row>
    <row r="365" spans="1:2" x14ac:dyDescent="0.25">
      <c r="A365" s="40" t="s">
        <v>2375</v>
      </c>
      <c r="B365" s="43" t="s">
        <v>2175</v>
      </c>
    </row>
    <row r="366" spans="1:2" x14ac:dyDescent="0.25">
      <c r="A366" s="40" t="s">
        <v>2375</v>
      </c>
      <c r="B366" s="43" t="s">
        <v>2377</v>
      </c>
    </row>
    <row r="367" spans="1:2" x14ac:dyDescent="0.25">
      <c r="A367" s="40" t="s">
        <v>2378</v>
      </c>
      <c r="B367" s="43" t="s">
        <v>2125</v>
      </c>
    </row>
    <row r="368" spans="1:2" x14ac:dyDescent="0.25">
      <c r="A368" s="40" t="s">
        <v>2378</v>
      </c>
      <c r="B368" s="43" t="s">
        <v>2226</v>
      </c>
    </row>
    <row r="369" spans="1:2" x14ac:dyDescent="0.25">
      <c r="A369" s="40" t="s">
        <v>2378</v>
      </c>
      <c r="B369" s="43" t="s">
        <v>2110</v>
      </c>
    </row>
    <row r="370" spans="1:2" x14ac:dyDescent="0.25">
      <c r="A370" s="40" t="s">
        <v>2378</v>
      </c>
      <c r="B370" s="43" t="s">
        <v>2379</v>
      </c>
    </row>
    <row r="371" spans="1:2" x14ac:dyDescent="0.25">
      <c r="A371" s="40" t="s">
        <v>2380</v>
      </c>
      <c r="B371" s="43" t="s">
        <v>2123</v>
      </c>
    </row>
    <row r="372" spans="1:2" x14ac:dyDescent="0.25">
      <c r="A372" s="40" t="s">
        <v>2380</v>
      </c>
      <c r="B372" s="43" t="s">
        <v>2175</v>
      </c>
    </row>
    <row r="373" spans="1:2" x14ac:dyDescent="0.25">
      <c r="A373" s="40" t="s">
        <v>2380</v>
      </c>
      <c r="B373" s="43" t="s">
        <v>2115</v>
      </c>
    </row>
    <row r="374" spans="1:2" x14ac:dyDescent="0.25">
      <c r="A374" s="40" t="s">
        <v>2381</v>
      </c>
      <c r="B374" s="43" t="s">
        <v>2159</v>
      </c>
    </row>
    <row r="375" spans="1:2" x14ac:dyDescent="0.25">
      <c r="A375" s="40" t="s">
        <v>2381</v>
      </c>
      <c r="B375" s="43" t="s">
        <v>2382</v>
      </c>
    </row>
    <row r="376" spans="1:2" x14ac:dyDescent="0.25">
      <c r="A376" s="40" t="s">
        <v>2381</v>
      </c>
      <c r="B376" s="43" t="s">
        <v>2127</v>
      </c>
    </row>
    <row r="377" spans="1:2" x14ac:dyDescent="0.25">
      <c r="A377" s="40" t="s">
        <v>2381</v>
      </c>
      <c r="B377" s="43" t="s">
        <v>2133</v>
      </c>
    </row>
    <row r="378" spans="1:2" x14ac:dyDescent="0.25">
      <c r="A378" s="40" t="s">
        <v>2381</v>
      </c>
      <c r="B378" s="43" t="s">
        <v>2180</v>
      </c>
    </row>
    <row r="379" spans="1:2" x14ac:dyDescent="0.25">
      <c r="A379" s="40" t="s">
        <v>2383</v>
      </c>
      <c r="B379" s="43" t="s">
        <v>2106</v>
      </c>
    </row>
    <row r="380" spans="1:2" x14ac:dyDescent="0.25">
      <c r="A380" s="40" t="s">
        <v>2383</v>
      </c>
      <c r="B380" s="43" t="s">
        <v>2261</v>
      </c>
    </row>
    <row r="381" spans="1:2" x14ac:dyDescent="0.25">
      <c r="A381" s="40" t="s">
        <v>2384</v>
      </c>
      <c r="B381" s="43" t="s">
        <v>2385</v>
      </c>
    </row>
    <row r="382" spans="1:2" x14ac:dyDescent="0.25">
      <c r="A382" s="40" t="s">
        <v>2384</v>
      </c>
      <c r="B382" s="43" t="s">
        <v>2110</v>
      </c>
    </row>
    <row r="383" spans="1:2" x14ac:dyDescent="0.25">
      <c r="A383" s="40" t="s">
        <v>2384</v>
      </c>
      <c r="B383" s="43" t="s">
        <v>2099</v>
      </c>
    </row>
    <row r="384" spans="1:2" x14ac:dyDescent="0.25">
      <c r="A384" s="40" t="s">
        <v>2386</v>
      </c>
      <c r="B384" s="43" t="s">
        <v>2300</v>
      </c>
    </row>
    <row r="385" spans="1:2" x14ac:dyDescent="0.25">
      <c r="A385" s="40" t="s">
        <v>2387</v>
      </c>
      <c r="B385" s="43" t="s">
        <v>2142</v>
      </c>
    </row>
    <row r="386" spans="1:2" x14ac:dyDescent="0.25">
      <c r="A386" s="40" t="s">
        <v>2387</v>
      </c>
      <c r="B386" s="43" t="s">
        <v>2114</v>
      </c>
    </row>
    <row r="387" spans="1:2" x14ac:dyDescent="0.25">
      <c r="A387" s="40" t="s">
        <v>2387</v>
      </c>
      <c r="B387" s="43" t="s">
        <v>2371</v>
      </c>
    </row>
    <row r="388" spans="1:2" x14ac:dyDescent="0.25">
      <c r="A388" s="40" t="s">
        <v>2387</v>
      </c>
      <c r="B388" s="43" t="s">
        <v>2287</v>
      </c>
    </row>
    <row r="389" spans="1:2" x14ac:dyDescent="0.25">
      <c r="A389" s="40" t="s">
        <v>2388</v>
      </c>
      <c r="B389" s="43" t="s">
        <v>2125</v>
      </c>
    </row>
    <row r="390" spans="1:2" x14ac:dyDescent="0.25">
      <c r="A390" s="40" t="s">
        <v>2388</v>
      </c>
      <c r="B390" s="43" t="s">
        <v>2110</v>
      </c>
    </row>
    <row r="391" spans="1:2" x14ac:dyDescent="0.25">
      <c r="A391" s="40" t="s">
        <v>2388</v>
      </c>
      <c r="B391" s="43" t="s">
        <v>2098</v>
      </c>
    </row>
    <row r="392" spans="1:2" x14ac:dyDescent="0.25">
      <c r="A392" s="40" t="s">
        <v>2388</v>
      </c>
      <c r="B392" s="43" t="s">
        <v>2248</v>
      </c>
    </row>
    <row r="393" spans="1:2" x14ac:dyDescent="0.25">
      <c r="A393" s="40" t="s">
        <v>2389</v>
      </c>
      <c r="B393" s="43" t="s">
        <v>2110</v>
      </c>
    </row>
    <row r="394" spans="1:2" x14ac:dyDescent="0.25">
      <c r="A394" s="40" t="s">
        <v>2389</v>
      </c>
      <c r="B394" s="43" t="s">
        <v>2098</v>
      </c>
    </row>
    <row r="395" spans="1:2" x14ac:dyDescent="0.25">
      <c r="A395" s="40" t="s">
        <v>2390</v>
      </c>
      <c r="B395" s="43" t="s">
        <v>2159</v>
      </c>
    </row>
    <row r="396" spans="1:2" x14ac:dyDescent="0.25">
      <c r="A396" s="40" t="s">
        <v>2390</v>
      </c>
      <c r="B396" s="43" t="s">
        <v>2391</v>
      </c>
    </row>
    <row r="397" spans="1:2" x14ac:dyDescent="0.25">
      <c r="A397" s="40" t="s">
        <v>2390</v>
      </c>
      <c r="B397" s="43" t="s">
        <v>2151</v>
      </c>
    </row>
    <row r="398" spans="1:2" x14ac:dyDescent="0.25">
      <c r="A398" s="40" t="s">
        <v>2390</v>
      </c>
      <c r="B398" s="43" t="s">
        <v>2392</v>
      </c>
    </row>
    <row r="399" spans="1:2" x14ac:dyDescent="0.25">
      <c r="A399" s="40" t="s">
        <v>2393</v>
      </c>
      <c r="B399" s="43" t="s">
        <v>2125</v>
      </c>
    </row>
    <row r="400" spans="1:2" ht="30" x14ac:dyDescent="0.25">
      <c r="A400" s="40" t="s">
        <v>2393</v>
      </c>
      <c r="B400" s="43" t="s">
        <v>2394</v>
      </c>
    </row>
    <row r="401" spans="1:2" x14ac:dyDescent="0.25">
      <c r="A401" s="40" t="s">
        <v>2393</v>
      </c>
      <c r="B401" s="43" t="s">
        <v>2110</v>
      </c>
    </row>
    <row r="402" spans="1:2" x14ac:dyDescent="0.25">
      <c r="A402" s="40" t="s">
        <v>2393</v>
      </c>
      <c r="B402" s="43" t="s">
        <v>2146</v>
      </c>
    </row>
    <row r="403" spans="1:2" x14ac:dyDescent="0.25">
      <c r="A403" s="40" t="s">
        <v>2395</v>
      </c>
      <c r="B403" s="43" t="s">
        <v>2103</v>
      </c>
    </row>
    <row r="404" spans="1:2" x14ac:dyDescent="0.25">
      <c r="A404" s="40" t="s">
        <v>2395</v>
      </c>
      <c r="B404" s="43" t="s">
        <v>2396</v>
      </c>
    </row>
    <row r="405" spans="1:2" x14ac:dyDescent="0.25">
      <c r="A405" s="40" t="s">
        <v>2397</v>
      </c>
      <c r="B405" s="43" t="s">
        <v>2101</v>
      </c>
    </row>
    <row r="406" spans="1:2" x14ac:dyDescent="0.25">
      <c r="A406" s="40" t="s">
        <v>2398</v>
      </c>
      <c r="B406" s="43" t="s">
        <v>2399</v>
      </c>
    </row>
    <row r="407" spans="1:2" x14ac:dyDescent="0.25">
      <c r="A407" s="40" t="s">
        <v>2400</v>
      </c>
      <c r="B407" s="43" t="s">
        <v>2098</v>
      </c>
    </row>
    <row r="408" spans="1:2" x14ac:dyDescent="0.25">
      <c r="A408" s="40" t="s">
        <v>2401</v>
      </c>
      <c r="B408" s="43" t="s">
        <v>2402</v>
      </c>
    </row>
    <row r="409" spans="1:2" x14ac:dyDescent="0.25">
      <c r="A409" s="40" t="s">
        <v>2403</v>
      </c>
      <c r="B409" s="43" t="s">
        <v>2328</v>
      </c>
    </row>
    <row r="410" spans="1:2" x14ac:dyDescent="0.25">
      <c r="A410" s="40" t="s">
        <v>2404</v>
      </c>
      <c r="B410" s="43" t="s">
        <v>2405</v>
      </c>
    </row>
    <row r="411" spans="1:2" x14ac:dyDescent="0.25">
      <c r="A411" s="40" t="s">
        <v>2406</v>
      </c>
      <c r="B411" s="43" t="s">
        <v>2125</v>
      </c>
    </row>
    <row r="412" spans="1:2" x14ac:dyDescent="0.25">
      <c r="A412" s="40" t="s">
        <v>2406</v>
      </c>
      <c r="B412" s="43" t="s">
        <v>2407</v>
      </c>
    </row>
    <row r="413" spans="1:2" x14ac:dyDescent="0.25">
      <c r="A413" s="40" t="s">
        <v>2408</v>
      </c>
      <c r="B413" s="43" t="s">
        <v>2125</v>
      </c>
    </row>
    <row r="414" spans="1:2" x14ac:dyDescent="0.25">
      <c r="A414" s="40" t="s">
        <v>2409</v>
      </c>
      <c r="B414" s="43" t="s">
        <v>2125</v>
      </c>
    </row>
    <row r="415" spans="1:2" x14ac:dyDescent="0.25">
      <c r="A415" s="40" t="s">
        <v>2409</v>
      </c>
      <c r="B415" s="43" t="s">
        <v>2410</v>
      </c>
    </row>
    <row r="416" spans="1:2" x14ac:dyDescent="0.25">
      <c r="A416" s="40" t="s">
        <v>2411</v>
      </c>
      <c r="B416" s="43" t="s">
        <v>2125</v>
      </c>
    </row>
    <row r="417" spans="1:2" x14ac:dyDescent="0.25">
      <c r="A417" s="40" t="s">
        <v>2411</v>
      </c>
      <c r="B417" s="43" t="s">
        <v>2412</v>
      </c>
    </row>
    <row r="418" spans="1:2" x14ac:dyDescent="0.25">
      <c r="A418" s="40" t="s">
        <v>2413</v>
      </c>
      <c r="B418" s="43" t="s">
        <v>2125</v>
      </c>
    </row>
    <row r="419" spans="1:2" x14ac:dyDescent="0.25">
      <c r="A419" s="40" t="s">
        <v>2413</v>
      </c>
      <c r="B419" s="43" t="s">
        <v>2414</v>
      </c>
    </row>
    <row r="420" spans="1:2" x14ac:dyDescent="0.25">
      <c r="A420" s="40" t="s">
        <v>2415</v>
      </c>
      <c r="B420" s="43" t="s">
        <v>2125</v>
      </c>
    </row>
    <row r="421" spans="1:2" x14ac:dyDescent="0.25">
      <c r="A421" s="40" t="s">
        <v>2416</v>
      </c>
      <c r="B421" s="43" t="s">
        <v>2103</v>
      </c>
    </row>
    <row r="422" spans="1:2" x14ac:dyDescent="0.25">
      <c r="A422" s="40" t="s">
        <v>2416</v>
      </c>
      <c r="B422" s="43" t="s">
        <v>2365</v>
      </c>
    </row>
    <row r="423" spans="1:2" x14ac:dyDescent="0.25">
      <c r="A423" s="40" t="s">
        <v>2417</v>
      </c>
      <c r="B423" s="43" t="s">
        <v>2125</v>
      </c>
    </row>
    <row r="424" spans="1:2" x14ac:dyDescent="0.25">
      <c r="A424" s="40" t="s">
        <v>2417</v>
      </c>
      <c r="B424" s="43" t="s">
        <v>2114</v>
      </c>
    </row>
    <row r="425" spans="1:2" x14ac:dyDescent="0.25">
      <c r="A425" s="40" t="s">
        <v>2417</v>
      </c>
      <c r="B425" s="43" t="s">
        <v>2133</v>
      </c>
    </row>
    <row r="426" spans="1:2" x14ac:dyDescent="0.25">
      <c r="A426" s="40" t="s">
        <v>2417</v>
      </c>
      <c r="B426" s="43" t="s">
        <v>2116</v>
      </c>
    </row>
    <row r="427" spans="1:2" x14ac:dyDescent="0.25">
      <c r="A427" s="40" t="s">
        <v>2418</v>
      </c>
      <c r="B427" s="43" t="s">
        <v>2175</v>
      </c>
    </row>
    <row r="428" spans="1:2" x14ac:dyDescent="0.25">
      <c r="A428" s="40" t="s">
        <v>2418</v>
      </c>
      <c r="B428" s="43" t="s">
        <v>2298</v>
      </c>
    </row>
    <row r="429" spans="1:2" x14ac:dyDescent="0.25">
      <c r="A429" s="40" t="s">
        <v>2419</v>
      </c>
      <c r="B429" s="43" t="s">
        <v>2098</v>
      </c>
    </row>
    <row r="430" spans="1:2" x14ac:dyDescent="0.25">
      <c r="A430" s="40" t="s">
        <v>2419</v>
      </c>
      <c r="B430" s="43" t="s">
        <v>2270</v>
      </c>
    </row>
    <row r="431" spans="1:2" x14ac:dyDescent="0.25">
      <c r="A431" s="40" t="s">
        <v>2420</v>
      </c>
      <c r="B431" s="43" t="s">
        <v>2133</v>
      </c>
    </row>
    <row r="432" spans="1:2" x14ac:dyDescent="0.25">
      <c r="A432" s="40" t="s">
        <v>2420</v>
      </c>
      <c r="B432" s="43" t="s">
        <v>2421</v>
      </c>
    </row>
    <row r="433" spans="1:2" x14ac:dyDescent="0.25">
      <c r="A433" s="40" t="s">
        <v>2422</v>
      </c>
      <c r="B433" s="43" t="s">
        <v>2125</v>
      </c>
    </row>
    <row r="434" spans="1:2" x14ac:dyDescent="0.25">
      <c r="A434" s="40" t="s">
        <v>2423</v>
      </c>
      <c r="B434" s="43" t="s">
        <v>2125</v>
      </c>
    </row>
    <row r="435" spans="1:2" x14ac:dyDescent="0.25">
      <c r="A435" s="40" t="s">
        <v>2423</v>
      </c>
      <c r="B435" s="43" t="s">
        <v>2114</v>
      </c>
    </row>
    <row r="436" spans="1:2" x14ac:dyDescent="0.25">
      <c r="A436" s="40" t="s">
        <v>2423</v>
      </c>
      <c r="B436" s="43" t="s">
        <v>2116</v>
      </c>
    </row>
    <row r="437" spans="1:2" x14ac:dyDescent="0.25">
      <c r="A437" s="40" t="s">
        <v>2424</v>
      </c>
      <c r="B437" s="43" t="s">
        <v>2125</v>
      </c>
    </row>
    <row r="438" spans="1:2" x14ac:dyDescent="0.25">
      <c r="A438" s="40" t="s">
        <v>2424</v>
      </c>
      <c r="B438" s="43" t="s">
        <v>2114</v>
      </c>
    </row>
    <row r="439" spans="1:2" x14ac:dyDescent="0.25">
      <c r="A439" s="40" t="s">
        <v>2424</v>
      </c>
      <c r="B439" s="43" t="s">
        <v>2116</v>
      </c>
    </row>
    <row r="440" spans="1:2" x14ac:dyDescent="0.25">
      <c r="A440" s="40" t="s">
        <v>2425</v>
      </c>
      <c r="B440" s="43" t="s">
        <v>2110</v>
      </c>
    </row>
    <row r="441" spans="1:2" x14ac:dyDescent="0.25">
      <c r="A441" s="40" t="s">
        <v>2425</v>
      </c>
      <c r="B441" s="43" t="s">
        <v>2263</v>
      </c>
    </row>
    <row r="442" spans="1:2" x14ac:dyDescent="0.25">
      <c r="A442" s="40" t="s">
        <v>2425</v>
      </c>
      <c r="B442" s="43" t="s">
        <v>2311</v>
      </c>
    </row>
    <row r="443" spans="1:2" x14ac:dyDescent="0.25">
      <c r="A443" s="40" t="s">
        <v>2426</v>
      </c>
      <c r="B443" s="43" t="s">
        <v>2159</v>
      </c>
    </row>
    <row r="444" spans="1:2" x14ac:dyDescent="0.25">
      <c r="A444" s="40" t="s">
        <v>2426</v>
      </c>
      <c r="B444" s="43" t="s">
        <v>2427</v>
      </c>
    </row>
    <row r="445" spans="1:2" x14ac:dyDescent="0.25">
      <c r="A445" s="40" t="s">
        <v>2426</v>
      </c>
      <c r="B445" s="43" t="s">
        <v>2125</v>
      </c>
    </row>
    <row r="446" spans="1:2" x14ac:dyDescent="0.25">
      <c r="A446" s="40" t="s">
        <v>2426</v>
      </c>
      <c r="B446" s="43" t="s">
        <v>2110</v>
      </c>
    </row>
    <row r="447" spans="1:2" x14ac:dyDescent="0.25">
      <c r="A447" s="40" t="s">
        <v>2426</v>
      </c>
      <c r="B447" s="43" t="s">
        <v>2367</v>
      </c>
    </row>
    <row r="448" spans="1:2" x14ac:dyDescent="0.25">
      <c r="A448" s="40" t="s">
        <v>2428</v>
      </c>
      <c r="B448" s="43" t="s">
        <v>2125</v>
      </c>
    </row>
    <row r="449" spans="1:2" ht="30" x14ac:dyDescent="0.25">
      <c r="A449" s="40" t="s">
        <v>2428</v>
      </c>
      <c r="B449" s="43" t="s">
        <v>2429</v>
      </c>
    </row>
    <row r="450" spans="1:2" x14ac:dyDescent="0.25">
      <c r="A450" s="40" t="s">
        <v>2430</v>
      </c>
      <c r="B450" s="43" t="s">
        <v>2125</v>
      </c>
    </row>
    <row r="451" spans="1:2" x14ac:dyDescent="0.25">
      <c r="A451" s="40" t="s">
        <v>2430</v>
      </c>
      <c r="B451" s="43" t="s">
        <v>2431</v>
      </c>
    </row>
    <row r="452" spans="1:2" x14ac:dyDescent="0.25">
      <c r="A452" s="40" t="s">
        <v>2430</v>
      </c>
      <c r="B452" s="43" t="s">
        <v>2098</v>
      </c>
    </row>
    <row r="453" spans="1:2" x14ac:dyDescent="0.25">
      <c r="A453" s="40" t="s">
        <v>2432</v>
      </c>
      <c r="B453" s="43" t="s">
        <v>2159</v>
      </c>
    </row>
    <row r="454" spans="1:2" x14ac:dyDescent="0.25">
      <c r="A454" s="40" t="s">
        <v>2432</v>
      </c>
      <c r="B454" s="43" t="s">
        <v>2433</v>
      </c>
    </row>
    <row r="455" spans="1:2" x14ac:dyDescent="0.25">
      <c r="A455" s="40" t="s">
        <v>2432</v>
      </c>
      <c r="B455" s="43" t="s">
        <v>2125</v>
      </c>
    </row>
    <row r="456" spans="1:2" x14ac:dyDescent="0.25">
      <c r="A456" s="40" t="s">
        <v>2434</v>
      </c>
      <c r="B456" s="43" t="s">
        <v>2125</v>
      </c>
    </row>
    <row r="457" spans="1:2" x14ac:dyDescent="0.25">
      <c r="A457" s="40" t="s">
        <v>2434</v>
      </c>
      <c r="B457" s="43" t="s">
        <v>2435</v>
      </c>
    </row>
    <row r="458" spans="1:2" x14ac:dyDescent="0.25">
      <c r="A458" s="40" t="s">
        <v>2436</v>
      </c>
      <c r="B458" s="43" t="s">
        <v>2108</v>
      </c>
    </row>
    <row r="459" spans="1:2" x14ac:dyDescent="0.25">
      <c r="A459" s="40" t="s">
        <v>2437</v>
      </c>
      <c r="B459" s="43" t="s">
        <v>2159</v>
      </c>
    </row>
    <row r="460" spans="1:2" x14ac:dyDescent="0.25">
      <c r="A460" s="40" t="s">
        <v>2437</v>
      </c>
      <c r="B460" s="43" t="s">
        <v>2438</v>
      </c>
    </row>
    <row r="461" spans="1:2" x14ac:dyDescent="0.25">
      <c r="A461" s="40" t="s">
        <v>2437</v>
      </c>
      <c r="B461" s="43" t="s">
        <v>2385</v>
      </c>
    </row>
    <row r="462" spans="1:2" x14ac:dyDescent="0.25">
      <c r="A462" s="40" t="s">
        <v>2439</v>
      </c>
      <c r="B462" s="43" t="s">
        <v>2440</v>
      </c>
    </row>
    <row r="463" spans="1:2" x14ac:dyDescent="0.25">
      <c r="A463" s="40" t="s">
        <v>2439</v>
      </c>
      <c r="B463" s="43" t="s">
        <v>2175</v>
      </c>
    </row>
    <row r="464" spans="1:2" x14ac:dyDescent="0.25">
      <c r="A464" s="40" t="s">
        <v>2439</v>
      </c>
      <c r="B464" s="43" t="s">
        <v>2115</v>
      </c>
    </row>
    <row r="465" spans="1:2" x14ac:dyDescent="0.25">
      <c r="A465" s="40" t="s">
        <v>2441</v>
      </c>
      <c r="B465" s="43" t="s">
        <v>2133</v>
      </c>
    </row>
    <row r="466" spans="1:2" x14ac:dyDescent="0.25">
      <c r="A466" s="40" t="s">
        <v>2441</v>
      </c>
      <c r="B466" s="43" t="s">
        <v>2291</v>
      </c>
    </row>
    <row r="467" spans="1:2" x14ac:dyDescent="0.25">
      <c r="A467" s="40" t="s">
        <v>2442</v>
      </c>
      <c r="B467" s="43" t="s">
        <v>2125</v>
      </c>
    </row>
    <row r="468" spans="1:2" x14ac:dyDescent="0.25">
      <c r="A468" s="40" t="s">
        <v>2442</v>
      </c>
      <c r="B468" s="43" t="s">
        <v>2443</v>
      </c>
    </row>
    <row r="469" spans="1:2" x14ac:dyDescent="0.25">
      <c r="A469" s="40" t="s">
        <v>2444</v>
      </c>
      <c r="B469" s="43" t="s">
        <v>2125</v>
      </c>
    </row>
    <row r="470" spans="1:2" x14ac:dyDescent="0.25">
      <c r="A470" s="40" t="s">
        <v>2444</v>
      </c>
      <c r="B470" s="43" t="s">
        <v>2110</v>
      </c>
    </row>
    <row r="471" spans="1:2" x14ac:dyDescent="0.25">
      <c r="A471" s="40" t="s">
        <v>2445</v>
      </c>
      <c r="B471" s="43" t="s">
        <v>2302</v>
      </c>
    </row>
    <row r="472" spans="1:2" x14ac:dyDescent="0.25">
      <c r="A472" s="40" t="s">
        <v>2445</v>
      </c>
      <c r="B472" s="43" t="s">
        <v>2446</v>
      </c>
    </row>
    <row r="473" spans="1:2" x14ac:dyDescent="0.25">
      <c r="A473" s="40" t="s">
        <v>2447</v>
      </c>
      <c r="B473" s="43" t="s">
        <v>2125</v>
      </c>
    </row>
    <row r="474" spans="1:2" x14ac:dyDescent="0.25">
      <c r="A474" s="40" t="s">
        <v>2448</v>
      </c>
      <c r="B474" s="43" t="s">
        <v>2449</v>
      </c>
    </row>
    <row r="475" spans="1:2" x14ac:dyDescent="0.25">
      <c r="A475" s="40" t="s">
        <v>2450</v>
      </c>
      <c r="B475" s="43" t="s">
        <v>2159</v>
      </c>
    </row>
    <row r="476" spans="1:2" x14ac:dyDescent="0.25">
      <c r="A476" s="40" t="s">
        <v>2450</v>
      </c>
      <c r="B476" s="43" t="s">
        <v>2451</v>
      </c>
    </row>
    <row r="477" spans="1:2" x14ac:dyDescent="0.25">
      <c r="A477" s="40" t="s">
        <v>2452</v>
      </c>
      <c r="B477" s="43" t="s">
        <v>2453</v>
      </c>
    </row>
    <row r="478" spans="1:2" x14ac:dyDescent="0.25">
      <c r="A478" s="40" t="s">
        <v>2454</v>
      </c>
      <c r="B478" s="43" t="s">
        <v>2159</v>
      </c>
    </row>
    <row r="479" spans="1:2" x14ac:dyDescent="0.25">
      <c r="A479" s="40" t="s">
        <v>2454</v>
      </c>
      <c r="B479" s="43" t="s">
        <v>2455</v>
      </c>
    </row>
    <row r="480" spans="1:2" x14ac:dyDescent="0.25">
      <c r="A480" s="40" t="s">
        <v>2454</v>
      </c>
      <c r="B480" s="43" t="s">
        <v>2127</v>
      </c>
    </row>
    <row r="481" spans="1:2" x14ac:dyDescent="0.25">
      <c r="A481" s="40" t="s">
        <v>2454</v>
      </c>
      <c r="B481" s="43" t="s">
        <v>2114</v>
      </c>
    </row>
    <row r="482" spans="1:2" x14ac:dyDescent="0.25">
      <c r="A482" s="40" t="s">
        <v>2454</v>
      </c>
      <c r="B482" s="43" t="s">
        <v>2116</v>
      </c>
    </row>
    <row r="483" spans="1:2" x14ac:dyDescent="0.25">
      <c r="A483" s="40" t="s">
        <v>2456</v>
      </c>
      <c r="B483" s="43" t="s">
        <v>2125</v>
      </c>
    </row>
    <row r="484" spans="1:2" x14ac:dyDescent="0.25">
      <c r="A484" s="40" t="s">
        <v>2457</v>
      </c>
      <c r="B484" s="43" t="s">
        <v>2125</v>
      </c>
    </row>
    <row r="485" spans="1:2" x14ac:dyDescent="0.25">
      <c r="A485" s="40" t="s">
        <v>2457</v>
      </c>
      <c r="B485" s="43" t="s">
        <v>2280</v>
      </c>
    </row>
    <row r="486" spans="1:2" x14ac:dyDescent="0.25">
      <c r="A486" s="40" t="s">
        <v>2458</v>
      </c>
      <c r="B486" s="43" t="s">
        <v>2125</v>
      </c>
    </row>
    <row r="487" spans="1:2" x14ac:dyDescent="0.25">
      <c r="A487" s="40" t="s">
        <v>2458</v>
      </c>
      <c r="B487" s="43" t="s">
        <v>2459</v>
      </c>
    </row>
    <row r="488" spans="1:2" x14ac:dyDescent="0.25">
      <c r="A488" s="40" t="s">
        <v>2458</v>
      </c>
      <c r="B488" s="43" t="s">
        <v>2460</v>
      </c>
    </row>
    <row r="489" spans="1:2" x14ac:dyDescent="0.25">
      <c r="A489" s="40" t="s">
        <v>2461</v>
      </c>
      <c r="B489" s="43" t="s">
        <v>2125</v>
      </c>
    </row>
    <row r="490" spans="1:2" x14ac:dyDescent="0.25">
      <c r="A490" s="40" t="s">
        <v>2461</v>
      </c>
      <c r="B490" s="43" t="s">
        <v>2462</v>
      </c>
    </row>
    <row r="491" spans="1:2" x14ac:dyDescent="0.25">
      <c r="A491" s="40" t="s">
        <v>2461</v>
      </c>
      <c r="B491" s="43" t="s">
        <v>2446</v>
      </c>
    </row>
    <row r="492" spans="1:2" x14ac:dyDescent="0.25">
      <c r="A492" s="40" t="s">
        <v>2463</v>
      </c>
      <c r="B492" s="43" t="s">
        <v>2125</v>
      </c>
    </row>
    <row r="493" spans="1:2" x14ac:dyDescent="0.25">
      <c r="A493" s="40" t="s">
        <v>2463</v>
      </c>
      <c r="B493" s="43" t="s">
        <v>2464</v>
      </c>
    </row>
    <row r="494" spans="1:2" x14ac:dyDescent="0.25">
      <c r="A494" s="40" t="s">
        <v>2463</v>
      </c>
      <c r="B494" s="43" t="s">
        <v>2465</v>
      </c>
    </row>
    <row r="495" spans="1:2" x14ac:dyDescent="0.25">
      <c r="A495" s="40" t="s">
        <v>2466</v>
      </c>
      <c r="B495" s="43" t="s">
        <v>2179</v>
      </c>
    </row>
    <row r="496" spans="1:2" x14ac:dyDescent="0.25">
      <c r="A496" s="40" t="s">
        <v>2466</v>
      </c>
      <c r="B496" s="43" t="s">
        <v>2110</v>
      </c>
    </row>
    <row r="497" spans="1:2" x14ac:dyDescent="0.25">
      <c r="A497" s="40" t="s">
        <v>2466</v>
      </c>
      <c r="B497" s="43" t="s">
        <v>2357</v>
      </c>
    </row>
    <row r="498" spans="1:2" x14ac:dyDescent="0.25">
      <c r="A498" s="40" t="s">
        <v>2467</v>
      </c>
      <c r="B498" s="43" t="s">
        <v>2125</v>
      </c>
    </row>
    <row r="499" spans="1:2" x14ac:dyDescent="0.25">
      <c r="A499" s="40" t="s">
        <v>2467</v>
      </c>
      <c r="B499" s="43" t="s">
        <v>2174</v>
      </c>
    </row>
    <row r="500" spans="1:2" x14ac:dyDescent="0.25">
      <c r="A500" s="40" t="s">
        <v>2468</v>
      </c>
      <c r="B500" s="43" t="s">
        <v>2179</v>
      </c>
    </row>
    <row r="501" spans="1:2" x14ac:dyDescent="0.25">
      <c r="A501" s="40" t="s">
        <v>2468</v>
      </c>
      <c r="B501" s="43" t="s">
        <v>2098</v>
      </c>
    </row>
    <row r="502" spans="1:2" x14ac:dyDescent="0.25">
      <c r="A502" s="40" t="s">
        <v>2468</v>
      </c>
      <c r="B502" s="43" t="s">
        <v>2357</v>
      </c>
    </row>
    <row r="503" spans="1:2" x14ac:dyDescent="0.25">
      <c r="A503" s="40" t="s">
        <v>2469</v>
      </c>
      <c r="B503" s="43" t="s">
        <v>2470</v>
      </c>
    </row>
    <row r="504" spans="1:2" x14ac:dyDescent="0.25">
      <c r="A504" s="40" t="s">
        <v>2471</v>
      </c>
      <c r="B504" s="43" t="s">
        <v>2115</v>
      </c>
    </row>
    <row r="505" spans="1:2" x14ac:dyDescent="0.25">
      <c r="A505" s="40" t="s">
        <v>2472</v>
      </c>
      <c r="B505" s="43" t="s">
        <v>2125</v>
      </c>
    </row>
    <row r="506" spans="1:2" x14ac:dyDescent="0.25">
      <c r="A506" s="40" t="s">
        <v>2472</v>
      </c>
      <c r="B506" s="43" t="s">
        <v>2443</v>
      </c>
    </row>
    <row r="507" spans="1:2" x14ac:dyDescent="0.25">
      <c r="A507" s="40" t="s">
        <v>2473</v>
      </c>
      <c r="B507" s="43" t="s">
        <v>2159</v>
      </c>
    </row>
    <row r="508" spans="1:2" x14ac:dyDescent="0.25">
      <c r="A508" s="40" t="s">
        <v>2473</v>
      </c>
      <c r="B508" s="43" t="s">
        <v>2474</v>
      </c>
    </row>
    <row r="509" spans="1:2" x14ac:dyDescent="0.25">
      <c r="A509" s="40" t="s">
        <v>2473</v>
      </c>
      <c r="B509" s="43" t="s">
        <v>2125</v>
      </c>
    </row>
    <row r="510" spans="1:2" x14ac:dyDescent="0.25">
      <c r="A510" s="40" t="s">
        <v>2473</v>
      </c>
      <c r="B510" s="43" t="s">
        <v>2118</v>
      </c>
    </row>
    <row r="511" spans="1:2" x14ac:dyDescent="0.25">
      <c r="A511" s="40" t="s">
        <v>2473</v>
      </c>
      <c r="B511" s="43" t="s">
        <v>2114</v>
      </c>
    </row>
    <row r="512" spans="1:2" x14ac:dyDescent="0.25">
      <c r="A512" s="40" t="s">
        <v>2473</v>
      </c>
      <c r="B512" s="43" t="s">
        <v>2475</v>
      </c>
    </row>
    <row r="513" spans="1:2" x14ac:dyDescent="0.25">
      <c r="A513" s="40" t="s">
        <v>2473</v>
      </c>
      <c r="B513" s="43" t="s">
        <v>2116</v>
      </c>
    </row>
    <row r="514" spans="1:2" x14ac:dyDescent="0.25">
      <c r="A514" s="40" t="s">
        <v>2476</v>
      </c>
      <c r="B514" s="43" t="s">
        <v>2125</v>
      </c>
    </row>
    <row r="515" spans="1:2" x14ac:dyDescent="0.25">
      <c r="A515" s="40" t="s">
        <v>2477</v>
      </c>
      <c r="B515" s="43" t="s">
        <v>2478</v>
      </c>
    </row>
    <row r="516" spans="1:2" x14ac:dyDescent="0.25">
      <c r="A516" s="40" t="s">
        <v>2477</v>
      </c>
      <c r="B516" s="43" t="s">
        <v>2479</v>
      </c>
    </row>
    <row r="517" spans="1:2" x14ac:dyDescent="0.25">
      <c r="A517" s="40" t="s">
        <v>2477</v>
      </c>
      <c r="B517" s="43" t="s">
        <v>2480</v>
      </c>
    </row>
    <row r="518" spans="1:2" x14ac:dyDescent="0.25">
      <c r="A518" s="40" t="s">
        <v>2481</v>
      </c>
      <c r="B518" s="43" t="s">
        <v>2125</v>
      </c>
    </row>
    <row r="519" spans="1:2" x14ac:dyDescent="0.25">
      <c r="A519" s="40" t="s">
        <v>2481</v>
      </c>
      <c r="B519" s="43" t="s">
        <v>2226</v>
      </c>
    </row>
    <row r="520" spans="1:2" x14ac:dyDescent="0.25">
      <c r="A520" s="40" t="s">
        <v>2482</v>
      </c>
      <c r="B520" s="43" t="s">
        <v>2125</v>
      </c>
    </row>
    <row r="521" spans="1:2" x14ac:dyDescent="0.25">
      <c r="A521" s="40" t="s">
        <v>2482</v>
      </c>
      <c r="B521" s="43" t="s">
        <v>2234</v>
      </c>
    </row>
    <row r="522" spans="1:2" x14ac:dyDescent="0.25">
      <c r="A522" s="40" t="s">
        <v>2483</v>
      </c>
      <c r="B522" s="43" t="s">
        <v>2484</v>
      </c>
    </row>
    <row r="523" spans="1:2" ht="30" x14ac:dyDescent="0.25">
      <c r="A523" s="40" t="s">
        <v>2483</v>
      </c>
      <c r="B523" s="43" t="s">
        <v>2132</v>
      </c>
    </row>
    <row r="524" spans="1:2" x14ac:dyDescent="0.25">
      <c r="A524" s="40" t="s">
        <v>2483</v>
      </c>
      <c r="B524" s="43" t="s">
        <v>2485</v>
      </c>
    </row>
    <row r="525" spans="1:2" x14ac:dyDescent="0.25">
      <c r="A525" s="40" t="s">
        <v>2483</v>
      </c>
      <c r="B525" s="43" t="s">
        <v>2115</v>
      </c>
    </row>
    <row r="526" spans="1:2" x14ac:dyDescent="0.25">
      <c r="A526" s="40" t="s">
        <v>2486</v>
      </c>
      <c r="B526" s="43" t="s">
        <v>2110</v>
      </c>
    </row>
    <row r="527" spans="1:2" x14ac:dyDescent="0.25">
      <c r="A527" s="40" t="s">
        <v>2486</v>
      </c>
      <c r="B527" s="43" t="s">
        <v>2479</v>
      </c>
    </row>
    <row r="528" spans="1:2" x14ac:dyDescent="0.25">
      <c r="A528" s="40" t="s">
        <v>2486</v>
      </c>
      <c r="B528" s="43" t="s">
        <v>2487</v>
      </c>
    </row>
    <row r="529" spans="1:2" x14ac:dyDescent="0.25">
      <c r="A529" s="40" t="s">
        <v>2488</v>
      </c>
      <c r="B529" s="43" t="s">
        <v>2133</v>
      </c>
    </row>
    <row r="530" spans="1:2" x14ac:dyDescent="0.25">
      <c r="A530" s="40" t="s">
        <v>2489</v>
      </c>
      <c r="B530" s="43" t="s">
        <v>2125</v>
      </c>
    </row>
    <row r="531" spans="1:2" x14ac:dyDescent="0.25">
      <c r="A531" s="40" t="s">
        <v>2489</v>
      </c>
      <c r="B531" s="43" t="s">
        <v>2490</v>
      </c>
    </row>
    <row r="532" spans="1:2" x14ac:dyDescent="0.25">
      <c r="A532" s="40" t="s">
        <v>2491</v>
      </c>
      <c r="B532" s="43" t="s">
        <v>2098</v>
      </c>
    </row>
    <row r="533" spans="1:2" x14ac:dyDescent="0.25">
      <c r="A533" s="40" t="s">
        <v>2491</v>
      </c>
      <c r="B533" s="43" t="s">
        <v>2133</v>
      </c>
    </row>
    <row r="534" spans="1:2" x14ac:dyDescent="0.25">
      <c r="A534" s="40" t="s">
        <v>2492</v>
      </c>
      <c r="B534" s="43" t="s">
        <v>2120</v>
      </c>
    </row>
    <row r="535" spans="1:2" x14ac:dyDescent="0.25">
      <c r="A535" s="40" t="s">
        <v>2492</v>
      </c>
      <c r="B535" s="43" t="s">
        <v>2098</v>
      </c>
    </row>
    <row r="536" spans="1:2" x14ac:dyDescent="0.25">
      <c r="A536" s="40" t="s">
        <v>2493</v>
      </c>
      <c r="B536" s="43" t="s">
        <v>2098</v>
      </c>
    </row>
    <row r="537" spans="1:2" x14ac:dyDescent="0.25">
      <c r="A537" s="40" t="s">
        <v>2493</v>
      </c>
      <c r="B537" s="43" t="s">
        <v>2313</v>
      </c>
    </row>
    <row r="538" spans="1:2" x14ac:dyDescent="0.25">
      <c r="A538" s="40" t="s">
        <v>2494</v>
      </c>
      <c r="B538" s="43" t="s">
        <v>2125</v>
      </c>
    </row>
    <row r="539" spans="1:2" x14ac:dyDescent="0.25">
      <c r="A539" s="40" t="s">
        <v>2494</v>
      </c>
      <c r="B539" s="43" t="s">
        <v>2495</v>
      </c>
    </row>
    <row r="540" spans="1:2" x14ac:dyDescent="0.25">
      <c r="A540" s="40" t="s">
        <v>2496</v>
      </c>
      <c r="B540" s="43" t="s">
        <v>2125</v>
      </c>
    </row>
    <row r="541" spans="1:2" x14ac:dyDescent="0.25">
      <c r="A541" s="40" t="s">
        <v>2496</v>
      </c>
      <c r="B541" s="43" t="s">
        <v>2222</v>
      </c>
    </row>
    <row r="542" spans="1:2" x14ac:dyDescent="0.25">
      <c r="A542" s="40" t="s">
        <v>2497</v>
      </c>
      <c r="B542" s="43" t="s">
        <v>2125</v>
      </c>
    </row>
    <row r="543" spans="1:2" x14ac:dyDescent="0.25">
      <c r="A543" s="40" t="s">
        <v>2497</v>
      </c>
      <c r="B543" s="43" t="s">
        <v>2498</v>
      </c>
    </row>
    <row r="544" spans="1:2" x14ac:dyDescent="0.25">
      <c r="A544" s="40" t="s">
        <v>2497</v>
      </c>
      <c r="B544" s="43" t="s">
        <v>2499</v>
      </c>
    </row>
    <row r="545" spans="1:2" x14ac:dyDescent="0.25">
      <c r="A545" s="40" t="s">
        <v>2500</v>
      </c>
      <c r="B545" s="43" t="s">
        <v>2175</v>
      </c>
    </row>
    <row r="546" spans="1:2" x14ac:dyDescent="0.25">
      <c r="A546" s="40" t="s">
        <v>2500</v>
      </c>
      <c r="B546" s="43" t="s">
        <v>2303</v>
      </c>
    </row>
    <row r="547" spans="1:2" x14ac:dyDescent="0.25">
      <c r="A547" s="40" t="s">
        <v>2501</v>
      </c>
      <c r="B547" s="43" t="s">
        <v>2125</v>
      </c>
    </row>
    <row r="548" spans="1:2" x14ac:dyDescent="0.25">
      <c r="A548" s="40" t="s">
        <v>2501</v>
      </c>
      <c r="B548" s="43" t="s">
        <v>2226</v>
      </c>
    </row>
    <row r="549" spans="1:2" x14ac:dyDescent="0.25">
      <c r="A549" s="40" t="s">
        <v>2501</v>
      </c>
      <c r="B549" s="43" t="s">
        <v>2110</v>
      </c>
    </row>
    <row r="550" spans="1:2" x14ac:dyDescent="0.25">
      <c r="A550" s="40" t="s">
        <v>2502</v>
      </c>
      <c r="B550" s="43" t="s">
        <v>2125</v>
      </c>
    </row>
    <row r="551" spans="1:2" x14ac:dyDescent="0.25">
      <c r="A551" s="40" t="s">
        <v>2502</v>
      </c>
      <c r="B551" s="43" t="s">
        <v>2108</v>
      </c>
    </row>
    <row r="552" spans="1:2" x14ac:dyDescent="0.25">
      <c r="A552" s="40" t="s">
        <v>2503</v>
      </c>
      <c r="B552" s="43" t="s">
        <v>2504</v>
      </c>
    </row>
    <row r="553" spans="1:2" x14ac:dyDescent="0.25">
      <c r="A553" s="40" t="s">
        <v>2503</v>
      </c>
      <c r="B553" s="43" t="s">
        <v>2098</v>
      </c>
    </row>
    <row r="554" spans="1:2" x14ac:dyDescent="0.25">
      <c r="A554" s="40" t="s">
        <v>2503</v>
      </c>
      <c r="B554" s="43" t="s">
        <v>2505</v>
      </c>
    </row>
    <row r="555" spans="1:2" x14ac:dyDescent="0.25">
      <c r="A555" s="40" t="s">
        <v>2503</v>
      </c>
      <c r="B555" s="43" t="s">
        <v>2202</v>
      </c>
    </row>
    <row r="556" spans="1:2" x14ac:dyDescent="0.25">
      <c r="A556" s="40" t="s">
        <v>2503</v>
      </c>
      <c r="B556" s="43" t="s">
        <v>2115</v>
      </c>
    </row>
    <row r="557" spans="1:2" x14ac:dyDescent="0.25">
      <c r="A557" s="40" t="s">
        <v>2506</v>
      </c>
      <c r="B557" s="43" t="s">
        <v>2242</v>
      </c>
    </row>
    <row r="558" spans="1:2" x14ac:dyDescent="0.25">
      <c r="A558" s="40" t="s">
        <v>2506</v>
      </c>
      <c r="B558" s="43" t="s">
        <v>2175</v>
      </c>
    </row>
    <row r="559" spans="1:2" x14ac:dyDescent="0.25">
      <c r="A559" s="40" t="s">
        <v>2507</v>
      </c>
      <c r="B559" s="43" t="s">
        <v>2125</v>
      </c>
    </row>
    <row r="560" spans="1:2" x14ac:dyDescent="0.25">
      <c r="A560" s="40" t="s">
        <v>2507</v>
      </c>
      <c r="B560" s="43" t="s">
        <v>2508</v>
      </c>
    </row>
    <row r="561" spans="1:2" x14ac:dyDescent="0.25">
      <c r="A561" s="40" t="s">
        <v>2509</v>
      </c>
      <c r="B561" s="43" t="s">
        <v>2125</v>
      </c>
    </row>
    <row r="562" spans="1:2" x14ac:dyDescent="0.25">
      <c r="A562" s="40" t="s">
        <v>2509</v>
      </c>
      <c r="B562" s="43" t="s">
        <v>2127</v>
      </c>
    </row>
    <row r="563" spans="1:2" x14ac:dyDescent="0.25">
      <c r="A563" s="40" t="s">
        <v>2510</v>
      </c>
      <c r="B563" s="43" t="s">
        <v>2125</v>
      </c>
    </row>
    <row r="564" spans="1:2" x14ac:dyDescent="0.25">
      <c r="A564" s="40" t="s">
        <v>2510</v>
      </c>
      <c r="B564" s="43" t="s">
        <v>2174</v>
      </c>
    </row>
    <row r="565" spans="1:2" x14ac:dyDescent="0.25">
      <c r="A565" s="40" t="s">
        <v>2511</v>
      </c>
      <c r="B565" s="43" t="s">
        <v>2512</v>
      </c>
    </row>
    <row r="566" spans="1:2" x14ac:dyDescent="0.25">
      <c r="A566" s="40" t="s">
        <v>2513</v>
      </c>
      <c r="B566" s="43" t="s">
        <v>2142</v>
      </c>
    </row>
    <row r="567" spans="1:2" x14ac:dyDescent="0.25">
      <c r="A567" s="40" t="s">
        <v>2513</v>
      </c>
      <c r="B567" s="43" t="s">
        <v>2114</v>
      </c>
    </row>
    <row r="568" spans="1:2" x14ac:dyDescent="0.25">
      <c r="A568" s="40" t="s">
        <v>2513</v>
      </c>
      <c r="B568" s="43" t="s">
        <v>2175</v>
      </c>
    </row>
    <row r="569" spans="1:2" x14ac:dyDescent="0.25">
      <c r="A569" s="40" t="s">
        <v>2513</v>
      </c>
      <c r="B569" s="43" t="s">
        <v>2185</v>
      </c>
    </row>
    <row r="570" spans="1:2" x14ac:dyDescent="0.25">
      <c r="A570" s="40" t="s">
        <v>2513</v>
      </c>
      <c r="B570" s="43" t="s">
        <v>2287</v>
      </c>
    </row>
    <row r="571" spans="1:2" x14ac:dyDescent="0.25">
      <c r="A571" s="40" t="s">
        <v>2514</v>
      </c>
      <c r="B571" s="43" t="s">
        <v>2175</v>
      </c>
    </row>
    <row r="572" spans="1:2" x14ac:dyDescent="0.25">
      <c r="A572" s="40" t="s">
        <v>2514</v>
      </c>
      <c r="B572" s="43" t="s">
        <v>2098</v>
      </c>
    </row>
    <row r="573" spans="1:2" x14ac:dyDescent="0.25">
      <c r="A573" s="40" t="s">
        <v>2515</v>
      </c>
      <c r="B573" s="43" t="s">
        <v>2125</v>
      </c>
    </row>
    <row r="574" spans="1:2" x14ac:dyDescent="0.25">
      <c r="A574" s="40" t="s">
        <v>2515</v>
      </c>
      <c r="B574" s="43" t="s">
        <v>2516</v>
      </c>
    </row>
    <row r="575" spans="1:2" x14ac:dyDescent="0.25">
      <c r="A575" s="40" t="s">
        <v>2515</v>
      </c>
      <c r="B575" s="43" t="s">
        <v>2517</v>
      </c>
    </row>
    <row r="576" spans="1:2" x14ac:dyDescent="0.25">
      <c r="A576" s="40" t="s">
        <v>2518</v>
      </c>
      <c r="B576" s="43" t="s">
        <v>2125</v>
      </c>
    </row>
    <row r="577" spans="1:2" x14ac:dyDescent="0.25">
      <c r="A577" s="40" t="s">
        <v>2519</v>
      </c>
      <c r="B577" s="43" t="s">
        <v>2125</v>
      </c>
    </row>
    <row r="578" spans="1:2" x14ac:dyDescent="0.25">
      <c r="A578" s="40" t="s">
        <v>2519</v>
      </c>
      <c r="B578" s="43" t="s">
        <v>2520</v>
      </c>
    </row>
    <row r="579" spans="1:2" x14ac:dyDescent="0.25">
      <c r="A579" s="40" t="s">
        <v>2521</v>
      </c>
      <c r="B579" s="43" t="s">
        <v>2125</v>
      </c>
    </row>
    <row r="580" spans="1:2" x14ac:dyDescent="0.25">
      <c r="A580" s="40" t="s">
        <v>2521</v>
      </c>
      <c r="B580" s="43" t="s">
        <v>2522</v>
      </c>
    </row>
    <row r="581" spans="1:2" x14ac:dyDescent="0.25">
      <c r="A581" s="40" t="s">
        <v>2523</v>
      </c>
      <c r="B581" s="43" t="s">
        <v>2125</v>
      </c>
    </row>
    <row r="582" spans="1:2" x14ac:dyDescent="0.25">
      <c r="A582" s="40" t="s">
        <v>2523</v>
      </c>
      <c r="B582" s="43" t="s">
        <v>2280</v>
      </c>
    </row>
    <row r="583" spans="1:2" x14ac:dyDescent="0.25">
      <c r="A583" s="40" t="s">
        <v>2524</v>
      </c>
      <c r="B583" s="43" t="s">
        <v>2125</v>
      </c>
    </row>
    <row r="584" spans="1:2" x14ac:dyDescent="0.25">
      <c r="A584" s="40" t="s">
        <v>2525</v>
      </c>
      <c r="B584" s="43" t="s">
        <v>2110</v>
      </c>
    </row>
    <row r="585" spans="1:2" x14ac:dyDescent="0.25">
      <c r="A585" s="40" t="s">
        <v>2525</v>
      </c>
      <c r="B585" s="43" t="s">
        <v>2526</v>
      </c>
    </row>
    <row r="586" spans="1:2" x14ac:dyDescent="0.25">
      <c r="A586" s="40" t="s">
        <v>2527</v>
      </c>
      <c r="B586" s="43" t="s">
        <v>2125</v>
      </c>
    </row>
    <row r="587" spans="1:2" x14ac:dyDescent="0.25">
      <c r="A587" s="40" t="s">
        <v>2527</v>
      </c>
      <c r="B587" s="43" t="s">
        <v>2110</v>
      </c>
    </row>
    <row r="588" spans="1:2" x14ac:dyDescent="0.25">
      <c r="A588" s="40" t="s">
        <v>2527</v>
      </c>
      <c r="B588" s="43" t="s">
        <v>2528</v>
      </c>
    </row>
    <row r="589" spans="1:2" x14ac:dyDescent="0.25">
      <c r="A589" s="40" t="s">
        <v>2529</v>
      </c>
      <c r="B589" s="43" t="s">
        <v>2125</v>
      </c>
    </row>
    <row r="590" spans="1:2" x14ac:dyDescent="0.25">
      <c r="A590" s="40" t="s">
        <v>2529</v>
      </c>
      <c r="B590" s="43" t="s">
        <v>2371</v>
      </c>
    </row>
    <row r="591" spans="1:2" x14ac:dyDescent="0.25">
      <c r="A591" s="40" t="s">
        <v>2530</v>
      </c>
      <c r="B591" s="43" t="s">
        <v>2110</v>
      </c>
    </row>
    <row r="592" spans="1:2" x14ac:dyDescent="0.25">
      <c r="A592" s="40" t="s">
        <v>2530</v>
      </c>
      <c r="B592" s="43" t="s">
        <v>2133</v>
      </c>
    </row>
    <row r="593" spans="1:2" x14ac:dyDescent="0.25">
      <c r="A593" s="40" t="s">
        <v>2531</v>
      </c>
      <c r="B593" s="43" t="s">
        <v>2175</v>
      </c>
    </row>
    <row r="594" spans="1:2" x14ac:dyDescent="0.25">
      <c r="A594" s="40" t="s">
        <v>2531</v>
      </c>
      <c r="B594" s="43" t="s">
        <v>2532</v>
      </c>
    </row>
    <row r="595" spans="1:2" x14ac:dyDescent="0.25">
      <c r="A595" s="40" t="s">
        <v>2533</v>
      </c>
      <c r="B595" s="43" t="s">
        <v>2231</v>
      </c>
    </row>
    <row r="596" spans="1:2" x14ac:dyDescent="0.25">
      <c r="A596" s="40" t="s">
        <v>2534</v>
      </c>
      <c r="B596" s="43" t="s">
        <v>2125</v>
      </c>
    </row>
    <row r="597" spans="1:2" x14ac:dyDescent="0.25">
      <c r="A597" s="40" t="s">
        <v>2534</v>
      </c>
      <c r="B597" s="43" t="s">
        <v>2226</v>
      </c>
    </row>
    <row r="598" spans="1:2" x14ac:dyDescent="0.25">
      <c r="A598" s="40" t="s">
        <v>2534</v>
      </c>
      <c r="B598" s="43" t="s">
        <v>2114</v>
      </c>
    </row>
    <row r="599" spans="1:2" x14ac:dyDescent="0.25">
      <c r="A599" s="40" t="s">
        <v>2534</v>
      </c>
      <c r="B599" s="43" t="s">
        <v>2535</v>
      </c>
    </row>
    <row r="600" spans="1:2" x14ac:dyDescent="0.25">
      <c r="A600" s="40" t="s">
        <v>2534</v>
      </c>
      <c r="B600" s="43" t="s">
        <v>2116</v>
      </c>
    </row>
    <row r="601" spans="1:2" x14ac:dyDescent="0.25">
      <c r="A601" s="40" t="s">
        <v>2536</v>
      </c>
      <c r="B601" s="43" t="s">
        <v>2537</v>
      </c>
    </row>
    <row r="602" spans="1:2" x14ac:dyDescent="0.25">
      <c r="A602" s="40" t="s">
        <v>2536</v>
      </c>
      <c r="B602" s="43" t="s">
        <v>2107</v>
      </c>
    </row>
    <row r="603" spans="1:2" x14ac:dyDescent="0.25">
      <c r="A603" s="40" t="s">
        <v>2538</v>
      </c>
      <c r="B603" s="43" t="s">
        <v>2142</v>
      </c>
    </row>
    <row r="604" spans="1:2" x14ac:dyDescent="0.25">
      <c r="A604" s="40" t="s">
        <v>2538</v>
      </c>
      <c r="B604" s="43" t="s">
        <v>2110</v>
      </c>
    </row>
    <row r="605" spans="1:2" x14ac:dyDescent="0.25">
      <c r="A605" s="40" t="s">
        <v>2538</v>
      </c>
      <c r="B605" s="43" t="s">
        <v>2268</v>
      </c>
    </row>
    <row r="606" spans="1:2" x14ac:dyDescent="0.25">
      <c r="A606" s="40" t="s">
        <v>2539</v>
      </c>
      <c r="B606" s="43" t="s">
        <v>2125</v>
      </c>
    </row>
    <row r="607" spans="1:2" x14ac:dyDescent="0.25">
      <c r="A607" s="40" t="s">
        <v>2539</v>
      </c>
      <c r="B607" s="43" t="s">
        <v>2540</v>
      </c>
    </row>
    <row r="608" spans="1:2" x14ac:dyDescent="0.25">
      <c r="A608" s="40" t="s">
        <v>2539</v>
      </c>
      <c r="B608" s="43" t="s">
        <v>2541</v>
      </c>
    </row>
    <row r="609" spans="1:2" x14ac:dyDescent="0.25">
      <c r="A609" s="40" t="s">
        <v>2542</v>
      </c>
      <c r="B609" s="43" t="s">
        <v>2125</v>
      </c>
    </row>
    <row r="610" spans="1:2" x14ac:dyDescent="0.25">
      <c r="A610" s="40" t="s">
        <v>2542</v>
      </c>
      <c r="B610" s="43" t="s">
        <v>2110</v>
      </c>
    </row>
    <row r="611" spans="1:2" x14ac:dyDescent="0.25">
      <c r="A611" s="40" t="s">
        <v>2542</v>
      </c>
      <c r="B611" s="43" t="s">
        <v>2098</v>
      </c>
    </row>
    <row r="612" spans="1:2" x14ac:dyDescent="0.25">
      <c r="A612" s="40" t="s">
        <v>2543</v>
      </c>
      <c r="B612" s="43" t="s">
        <v>2125</v>
      </c>
    </row>
    <row r="613" spans="1:2" x14ac:dyDescent="0.25">
      <c r="A613" s="40" t="s">
        <v>2543</v>
      </c>
      <c r="B613" s="43" t="s">
        <v>2226</v>
      </c>
    </row>
    <row r="614" spans="1:2" x14ac:dyDescent="0.25">
      <c r="A614" s="40" t="s">
        <v>2544</v>
      </c>
      <c r="B614" s="43" t="s">
        <v>2098</v>
      </c>
    </row>
    <row r="615" spans="1:2" x14ac:dyDescent="0.25">
      <c r="A615" s="40" t="s">
        <v>2544</v>
      </c>
      <c r="B615" s="43" t="s">
        <v>2164</v>
      </c>
    </row>
    <row r="616" spans="1:2" x14ac:dyDescent="0.25">
      <c r="A616" s="40" t="s">
        <v>2545</v>
      </c>
      <c r="B616" s="43" t="s">
        <v>2125</v>
      </c>
    </row>
    <row r="617" spans="1:2" x14ac:dyDescent="0.25">
      <c r="A617" s="40" t="s">
        <v>2545</v>
      </c>
      <c r="B617" s="43" t="s">
        <v>2546</v>
      </c>
    </row>
    <row r="618" spans="1:2" x14ac:dyDescent="0.25">
      <c r="A618" s="40" t="s">
        <v>2547</v>
      </c>
      <c r="B618" s="43" t="s">
        <v>2125</v>
      </c>
    </row>
    <row r="619" spans="1:2" x14ac:dyDescent="0.25">
      <c r="A619" s="40" t="s">
        <v>2548</v>
      </c>
      <c r="B619" s="43" t="s">
        <v>2125</v>
      </c>
    </row>
    <row r="620" spans="1:2" x14ac:dyDescent="0.25">
      <c r="A620" s="40" t="s">
        <v>2548</v>
      </c>
      <c r="B620" s="43" t="s">
        <v>2549</v>
      </c>
    </row>
    <row r="621" spans="1:2" x14ac:dyDescent="0.25">
      <c r="A621" s="40" t="s">
        <v>2548</v>
      </c>
      <c r="B621" s="43" t="s">
        <v>2114</v>
      </c>
    </row>
    <row r="622" spans="1:2" x14ac:dyDescent="0.25">
      <c r="A622" s="40" t="s">
        <v>2548</v>
      </c>
      <c r="B622" s="43" t="s">
        <v>2116</v>
      </c>
    </row>
    <row r="623" spans="1:2" x14ac:dyDescent="0.25">
      <c r="A623" s="40" t="s">
        <v>2550</v>
      </c>
      <c r="B623" s="43" t="s">
        <v>2125</v>
      </c>
    </row>
    <row r="624" spans="1:2" ht="30" x14ac:dyDescent="0.25">
      <c r="A624" s="40" t="s">
        <v>2550</v>
      </c>
      <c r="B624" s="43" t="s">
        <v>2551</v>
      </c>
    </row>
    <row r="625" spans="1:2" x14ac:dyDescent="0.25">
      <c r="A625" s="40" t="s">
        <v>2552</v>
      </c>
      <c r="B625" s="43" t="s">
        <v>2125</v>
      </c>
    </row>
    <row r="626" spans="1:2" x14ac:dyDescent="0.25">
      <c r="A626" s="40" t="s">
        <v>2553</v>
      </c>
      <c r="B626" s="43" t="s">
        <v>2125</v>
      </c>
    </row>
    <row r="627" spans="1:2" x14ac:dyDescent="0.25">
      <c r="A627" s="40" t="s">
        <v>2553</v>
      </c>
      <c r="B627" s="43" t="s">
        <v>2554</v>
      </c>
    </row>
    <row r="628" spans="1:2" x14ac:dyDescent="0.25">
      <c r="A628" s="40" t="s">
        <v>2555</v>
      </c>
      <c r="B628" s="43" t="s">
        <v>2175</v>
      </c>
    </row>
    <row r="629" spans="1:2" x14ac:dyDescent="0.25">
      <c r="A629" s="40" t="s">
        <v>2556</v>
      </c>
      <c r="B629" s="43" t="s">
        <v>2125</v>
      </c>
    </row>
    <row r="630" spans="1:2" x14ac:dyDescent="0.25">
      <c r="A630" s="40" t="s">
        <v>2556</v>
      </c>
      <c r="B630" s="43" t="s">
        <v>2110</v>
      </c>
    </row>
    <row r="631" spans="1:2" x14ac:dyDescent="0.25">
      <c r="A631" s="40" t="s">
        <v>2556</v>
      </c>
      <c r="B631" s="43" t="s">
        <v>2557</v>
      </c>
    </row>
    <row r="632" spans="1:2" x14ac:dyDescent="0.25">
      <c r="A632" s="40" t="s">
        <v>2558</v>
      </c>
      <c r="B632" s="43" t="s">
        <v>2098</v>
      </c>
    </row>
    <row r="633" spans="1:2" x14ac:dyDescent="0.25">
      <c r="A633" s="40" t="s">
        <v>2559</v>
      </c>
      <c r="B633" s="43" t="s">
        <v>2103</v>
      </c>
    </row>
    <row r="634" spans="1:2" x14ac:dyDescent="0.25">
      <c r="A634" s="40" t="s">
        <v>2559</v>
      </c>
      <c r="B634" s="43" t="s">
        <v>2114</v>
      </c>
    </row>
    <row r="635" spans="1:2" x14ac:dyDescent="0.25">
      <c r="A635" s="40" t="s">
        <v>2559</v>
      </c>
      <c r="B635" s="43" t="s">
        <v>2116</v>
      </c>
    </row>
    <row r="636" spans="1:2" x14ac:dyDescent="0.25">
      <c r="A636" s="40" t="s">
        <v>2560</v>
      </c>
      <c r="B636" s="43" t="s">
        <v>2179</v>
      </c>
    </row>
    <row r="637" spans="1:2" x14ac:dyDescent="0.25">
      <c r="A637" s="40" t="s">
        <v>2560</v>
      </c>
      <c r="B637" s="43" t="s">
        <v>2175</v>
      </c>
    </row>
    <row r="638" spans="1:2" x14ac:dyDescent="0.25">
      <c r="A638" s="40" t="s">
        <v>2560</v>
      </c>
      <c r="B638" s="43" t="s">
        <v>2098</v>
      </c>
    </row>
    <row r="639" spans="1:2" x14ac:dyDescent="0.25">
      <c r="A639" s="40" t="s">
        <v>2561</v>
      </c>
      <c r="B639" s="43" t="s">
        <v>2098</v>
      </c>
    </row>
    <row r="640" spans="1:2" x14ac:dyDescent="0.25">
      <c r="A640" s="40" t="s">
        <v>2562</v>
      </c>
      <c r="B640" s="43" t="s">
        <v>2365</v>
      </c>
    </row>
    <row r="641" spans="1:2" x14ac:dyDescent="0.25">
      <c r="A641" s="40" t="s">
        <v>2562</v>
      </c>
      <c r="B641" s="43" t="s">
        <v>2110</v>
      </c>
    </row>
    <row r="642" spans="1:2" x14ac:dyDescent="0.25">
      <c r="A642" s="40" t="s">
        <v>2562</v>
      </c>
      <c r="B642" s="43" t="s">
        <v>2328</v>
      </c>
    </row>
    <row r="643" spans="1:2" x14ac:dyDescent="0.25">
      <c r="A643" s="40" t="s">
        <v>2563</v>
      </c>
      <c r="B643" s="43" t="s">
        <v>2125</v>
      </c>
    </row>
    <row r="644" spans="1:2" x14ac:dyDescent="0.25">
      <c r="A644" s="40" t="s">
        <v>2564</v>
      </c>
      <c r="B644" s="43" t="s">
        <v>2125</v>
      </c>
    </row>
    <row r="645" spans="1:2" x14ac:dyDescent="0.25">
      <c r="A645" s="40" t="s">
        <v>2564</v>
      </c>
      <c r="B645" s="43" t="s">
        <v>2110</v>
      </c>
    </row>
    <row r="646" spans="1:2" x14ac:dyDescent="0.25">
      <c r="A646" s="40" t="s">
        <v>2565</v>
      </c>
      <c r="B646" s="43" t="s">
        <v>2140</v>
      </c>
    </row>
    <row r="647" spans="1:2" x14ac:dyDescent="0.25">
      <c r="A647" s="40" t="s">
        <v>2566</v>
      </c>
      <c r="B647" s="43" t="s">
        <v>2125</v>
      </c>
    </row>
    <row r="648" spans="1:2" x14ac:dyDescent="0.25">
      <c r="A648" s="40" t="s">
        <v>2566</v>
      </c>
      <c r="B648" s="43" t="s">
        <v>2554</v>
      </c>
    </row>
    <row r="649" spans="1:2" x14ac:dyDescent="0.25">
      <c r="A649" s="40" t="s">
        <v>2567</v>
      </c>
      <c r="B649" s="43" t="s">
        <v>2098</v>
      </c>
    </row>
    <row r="650" spans="1:2" x14ac:dyDescent="0.25">
      <c r="A650" s="40" t="s">
        <v>2567</v>
      </c>
      <c r="B650" s="43" t="s">
        <v>2133</v>
      </c>
    </row>
    <row r="651" spans="1:2" x14ac:dyDescent="0.25">
      <c r="A651" s="40" t="s">
        <v>2567</v>
      </c>
      <c r="B651" s="43" t="s">
        <v>2568</v>
      </c>
    </row>
    <row r="652" spans="1:2" x14ac:dyDescent="0.25">
      <c r="A652" s="40" t="s">
        <v>2569</v>
      </c>
      <c r="B652" s="43" t="s">
        <v>2174</v>
      </c>
    </row>
    <row r="653" spans="1:2" x14ac:dyDescent="0.25">
      <c r="A653" s="40" t="s">
        <v>2569</v>
      </c>
      <c r="B653" s="43" t="s">
        <v>2110</v>
      </c>
    </row>
    <row r="654" spans="1:2" x14ac:dyDescent="0.25">
      <c r="A654" s="40" t="s">
        <v>2569</v>
      </c>
      <c r="B654" s="43" t="s">
        <v>2098</v>
      </c>
    </row>
    <row r="655" spans="1:2" x14ac:dyDescent="0.25">
      <c r="A655" s="40" t="s">
        <v>2569</v>
      </c>
      <c r="B655" s="43" t="s">
        <v>2268</v>
      </c>
    </row>
    <row r="656" spans="1:2" x14ac:dyDescent="0.25">
      <c r="A656" s="40" t="s">
        <v>2570</v>
      </c>
      <c r="B656" s="43" t="s">
        <v>2125</v>
      </c>
    </row>
    <row r="657" spans="1:2" x14ac:dyDescent="0.25">
      <c r="A657" s="40" t="s">
        <v>2571</v>
      </c>
      <c r="B657" s="43" t="s">
        <v>2125</v>
      </c>
    </row>
    <row r="658" spans="1:2" x14ac:dyDescent="0.25">
      <c r="A658" s="40" t="s">
        <v>2571</v>
      </c>
      <c r="B658" s="43" t="s">
        <v>2127</v>
      </c>
    </row>
    <row r="659" spans="1:2" x14ac:dyDescent="0.25">
      <c r="A659" s="40" t="s">
        <v>2571</v>
      </c>
      <c r="B659" s="43" t="s">
        <v>2572</v>
      </c>
    </row>
    <row r="660" spans="1:2" x14ac:dyDescent="0.25">
      <c r="A660" s="40" t="s">
        <v>2573</v>
      </c>
      <c r="B660" s="43" t="s">
        <v>2103</v>
      </c>
    </row>
    <row r="661" spans="1:2" x14ac:dyDescent="0.25">
      <c r="A661" s="40" t="s">
        <v>2573</v>
      </c>
      <c r="B661" s="43" t="s">
        <v>2574</v>
      </c>
    </row>
    <row r="662" spans="1:2" x14ac:dyDescent="0.25">
      <c r="A662" s="40" t="s">
        <v>2575</v>
      </c>
      <c r="B662" s="43" t="s">
        <v>2125</v>
      </c>
    </row>
    <row r="663" spans="1:2" x14ac:dyDescent="0.25">
      <c r="A663" s="40" t="s">
        <v>2575</v>
      </c>
      <c r="B663" s="43" t="s">
        <v>2114</v>
      </c>
    </row>
    <row r="664" spans="1:2" x14ac:dyDescent="0.25">
      <c r="A664" s="40" t="s">
        <v>2575</v>
      </c>
      <c r="B664" s="43" t="s">
        <v>2116</v>
      </c>
    </row>
    <row r="665" spans="1:2" x14ac:dyDescent="0.25">
      <c r="A665" s="40" t="s">
        <v>2576</v>
      </c>
      <c r="B665" s="43" t="s">
        <v>2328</v>
      </c>
    </row>
    <row r="666" spans="1:2" x14ac:dyDescent="0.25">
      <c r="A666" s="40" t="s">
        <v>2577</v>
      </c>
      <c r="B666" s="43" t="s">
        <v>2465</v>
      </c>
    </row>
    <row r="667" spans="1:2" x14ac:dyDescent="0.25">
      <c r="A667" s="40" t="s">
        <v>2578</v>
      </c>
      <c r="B667" s="43" t="s">
        <v>2125</v>
      </c>
    </row>
    <row r="668" spans="1:2" x14ac:dyDescent="0.25">
      <c r="A668" s="40" t="s">
        <v>2578</v>
      </c>
      <c r="B668" s="43" t="s">
        <v>2579</v>
      </c>
    </row>
    <row r="669" spans="1:2" x14ac:dyDescent="0.25">
      <c r="A669" s="40" t="s">
        <v>2580</v>
      </c>
      <c r="B669" s="43" t="s">
        <v>2125</v>
      </c>
    </row>
    <row r="670" spans="1:2" x14ac:dyDescent="0.25">
      <c r="A670" s="40" t="s">
        <v>2581</v>
      </c>
      <c r="B670" s="43" t="s">
        <v>2125</v>
      </c>
    </row>
    <row r="671" spans="1:2" x14ac:dyDescent="0.25">
      <c r="A671" s="40" t="s">
        <v>2581</v>
      </c>
      <c r="B671" s="43" t="s">
        <v>2516</v>
      </c>
    </row>
    <row r="672" spans="1:2" x14ac:dyDescent="0.25">
      <c r="A672" s="40" t="s">
        <v>2581</v>
      </c>
      <c r="B672" s="43" t="s">
        <v>2146</v>
      </c>
    </row>
    <row r="673" spans="1:2" x14ac:dyDescent="0.25">
      <c r="A673" s="40" t="s">
        <v>2582</v>
      </c>
      <c r="B673" s="43" t="s">
        <v>2125</v>
      </c>
    </row>
    <row r="674" spans="1:2" x14ac:dyDescent="0.25">
      <c r="A674" s="40" t="s">
        <v>2582</v>
      </c>
      <c r="B674" s="43" t="s">
        <v>2289</v>
      </c>
    </row>
    <row r="675" spans="1:2" x14ac:dyDescent="0.25">
      <c r="A675" s="40" t="s">
        <v>2583</v>
      </c>
      <c r="B675" s="43" t="s">
        <v>2125</v>
      </c>
    </row>
    <row r="676" spans="1:2" x14ac:dyDescent="0.25">
      <c r="A676" s="40" t="s">
        <v>2583</v>
      </c>
      <c r="B676" s="43" t="s">
        <v>2584</v>
      </c>
    </row>
    <row r="677" spans="1:2" x14ac:dyDescent="0.25">
      <c r="A677" s="40" t="s">
        <v>2585</v>
      </c>
      <c r="B677" s="43" t="s">
        <v>2125</v>
      </c>
    </row>
    <row r="678" spans="1:2" x14ac:dyDescent="0.25">
      <c r="A678" s="40" t="s">
        <v>2585</v>
      </c>
      <c r="B678" s="43" t="s">
        <v>2586</v>
      </c>
    </row>
    <row r="679" spans="1:2" x14ac:dyDescent="0.25">
      <c r="A679" s="40" t="s">
        <v>2587</v>
      </c>
      <c r="B679" s="43" t="s">
        <v>2125</v>
      </c>
    </row>
    <row r="680" spans="1:2" x14ac:dyDescent="0.25">
      <c r="A680" s="40" t="s">
        <v>2587</v>
      </c>
      <c r="B680" s="43" t="s">
        <v>2588</v>
      </c>
    </row>
    <row r="681" spans="1:2" x14ac:dyDescent="0.25">
      <c r="A681" s="40" t="s">
        <v>2589</v>
      </c>
      <c r="B681" s="43" t="s">
        <v>2182</v>
      </c>
    </row>
    <row r="682" spans="1:2" x14ac:dyDescent="0.25">
      <c r="A682" s="40" t="s">
        <v>2589</v>
      </c>
      <c r="B682" s="43" t="s">
        <v>2110</v>
      </c>
    </row>
    <row r="683" spans="1:2" x14ac:dyDescent="0.25">
      <c r="A683" s="40" t="s">
        <v>2589</v>
      </c>
      <c r="B683" s="43" t="s">
        <v>2098</v>
      </c>
    </row>
    <row r="684" spans="1:2" x14ac:dyDescent="0.25">
      <c r="A684" s="40" t="s">
        <v>2590</v>
      </c>
      <c r="B684" s="43" t="s">
        <v>2125</v>
      </c>
    </row>
    <row r="685" spans="1:2" x14ac:dyDescent="0.25">
      <c r="A685" s="40" t="s">
        <v>2590</v>
      </c>
      <c r="B685" s="43" t="s">
        <v>2591</v>
      </c>
    </row>
    <row r="686" spans="1:2" x14ac:dyDescent="0.25">
      <c r="A686" s="40" t="s">
        <v>2590</v>
      </c>
      <c r="B686" s="43" t="s">
        <v>2110</v>
      </c>
    </row>
    <row r="687" spans="1:2" x14ac:dyDescent="0.25">
      <c r="A687" s="40" t="s">
        <v>2590</v>
      </c>
      <c r="B687" s="43" t="s">
        <v>2098</v>
      </c>
    </row>
    <row r="688" spans="1:2" x14ac:dyDescent="0.25">
      <c r="A688" s="40" t="s">
        <v>2592</v>
      </c>
      <c r="B688" s="43" t="s">
        <v>2118</v>
      </c>
    </row>
    <row r="689" spans="1:2" x14ac:dyDescent="0.25">
      <c r="A689" s="40" t="s">
        <v>2592</v>
      </c>
      <c r="B689" s="43" t="s">
        <v>2280</v>
      </c>
    </row>
    <row r="690" spans="1:2" x14ac:dyDescent="0.25">
      <c r="A690" s="40" t="s">
        <v>2593</v>
      </c>
      <c r="B690" s="43" t="s">
        <v>2107</v>
      </c>
    </row>
    <row r="691" spans="1:2" x14ac:dyDescent="0.25">
      <c r="A691" s="40" t="s">
        <v>2594</v>
      </c>
      <c r="B691" s="43" t="s">
        <v>2125</v>
      </c>
    </row>
    <row r="692" spans="1:2" x14ac:dyDescent="0.25">
      <c r="A692" s="40" t="s">
        <v>2594</v>
      </c>
      <c r="B692" s="43" t="s">
        <v>2226</v>
      </c>
    </row>
    <row r="693" spans="1:2" x14ac:dyDescent="0.25">
      <c r="A693" s="40" t="s">
        <v>2595</v>
      </c>
      <c r="B693" s="43" t="s">
        <v>2174</v>
      </c>
    </row>
    <row r="694" spans="1:2" x14ac:dyDescent="0.25">
      <c r="A694" s="40" t="s">
        <v>2595</v>
      </c>
      <c r="B694" s="43" t="s">
        <v>2115</v>
      </c>
    </row>
    <row r="695" spans="1:2" x14ac:dyDescent="0.25">
      <c r="A695" s="40" t="s">
        <v>2596</v>
      </c>
      <c r="B695" s="43" t="s">
        <v>2125</v>
      </c>
    </row>
    <row r="696" spans="1:2" x14ac:dyDescent="0.25">
      <c r="A696" s="40" t="s">
        <v>2596</v>
      </c>
      <c r="B696" s="43" t="s">
        <v>2597</v>
      </c>
    </row>
    <row r="697" spans="1:2" x14ac:dyDescent="0.25">
      <c r="A697" s="40" t="s">
        <v>2596</v>
      </c>
      <c r="B697" s="43" t="s">
        <v>2110</v>
      </c>
    </row>
    <row r="698" spans="1:2" x14ac:dyDescent="0.25">
      <c r="A698" s="40" t="s">
        <v>2596</v>
      </c>
      <c r="B698" s="43" t="s">
        <v>2098</v>
      </c>
    </row>
    <row r="699" spans="1:2" x14ac:dyDescent="0.25">
      <c r="A699" s="40" t="s">
        <v>2598</v>
      </c>
      <c r="B699" s="43" t="s">
        <v>2125</v>
      </c>
    </row>
    <row r="700" spans="1:2" x14ac:dyDescent="0.25">
      <c r="A700" s="40" t="s">
        <v>2598</v>
      </c>
      <c r="B700" s="43" t="s">
        <v>2599</v>
      </c>
    </row>
    <row r="701" spans="1:2" x14ac:dyDescent="0.25">
      <c r="A701" s="40" t="s">
        <v>2600</v>
      </c>
      <c r="B701" s="43" t="s">
        <v>2110</v>
      </c>
    </row>
    <row r="702" spans="1:2" x14ac:dyDescent="0.25">
      <c r="A702" s="40" t="s">
        <v>2600</v>
      </c>
      <c r="B702" s="43" t="s">
        <v>2098</v>
      </c>
    </row>
    <row r="703" spans="1:2" x14ac:dyDescent="0.25">
      <c r="A703" s="40" t="s">
        <v>2600</v>
      </c>
      <c r="B703" s="43" t="s">
        <v>2601</v>
      </c>
    </row>
    <row r="704" spans="1:2" x14ac:dyDescent="0.25">
      <c r="A704" s="40" t="s">
        <v>2602</v>
      </c>
      <c r="B704" s="43" t="s">
        <v>2603</v>
      </c>
    </row>
    <row r="705" spans="1:2" x14ac:dyDescent="0.25">
      <c r="A705" s="40" t="s">
        <v>2604</v>
      </c>
      <c r="B705" s="43" t="s">
        <v>2125</v>
      </c>
    </row>
    <row r="706" spans="1:2" x14ac:dyDescent="0.25">
      <c r="A706" s="40" t="s">
        <v>2604</v>
      </c>
      <c r="B706" s="43" t="s">
        <v>2605</v>
      </c>
    </row>
    <row r="707" spans="1:2" x14ac:dyDescent="0.25">
      <c r="A707" s="40" t="s">
        <v>2604</v>
      </c>
      <c r="B707" s="43" t="s">
        <v>2110</v>
      </c>
    </row>
    <row r="708" spans="1:2" x14ac:dyDescent="0.25">
      <c r="A708" s="40" t="s">
        <v>2604</v>
      </c>
      <c r="B708" s="43" t="s">
        <v>2098</v>
      </c>
    </row>
    <row r="709" spans="1:2" x14ac:dyDescent="0.25">
      <c r="A709" s="40" t="s">
        <v>2606</v>
      </c>
      <c r="B709" s="43" t="s">
        <v>2151</v>
      </c>
    </row>
    <row r="710" spans="1:2" x14ac:dyDescent="0.25">
      <c r="A710" s="40" t="s">
        <v>2606</v>
      </c>
      <c r="B710" s="43" t="s">
        <v>2480</v>
      </c>
    </row>
    <row r="711" spans="1:2" x14ac:dyDescent="0.25">
      <c r="A711" s="40" t="s">
        <v>2607</v>
      </c>
      <c r="B711" s="43" t="s">
        <v>2125</v>
      </c>
    </row>
    <row r="712" spans="1:2" x14ac:dyDescent="0.25">
      <c r="A712" s="40" t="s">
        <v>2608</v>
      </c>
      <c r="B712" s="43" t="s">
        <v>2110</v>
      </c>
    </row>
    <row r="713" spans="1:2" x14ac:dyDescent="0.25">
      <c r="A713" s="40" t="s">
        <v>2608</v>
      </c>
      <c r="B713" s="43" t="s">
        <v>2399</v>
      </c>
    </row>
    <row r="714" spans="1:2" x14ac:dyDescent="0.25">
      <c r="A714" s="40" t="s">
        <v>2609</v>
      </c>
      <c r="B714" s="43" t="s">
        <v>2106</v>
      </c>
    </row>
    <row r="715" spans="1:2" x14ac:dyDescent="0.25">
      <c r="A715" s="40" t="s">
        <v>2610</v>
      </c>
      <c r="B715" s="43" t="s">
        <v>2174</v>
      </c>
    </row>
    <row r="716" spans="1:2" x14ac:dyDescent="0.25">
      <c r="A716" s="40" t="s">
        <v>2610</v>
      </c>
      <c r="B716" s="43" t="s">
        <v>2115</v>
      </c>
    </row>
    <row r="717" spans="1:2" x14ac:dyDescent="0.25">
      <c r="A717" s="40" t="s">
        <v>2611</v>
      </c>
      <c r="B717" s="43" t="s">
        <v>2612</v>
      </c>
    </row>
    <row r="718" spans="1:2" x14ac:dyDescent="0.25">
      <c r="A718" s="40" t="s">
        <v>2611</v>
      </c>
      <c r="B718" s="43" t="s">
        <v>2114</v>
      </c>
    </row>
    <row r="719" spans="1:2" x14ac:dyDescent="0.25">
      <c r="A719" s="40" t="s">
        <v>2611</v>
      </c>
      <c r="B719" s="43" t="s">
        <v>2098</v>
      </c>
    </row>
    <row r="720" spans="1:2" x14ac:dyDescent="0.25">
      <c r="A720" s="40" t="s">
        <v>2611</v>
      </c>
      <c r="B720" s="43" t="s">
        <v>2613</v>
      </c>
    </row>
    <row r="721" spans="1:2" x14ac:dyDescent="0.25">
      <c r="A721" s="40" t="s">
        <v>2611</v>
      </c>
      <c r="B721" s="43" t="s">
        <v>2248</v>
      </c>
    </row>
    <row r="722" spans="1:2" x14ac:dyDescent="0.25">
      <c r="A722" s="40" t="s">
        <v>2611</v>
      </c>
      <c r="B722" s="43" t="s">
        <v>2116</v>
      </c>
    </row>
    <row r="723" spans="1:2" x14ac:dyDescent="0.25">
      <c r="A723" s="40" t="s">
        <v>2614</v>
      </c>
      <c r="B723" s="43" t="s">
        <v>2125</v>
      </c>
    </row>
    <row r="724" spans="1:2" x14ac:dyDescent="0.25">
      <c r="A724" s="40" t="s">
        <v>2614</v>
      </c>
      <c r="B724" s="43" t="s">
        <v>2615</v>
      </c>
    </row>
    <row r="725" spans="1:2" x14ac:dyDescent="0.25">
      <c r="A725" s="40" t="s">
        <v>2616</v>
      </c>
      <c r="B725" s="43" t="s">
        <v>2125</v>
      </c>
    </row>
    <row r="726" spans="1:2" x14ac:dyDescent="0.25">
      <c r="A726" s="40" t="s">
        <v>2616</v>
      </c>
      <c r="B726" s="43" t="s">
        <v>2617</v>
      </c>
    </row>
    <row r="727" spans="1:2" x14ac:dyDescent="0.25">
      <c r="A727" s="40" t="s">
        <v>2618</v>
      </c>
      <c r="B727" s="43" t="s">
        <v>2321</v>
      </c>
    </row>
    <row r="728" spans="1:2" x14ac:dyDescent="0.25">
      <c r="A728" s="40" t="s">
        <v>2618</v>
      </c>
      <c r="B728" s="43" t="s">
        <v>2110</v>
      </c>
    </row>
    <row r="729" spans="1:2" x14ac:dyDescent="0.25">
      <c r="A729" s="40" t="s">
        <v>2618</v>
      </c>
      <c r="B729" s="43" t="s">
        <v>2465</v>
      </c>
    </row>
    <row r="730" spans="1:2" x14ac:dyDescent="0.25">
      <c r="A730" s="40" t="s">
        <v>2619</v>
      </c>
      <c r="B730" s="43" t="s">
        <v>2110</v>
      </c>
    </row>
    <row r="731" spans="1:2" x14ac:dyDescent="0.25">
      <c r="A731" s="40" t="s">
        <v>2619</v>
      </c>
      <c r="B731" s="43" t="s">
        <v>2107</v>
      </c>
    </row>
    <row r="732" spans="1:2" x14ac:dyDescent="0.25">
      <c r="A732" s="40" t="s">
        <v>2619</v>
      </c>
      <c r="B732" s="43" t="s">
        <v>2167</v>
      </c>
    </row>
    <row r="733" spans="1:2" x14ac:dyDescent="0.25">
      <c r="A733" s="40" t="s">
        <v>2620</v>
      </c>
      <c r="B733" s="43" t="s">
        <v>2110</v>
      </c>
    </row>
    <row r="734" spans="1:2" x14ac:dyDescent="0.25">
      <c r="A734" s="40" t="s">
        <v>2620</v>
      </c>
      <c r="B734" s="43" t="s">
        <v>2098</v>
      </c>
    </row>
    <row r="735" spans="1:2" x14ac:dyDescent="0.25">
      <c r="A735" s="40" t="s">
        <v>2620</v>
      </c>
      <c r="B735" s="43" t="s">
        <v>2133</v>
      </c>
    </row>
    <row r="736" spans="1:2" x14ac:dyDescent="0.25">
      <c r="A736" s="40" t="s">
        <v>2620</v>
      </c>
      <c r="B736" s="43" t="s">
        <v>2333</v>
      </c>
    </row>
    <row r="737" spans="1:2" x14ac:dyDescent="0.25">
      <c r="A737" s="40" t="s">
        <v>2621</v>
      </c>
      <c r="B737" s="43" t="s">
        <v>2125</v>
      </c>
    </row>
    <row r="738" spans="1:2" x14ac:dyDescent="0.25">
      <c r="A738" s="40" t="s">
        <v>2621</v>
      </c>
      <c r="B738" s="43" t="s">
        <v>2622</v>
      </c>
    </row>
    <row r="739" spans="1:2" x14ac:dyDescent="0.25">
      <c r="A739" s="40" t="s">
        <v>2621</v>
      </c>
      <c r="B739" s="43" t="s">
        <v>2114</v>
      </c>
    </row>
    <row r="740" spans="1:2" x14ac:dyDescent="0.25">
      <c r="A740" s="40" t="s">
        <v>2621</v>
      </c>
      <c r="B740" s="43" t="s">
        <v>2116</v>
      </c>
    </row>
    <row r="741" spans="1:2" x14ac:dyDescent="0.25">
      <c r="A741" s="40" t="s">
        <v>2623</v>
      </c>
      <c r="B741" s="43" t="s">
        <v>2125</v>
      </c>
    </row>
    <row r="742" spans="1:2" x14ac:dyDescent="0.25">
      <c r="A742" s="40" t="s">
        <v>2624</v>
      </c>
      <c r="B742" s="43" t="s">
        <v>2625</v>
      </c>
    </row>
    <row r="743" spans="1:2" x14ac:dyDescent="0.25">
      <c r="A743" s="40" t="s">
        <v>2624</v>
      </c>
      <c r="B743" s="43" t="s">
        <v>2110</v>
      </c>
    </row>
    <row r="744" spans="1:2" x14ac:dyDescent="0.25">
      <c r="A744" s="40" t="s">
        <v>2624</v>
      </c>
      <c r="B744" s="43" t="s">
        <v>2098</v>
      </c>
    </row>
    <row r="745" spans="1:2" x14ac:dyDescent="0.25">
      <c r="A745" s="40" t="s">
        <v>2626</v>
      </c>
      <c r="B745" s="43" t="s">
        <v>2159</v>
      </c>
    </row>
    <row r="746" spans="1:2" x14ac:dyDescent="0.25">
      <c r="A746" s="40" t="s">
        <v>2626</v>
      </c>
      <c r="B746" s="43" t="s">
        <v>2627</v>
      </c>
    </row>
    <row r="747" spans="1:2" x14ac:dyDescent="0.25">
      <c r="A747" s="40" t="s">
        <v>2626</v>
      </c>
      <c r="B747" s="43" t="s">
        <v>2161</v>
      </c>
    </row>
    <row r="748" spans="1:2" x14ac:dyDescent="0.25">
      <c r="A748" s="40" t="s">
        <v>2626</v>
      </c>
      <c r="B748" s="43" t="s">
        <v>2110</v>
      </c>
    </row>
    <row r="749" spans="1:2" x14ac:dyDescent="0.25">
      <c r="A749" s="40" t="s">
        <v>2626</v>
      </c>
      <c r="B749" s="43" t="s">
        <v>2114</v>
      </c>
    </row>
    <row r="750" spans="1:2" x14ac:dyDescent="0.25">
      <c r="A750" s="40" t="s">
        <v>2626</v>
      </c>
      <c r="B750" s="43" t="s">
        <v>2116</v>
      </c>
    </row>
    <row r="751" spans="1:2" x14ac:dyDescent="0.25">
      <c r="A751" s="40" t="s">
        <v>2628</v>
      </c>
      <c r="B751" s="43" t="s">
        <v>2234</v>
      </c>
    </row>
    <row r="752" spans="1:2" x14ac:dyDescent="0.25">
      <c r="A752" s="40" t="s">
        <v>2629</v>
      </c>
      <c r="B752" s="43" t="s">
        <v>2261</v>
      </c>
    </row>
    <row r="753" spans="1:2" x14ac:dyDescent="0.25">
      <c r="A753" s="40" t="s">
        <v>2630</v>
      </c>
      <c r="B753" s="43" t="s">
        <v>2110</v>
      </c>
    </row>
    <row r="754" spans="1:2" x14ac:dyDescent="0.25">
      <c r="A754" s="40" t="s">
        <v>2630</v>
      </c>
      <c r="B754" s="43" t="s">
        <v>2268</v>
      </c>
    </row>
    <row r="755" spans="1:2" x14ac:dyDescent="0.25">
      <c r="A755" s="40" t="s">
        <v>2631</v>
      </c>
      <c r="B755" s="43" t="s">
        <v>2125</v>
      </c>
    </row>
    <row r="756" spans="1:2" x14ac:dyDescent="0.25">
      <c r="A756" s="40" t="s">
        <v>2631</v>
      </c>
      <c r="B756" s="43" t="s">
        <v>2520</v>
      </c>
    </row>
    <row r="757" spans="1:2" x14ac:dyDescent="0.25">
      <c r="A757" s="40" t="s">
        <v>2632</v>
      </c>
      <c r="B757" s="43" t="s">
        <v>2125</v>
      </c>
    </row>
    <row r="758" spans="1:2" x14ac:dyDescent="0.25">
      <c r="A758" s="40" t="s">
        <v>2633</v>
      </c>
      <c r="B758" s="43" t="s">
        <v>2125</v>
      </c>
    </row>
    <row r="759" spans="1:2" x14ac:dyDescent="0.25">
      <c r="A759" s="40" t="s">
        <v>2633</v>
      </c>
      <c r="B759" s="43" t="s">
        <v>2634</v>
      </c>
    </row>
    <row r="760" spans="1:2" x14ac:dyDescent="0.25">
      <c r="A760" s="40" t="s">
        <v>2633</v>
      </c>
      <c r="B760" s="43" t="s">
        <v>2460</v>
      </c>
    </row>
    <row r="761" spans="1:2" x14ac:dyDescent="0.25">
      <c r="A761" s="40" t="s">
        <v>2635</v>
      </c>
      <c r="B761" s="43" t="s">
        <v>2125</v>
      </c>
    </row>
    <row r="762" spans="1:2" x14ac:dyDescent="0.25">
      <c r="A762" s="40" t="s">
        <v>2636</v>
      </c>
      <c r="B762" s="43" t="s">
        <v>2125</v>
      </c>
    </row>
    <row r="763" spans="1:2" x14ac:dyDescent="0.25">
      <c r="A763" s="40" t="s">
        <v>2636</v>
      </c>
      <c r="B763" s="43" t="s">
        <v>2637</v>
      </c>
    </row>
    <row r="764" spans="1:2" x14ac:dyDescent="0.25">
      <c r="A764" s="40" t="s">
        <v>2638</v>
      </c>
      <c r="B764" s="43" t="s">
        <v>2110</v>
      </c>
    </row>
    <row r="765" spans="1:2" x14ac:dyDescent="0.25">
      <c r="A765" s="40" t="s">
        <v>2638</v>
      </c>
      <c r="B765" s="43" t="s">
        <v>2639</v>
      </c>
    </row>
    <row r="766" spans="1:2" x14ac:dyDescent="0.25">
      <c r="A766" s="40" t="s">
        <v>2640</v>
      </c>
      <c r="B766" s="43" t="s">
        <v>2125</v>
      </c>
    </row>
    <row r="767" spans="1:2" x14ac:dyDescent="0.25">
      <c r="A767" s="40" t="s">
        <v>2640</v>
      </c>
      <c r="B767" s="43" t="s">
        <v>2114</v>
      </c>
    </row>
    <row r="768" spans="1:2" x14ac:dyDescent="0.25">
      <c r="A768" s="40" t="s">
        <v>2640</v>
      </c>
      <c r="B768" s="43" t="s">
        <v>2641</v>
      </c>
    </row>
    <row r="769" spans="1:2" x14ac:dyDescent="0.25">
      <c r="A769" s="40" t="s">
        <v>2640</v>
      </c>
      <c r="B769" s="43" t="s">
        <v>2116</v>
      </c>
    </row>
    <row r="770" spans="1:2" x14ac:dyDescent="0.25">
      <c r="A770" s="40" t="s">
        <v>2642</v>
      </c>
      <c r="B770" s="43" t="s">
        <v>2234</v>
      </c>
    </row>
    <row r="771" spans="1:2" x14ac:dyDescent="0.25">
      <c r="A771" s="40" t="s">
        <v>2643</v>
      </c>
      <c r="B771" s="43" t="s">
        <v>2248</v>
      </c>
    </row>
    <row r="772" spans="1:2" x14ac:dyDescent="0.25">
      <c r="A772" s="40" t="s">
        <v>2644</v>
      </c>
      <c r="B772" s="43" t="s">
        <v>2108</v>
      </c>
    </row>
    <row r="773" spans="1:2" x14ac:dyDescent="0.25">
      <c r="A773" s="40" t="s">
        <v>2645</v>
      </c>
      <c r="B773" s="43" t="s">
        <v>2103</v>
      </c>
    </row>
    <row r="774" spans="1:2" x14ac:dyDescent="0.25">
      <c r="A774" s="40" t="s">
        <v>2645</v>
      </c>
      <c r="B774" s="43" t="s">
        <v>2110</v>
      </c>
    </row>
    <row r="775" spans="1:2" x14ac:dyDescent="0.25">
      <c r="A775" s="40" t="s">
        <v>2645</v>
      </c>
      <c r="B775" s="43" t="s">
        <v>2196</v>
      </c>
    </row>
    <row r="776" spans="1:2" x14ac:dyDescent="0.25">
      <c r="A776" s="40" t="s">
        <v>2646</v>
      </c>
      <c r="B776" s="43" t="s">
        <v>2110</v>
      </c>
    </row>
    <row r="777" spans="1:2" x14ac:dyDescent="0.25">
      <c r="A777" s="40" t="s">
        <v>2647</v>
      </c>
      <c r="B777" s="43" t="s">
        <v>2648</v>
      </c>
    </row>
    <row r="778" spans="1:2" x14ac:dyDescent="0.25">
      <c r="A778" s="40" t="s">
        <v>2647</v>
      </c>
      <c r="B778" s="43" t="s">
        <v>2649</v>
      </c>
    </row>
    <row r="779" spans="1:2" x14ac:dyDescent="0.25">
      <c r="A779" s="40" t="s">
        <v>2650</v>
      </c>
      <c r="B779" s="43" t="s">
        <v>2651</v>
      </c>
    </row>
    <row r="780" spans="1:2" x14ac:dyDescent="0.25">
      <c r="A780" s="40" t="s">
        <v>2650</v>
      </c>
      <c r="B780" s="43" t="s">
        <v>2613</v>
      </c>
    </row>
    <row r="781" spans="1:2" x14ac:dyDescent="0.25">
      <c r="A781" s="40" t="s">
        <v>2650</v>
      </c>
      <c r="B781" s="43" t="s">
        <v>2133</v>
      </c>
    </row>
    <row r="782" spans="1:2" x14ac:dyDescent="0.25">
      <c r="A782" s="40" t="s">
        <v>2652</v>
      </c>
      <c r="B782" s="43" t="s">
        <v>2125</v>
      </c>
    </row>
    <row r="783" spans="1:2" x14ac:dyDescent="0.25">
      <c r="A783" s="40" t="s">
        <v>2652</v>
      </c>
      <c r="B783" s="43" t="s">
        <v>2118</v>
      </c>
    </row>
    <row r="784" spans="1:2" x14ac:dyDescent="0.25">
      <c r="A784" s="40" t="s">
        <v>2652</v>
      </c>
      <c r="B784" s="43" t="s">
        <v>2110</v>
      </c>
    </row>
    <row r="785" spans="1:2" x14ac:dyDescent="0.25">
      <c r="A785" s="40" t="s">
        <v>2653</v>
      </c>
      <c r="B785" s="43" t="s">
        <v>2159</v>
      </c>
    </row>
    <row r="786" spans="1:2" x14ac:dyDescent="0.25">
      <c r="A786" s="40" t="s">
        <v>2653</v>
      </c>
      <c r="B786" s="43" t="s">
        <v>2654</v>
      </c>
    </row>
    <row r="787" spans="1:2" x14ac:dyDescent="0.25">
      <c r="A787" s="40" t="s">
        <v>2653</v>
      </c>
      <c r="B787" s="43" t="s">
        <v>2174</v>
      </c>
    </row>
    <row r="788" spans="1:2" x14ac:dyDescent="0.25">
      <c r="A788" s="40" t="s">
        <v>2653</v>
      </c>
      <c r="B788" s="43" t="s">
        <v>2175</v>
      </c>
    </row>
    <row r="789" spans="1:2" x14ac:dyDescent="0.25">
      <c r="A789" s="40" t="s">
        <v>2653</v>
      </c>
      <c r="B789" s="43" t="s">
        <v>2098</v>
      </c>
    </row>
    <row r="790" spans="1:2" x14ac:dyDescent="0.25">
      <c r="A790" s="40" t="s">
        <v>2653</v>
      </c>
      <c r="B790" s="43" t="s">
        <v>2367</v>
      </c>
    </row>
    <row r="791" spans="1:2" x14ac:dyDescent="0.25">
      <c r="A791" s="40" t="s">
        <v>2653</v>
      </c>
      <c r="B791" s="43" t="s">
        <v>2655</v>
      </c>
    </row>
    <row r="792" spans="1:2" x14ac:dyDescent="0.25">
      <c r="A792" s="40" t="s">
        <v>2656</v>
      </c>
      <c r="B792" s="43" t="s">
        <v>2159</v>
      </c>
    </row>
    <row r="793" spans="1:2" x14ac:dyDescent="0.25">
      <c r="A793" s="40" t="s">
        <v>2656</v>
      </c>
      <c r="B793" s="43" t="s">
        <v>2657</v>
      </c>
    </row>
    <row r="794" spans="1:2" x14ac:dyDescent="0.25">
      <c r="A794" s="40" t="s">
        <v>2656</v>
      </c>
      <c r="B794" s="43" t="s">
        <v>2125</v>
      </c>
    </row>
    <row r="795" spans="1:2" x14ac:dyDescent="0.25">
      <c r="A795" s="40" t="s">
        <v>2656</v>
      </c>
      <c r="B795" s="43" t="s">
        <v>2658</v>
      </c>
    </row>
    <row r="796" spans="1:2" x14ac:dyDescent="0.25">
      <c r="A796" s="40" t="s">
        <v>2659</v>
      </c>
      <c r="B796" s="43" t="s">
        <v>2110</v>
      </c>
    </row>
    <row r="797" spans="1:2" x14ac:dyDescent="0.25">
      <c r="A797" s="40" t="s">
        <v>2659</v>
      </c>
      <c r="B797" s="43" t="s">
        <v>2098</v>
      </c>
    </row>
    <row r="798" spans="1:2" x14ac:dyDescent="0.25">
      <c r="A798" s="40" t="s">
        <v>2660</v>
      </c>
      <c r="B798" s="43" t="s">
        <v>2151</v>
      </c>
    </row>
    <row r="799" spans="1:2" x14ac:dyDescent="0.25">
      <c r="A799" s="40" t="s">
        <v>2660</v>
      </c>
      <c r="B799" s="43" t="s">
        <v>2098</v>
      </c>
    </row>
    <row r="800" spans="1:2" x14ac:dyDescent="0.25">
      <c r="A800" s="40" t="s">
        <v>2660</v>
      </c>
      <c r="B800" s="43" t="s">
        <v>2107</v>
      </c>
    </row>
    <row r="801" spans="1:2" x14ac:dyDescent="0.25">
      <c r="A801" s="40" t="s">
        <v>2660</v>
      </c>
      <c r="B801" s="43" t="s">
        <v>2300</v>
      </c>
    </row>
    <row r="802" spans="1:2" x14ac:dyDescent="0.25">
      <c r="A802" s="40" t="s">
        <v>2661</v>
      </c>
      <c r="B802" s="43" t="s">
        <v>2125</v>
      </c>
    </row>
    <row r="803" spans="1:2" x14ac:dyDescent="0.25">
      <c r="A803" s="40" t="s">
        <v>2661</v>
      </c>
      <c r="B803" s="43" t="s">
        <v>2662</v>
      </c>
    </row>
    <row r="804" spans="1:2" x14ac:dyDescent="0.25">
      <c r="A804" s="40" t="s">
        <v>2663</v>
      </c>
      <c r="B804" s="43" t="s">
        <v>2125</v>
      </c>
    </row>
    <row r="805" spans="1:2" x14ac:dyDescent="0.25">
      <c r="A805" s="40" t="s">
        <v>2663</v>
      </c>
      <c r="B805" s="43" t="s">
        <v>2110</v>
      </c>
    </row>
    <row r="806" spans="1:2" x14ac:dyDescent="0.25">
      <c r="A806" s="40" t="s">
        <v>2664</v>
      </c>
      <c r="B806" s="43" t="s">
        <v>2175</v>
      </c>
    </row>
    <row r="807" spans="1:2" x14ac:dyDescent="0.25">
      <c r="A807" s="40" t="s">
        <v>2664</v>
      </c>
      <c r="B807" s="43" t="s">
        <v>2665</v>
      </c>
    </row>
    <row r="808" spans="1:2" x14ac:dyDescent="0.25">
      <c r="A808" s="40" t="s">
        <v>2666</v>
      </c>
      <c r="B808" s="43" t="s">
        <v>2118</v>
      </c>
    </row>
    <row r="809" spans="1:2" x14ac:dyDescent="0.25">
      <c r="A809" s="40" t="s">
        <v>2666</v>
      </c>
      <c r="B809" s="43" t="s">
        <v>2115</v>
      </c>
    </row>
    <row r="810" spans="1:2" x14ac:dyDescent="0.25">
      <c r="A810" s="40" t="s">
        <v>2667</v>
      </c>
      <c r="B810" s="43" t="s">
        <v>2118</v>
      </c>
    </row>
    <row r="811" spans="1:2" x14ac:dyDescent="0.25">
      <c r="A811" s="40" t="s">
        <v>2667</v>
      </c>
      <c r="B811" s="43" t="s">
        <v>2115</v>
      </c>
    </row>
    <row r="812" spans="1:2" x14ac:dyDescent="0.25">
      <c r="A812" s="40" t="s">
        <v>2668</v>
      </c>
      <c r="B812" s="43" t="s">
        <v>2125</v>
      </c>
    </row>
    <row r="813" spans="1:2" x14ac:dyDescent="0.25">
      <c r="A813" s="40" t="s">
        <v>2668</v>
      </c>
      <c r="B813" s="43" t="s">
        <v>2101</v>
      </c>
    </row>
    <row r="814" spans="1:2" x14ac:dyDescent="0.25">
      <c r="A814" s="40" t="s">
        <v>2669</v>
      </c>
      <c r="B814" s="43" t="s">
        <v>2125</v>
      </c>
    </row>
    <row r="815" spans="1:2" x14ac:dyDescent="0.25">
      <c r="A815" s="40" t="s">
        <v>2669</v>
      </c>
      <c r="B815" s="43" t="s">
        <v>2670</v>
      </c>
    </row>
    <row r="816" spans="1:2" x14ac:dyDescent="0.25">
      <c r="A816" s="40" t="s">
        <v>2671</v>
      </c>
      <c r="B816" s="43" t="s">
        <v>2125</v>
      </c>
    </row>
    <row r="817" spans="1:2" x14ac:dyDescent="0.25">
      <c r="A817" s="40" t="s">
        <v>2671</v>
      </c>
      <c r="B817" s="43" t="s">
        <v>2672</v>
      </c>
    </row>
    <row r="818" spans="1:2" x14ac:dyDescent="0.25">
      <c r="A818" s="40" t="s">
        <v>2671</v>
      </c>
      <c r="B818" s="43" t="s">
        <v>2673</v>
      </c>
    </row>
    <row r="819" spans="1:2" x14ac:dyDescent="0.25">
      <c r="A819" s="40" t="s">
        <v>2674</v>
      </c>
      <c r="B819" s="43" t="s">
        <v>2108</v>
      </c>
    </row>
    <row r="820" spans="1:2" x14ac:dyDescent="0.25">
      <c r="A820" s="40" t="s">
        <v>2675</v>
      </c>
      <c r="B820" s="43" t="s">
        <v>2297</v>
      </c>
    </row>
    <row r="821" spans="1:2" x14ac:dyDescent="0.25">
      <c r="A821" s="40" t="s">
        <v>2675</v>
      </c>
      <c r="B821" s="43" t="s">
        <v>2487</v>
      </c>
    </row>
    <row r="822" spans="1:2" x14ac:dyDescent="0.25">
      <c r="A822" s="40" t="s">
        <v>2676</v>
      </c>
      <c r="B822" s="43" t="s">
        <v>2174</v>
      </c>
    </row>
    <row r="823" spans="1:2" x14ac:dyDescent="0.25">
      <c r="A823" s="40" t="s">
        <v>2677</v>
      </c>
      <c r="B823" s="43" t="s">
        <v>2125</v>
      </c>
    </row>
    <row r="824" spans="1:2" x14ac:dyDescent="0.25">
      <c r="A824" s="40" t="s">
        <v>2678</v>
      </c>
      <c r="B824" s="43" t="s">
        <v>2125</v>
      </c>
    </row>
    <row r="825" spans="1:2" x14ac:dyDescent="0.25">
      <c r="A825" s="40" t="s">
        <v>2678</v>
      </c>
      <c r="B825" s="43" t="s">
        <v>2129</v>
      </c>
    </row>
    <row r="826" spans="1:2" x14ac:dyDescent="0.25">
      <c r="A826" s="40" t="s">
        <v>2679</v>
      </c>
      <c r="B826" s="43" t="s">
        <v>2125</v>
      </c>
    </row>
    <row r="827" spans="1:2" x14ac:dyDescent="0.25">
      <c r="A827" s="40" t="s">
        <v>2679</v>
      </c>
      <c r="B827" s="43" t="s">
        <v>2385</v>
      </c>
    </row>
    <row r="828" spans="1:2" x14ac:dyDescent="0.25">
      <c r="A828" s="40" t="s">
        <v>2679</v>
      </c>
      <c r="B828" s="43" t="s">
        <v>2680</v>
      </c>
    </row>
    <row r="829" spans="1:2" x14ac:dyDescent="0.25">
      <c r="A829" s="40" t="s">
        <v>2681</v>
      </c>
      <c r="B829" s="43" t="s">
        <v>2125</v>
      </c>
    </row>
    <row r="830" spans="1:2" x14ac:dyDescent="0.25">
      <c r="A830" s="40" t="s">
        <v>2682</v>
      </c>
      <c r="B830" s="43" t="s">
        <v>2125</v>
      </c>
    </row>
    <row r="831" spans="1:2" x14ac:dyDescent="0.25">
      <c r="A831" s="40" t="s">
        <v>2683</v>
      </c>
      <c r="B831" s="43" t="s">
        <v>2684</v>
      </c>
    </row>
    <row r="832" spans="1:2" x14ac:dyDescent="0.25">
      <c r="A832" s="40" t="s">
        <v>2685</v>
      </c>
      <c r="B832" s="43" t="s">
        <v>2125</v>
      </c>
    </row>
    <row r="833" spans="1:2" x14ac:dyDescent="0.25">
      <c r="A833" s="40" t="s">
        <v>2685</v>
      </c>
      <c r="B833" s="43" t="s">
        <v>2289</v>
      </c>
    </row>
    <row r="834" spans="1:2" x14ac:dyDescent="0.25">
      <c r="A834" s="40" t="s">
        <v>2686</v>
      </c>
      <c r="B834" s="43" t="s">
        <v>2125</v>
      </c>
    </row>
    <row r="835" spans="1:2" x14ac:dyDescent="0.25">
      <c r="A835" s="40" t="s">
        <v>2686</v>
      </c>
      <c r="B835" s="43" t="s">
        <v>2670</v>
      </c>
    </row>
    <row r="836" spans="1:2" x14ac:dyDescent="0.25">
      <c r="A836" s="40" t="s">
        <v>2687</v>
      </c>
      <c r="B836" s="43" t="s">
        <v>2125</v>
      </c>
    </row>
    <row r="837" spans="1:2" x14ac:dyDescent="0.25">
      <c r="A837" s="40" t="s">
        <v>2688</v>
      </c>
      <c r="B837" s="43" t="s">
        <v>2125</v>
      </c>
    </row>
    <row r="838" spans="1:2" x14ac:dyDescent="0.25">
      <c r="A838" s="40" t="s">
        <v>2688</v>
      </c>
      <c r="B838" s="43" t="s">
        <v>2689</v>
      </c>
    </row>
    <row r="839" spans="1:2" x14ac:dyDescent="0.25">
      <c r="A839" s="40" t="s">
        <v>2690</v>
      </c>
      <c r="B839" s="43" t="s">
        <v>2303</v>
      </c>
    </row>
    <row r="840" spans="1:2" x14ac:dyDescent="0.25">
      <c r="A840" s="40" t="s">
        <v>2691</v>
      </c>
      <c r="B840" s="43" t="s">
        <v>2142</v>
      </c>
    </row>
    <row r="841" spans="1:2" x14ac:dyDescent="0.25">
      <c r="A841" s="40" t="s">
        <v>2692</v>
      </c>
      <c r="B841" s="43" t="s">
        <v>2125</v>
      </c>
    </row>
    <row r="842" spans="1:2" x14ac:dyDescent="0.25">
      <c r="A842" s="40" t="s">
        <v>2692</v>
      </c>
      <c r="B842" s="43" t="s">
        <v>2693</v>
      </c>
    </row>
    <row r="843" spans="1:2" x14ac:dyDescent="0.25">
      <c r="A843" s="40" t="s">
        <v>2694</v>
      </c>
      <c r="B843" s="43" t="s">
        <v>2695</v>
      </c>
    </row>
    <row r="844" spans="1:2" x14ac:dyDescent="0.25">
      <c r="A844" s="40" t="s">
        <v>2694</v>
      </c>
      <c r="B844" s="43" t="s">
        <v>2098</v>
      </c>
    </row>
    <row r="845" spans="1:2" x14ac:dyDescent="0.25">
      <c r="A845" s="40" t="s">
        <v>2694</v>
      </c>
      <c r="B845" s="43" t="s">
        <v>2696</v>
      </c>
    </row>
    <row r="846" spans="1:2" x14ac:dyDescent="0.25">
      <c r="A846" s="40" t="s">
        <v>2697</v>
      </c>
      <c r="B846" s="43" t="s">
        <v>2302</v>
      </c>
    </row>
    <row r="847" spans="1:2" x14ac:dyDescent="0.25">
      <c r="A847" s="40" t="s">
        <v>2698</v>
      </c>
      <c r="B847" s="43" t="s">
        <v>2110</v>
      </c>
    </row>
    <row r="848" spans="1:2" x14ac:dyDescent="0.25">
      <c r="A848" s="40" t="s">
        <v>2698</v>
      </c>
      <c r="B848" s="43" t="s">
        <v>2098</v>
      </c>
    </row>
    <row r="849" spans="1:2" x14ac:dyDescent="0.25">
      <c r="A849" s="40" t="s">
        <v>2698</v>
      </c>
      <c r="B849" s="43" t="s">
        <v>2699</v>
      </c>
    </row>
    <row r="850" spans="1:2" x14ac:dyDescent="0.25">
      <c r="A850" s="40" t="s">
        <v>2700</v>
      </c>
      <c r="B850" s="43" t="s">
        <v>2125</v>
      </c>
    </row>
    <row r="851" spans="1:2" x14ac:dyDescent="0.25">
      <c r="A851" s="40" t="s">
        <v>2700</v>
      </c>
      <c r="B851" s="43" t="s">
        <v>2118</v>
      </c>
    </row>
    <row r="852" spans="1:2" x14ac:dyDescent="0.25">
      <c r="A852" s="40" t="s">
        <v>2701</v>
      </c>
      <c r="B852" s="43" t="s">
        <v>2446</v>
      </c>
    </row>
    <row r="853" spans="1:2" x14ac:dyDescent="0.25">
      <c r="A853" s="40" t="s">
        <v>2702</v>
      </c>
      <c r="B853" s="43" t="s">
        <v>2703</v>
      </c>
    </row>
    <row r="854" spans="1:2" x14ac:dyDescent="0.25">
      <c r="A854" s="40" t="s">
        <v>2702</v>
      </c>
      <c r="B854" s="43" t="s">
        <v>2704</v>
      </c>
    </row>
    <row r="855" spans="1:2" x14ac:dyDescent="0.25">
      <c r="A855" s="40" t="s">
        <v>2705</v>
      </c>
      <c r="B855" s="43" t="s">
        <v>2125</v>
      </c>
    </row>
    <row r="856" spans="1:2" x14ac:dyDescent="0.25">
      <c r="A856" s="40" t="s">
        <v>2705</v>
      </c>
      <c r="B856" s="43" t="s">
        <v>2706</v>
      </c>
    </row>
    <row r="857" spans="1:2" x14ac:dyDescent="0.25">
      <c r="A857" s="40" t="s">
        <v>2707</v>
      </c>
      <c r="B857" s="43" t="s">
        <v>2125</v>
      </c>
    </row>
    <row r="858" spans="1:2" x14ac:dyDescent="0.25">
      <c r="A858" s="40" t="s">
        <v>2707</v>
      </c>
      <c r="B858" s="43" t="s">
        <v>2648</v>
      </c>
    </row>
    <row r="859" spans="1:2" x14ac:dyDescent="0.25">
      <c r="A859" s="40" t="s">
        <v>2707</v>
      </c>
      <c r="B859" s="43" t="s">
        <v>2708</v>
      </c>
    </row>
    <row r="860" spans="1:2" x14ac:dyDescent="0.25">
      <c r="A860" s="40" t="s">
        <v>2709</v>
      </c>
      <c r="B860" s="43" t="s">
        <v>2125</v>
      </c>
    </row>
    <row r="861" spans="1:2" x14ac:dyDescent="0.25">
      <c r="A861" s="40" t="s">
        <v>2710</v>
      </c>
      <c r="B861" s="43" t="s">
        <v>2125</v>
      </c>
    </row>
    <row r="862" spans="1:2" x14ac:dyDescent="0.25">
      <c r="A862" s="40" t="s">
        <v>2710</v>
      </c>
      <c r="B862" s="43" t="s">
        <v>2470</v>
      </c>
    </row>
    <row r="863" spans="1:2" x14ac:dyDescent="0.25">
      <c r="A863" s="40" t="s">
        <v>2711</v>
      </c>
      <c r="B863" s="43" t="s">
        <v>2371</v>
      </c>
    </row>
    <row r="864" spans="1:2" x14ac:dyDescent="0.25">
      <c r="A864" s="40" t="s">
        <v>2712</v>
      </c>
      <c r="B864" s="43" t="s">
        <v>2098</v>
      </c>
    </row>
    <row r="865" spans="1:2" x14ac:dyDescent="0.25">
      <c r="A865" s="40" t="s">
        <v>2712</v>
      </c>
      <c r="B865" s="43" t="s">
        <v>2133</v>
      </c>
    </row>
    <row r="866" spans="1:2" x14ac:dyDescent="0.25">
      <c r="A866" s="40" t="s">
        <v>2712</v>
      </c>
      <c r="B866" s="43" t="s">
        <v>2099</v>
      </c>
    </row>
    <row r="867" spans="1:2" x14ac:dyDescent="0.25">
      <c r="A867" s="40" t="s">
        <v>2713</v>
      </c>
      <c r="B867" s="43" t="s">
        <v>2098</v>
      </c>
    </row>
    <row r="868" spans="1:2" x14ac:dyDescent="0.25">
      <c r="A868" s="40" t="s">
        <v>2713</v>
      </c>
      <c r="B868" s="43" t="s">
        <v>2613</v>
      </c>
    </row>
    <row r="869" spans="1:2" x14ac:dyDescent="0.25">
      <c r="A869" s="40" t="s">
        <v>2713</v>
      </c>
      <c r="B869" s="43" t="s">
        <v>2133</v>
      </c>
    </row>
    <row r="870" spans="1:2" x14ac:dyDescent="0.25">
      <c r="A870" s="40" t="s">
        <v>2713</v>
      </c>
      <c r="B870" s="43" t="s">
        <v>2248</v>
      </c>
    </row>
    <row r="871" spans="1:2" x14ac:dyDescent="0.25">
      <c r="A871" s="40" t="s">
        <v>2714</v>
      </c>
      <c r="B871" s="43" t="s">
        <v>2106</v>
      </c>
    </row>
    <row r="872" spans="1:2" x14ac:dyDescent="0.25">
      <c r="A872" s="40" t="s">
        <v>2714</v>
      </c>
      <c r="B872" s="43" t="s">
        <v>2715</v>
      </c>
    </row>
    <row r="873" spans="1:2" x14ac:dyDescent="0.25">
      <c r="A873" s="40" t="s">
        <v>2716</v>
      </c>
      <c r="B873" s="43" t="s">
        <v>2110</v>
      </c>
    </row>
    <row r="874" spans="1:2" x14ac:dyDescent="0.25">
      <c r="A874" s="40" t="s">
        <v>2716</v>
      </c>
      <c r="B874" s="43" t="s">
        <v>2328</v>
      </c>
    </row>
    <row r="875" spans="1:2" x14ac:dyDescent="0.25">
      <c r="A875" s="40" t="s">
        <v>2717</v>
      </c>
      <c r="B875" s="43" t="s">
        <v>2385</v>
      </c>
    </row>
    <row r="876" spans="1:2" x14ac:dyDescent="0.25">
      <c r="A876" s="40" t="s">
        <v>2717</v>
      </c>
      <c r="B876" s="43" t="s">
        <v>2098</v>
      </c>
    </row>
    <row r="877" spans="1:2" x14ac:dyDescent="0.25">
      <c r="A877" s="40" t="s">
        <v>2717</v>
      </c>
      <c r="B877" s="43" t="s">
        <v>2718</v>
      </c>
    </row>
    <row r="878" spans="1:2" x14ac:dyDescent="0.25">
      <c r="A878" s="40" t="s">
        <v>2717</v>
      </c>
      <c r="B878" s="43" t="s">
        <v>2649</v>
      </c>
    </row>
    <row r="879" spans="1:2" x14ac:dyDescent="0.25">
      <c r="A879" s="40" t="s">
        <v>2719</v>
      </c>
      <c r="B879" s="43" t="s">
        <v>2720</v>
      </c>
    </row>
    <row r="880" spans="1:2" x14ac:dyDescent="0.25">
      <c r="A880" s="40" t="s">
        <v>2719</v>
      </c>
      <c r="B880" s="43" t="s">
        <v>2110</v>
      </c>
    </row>
    <row r="881" spans="1:2" x14ac:dyDescent="0.25">
      <c r="A881" s="40" t="s">
        <v>2719</v>
      </c>
      <c r="B881" s="43" t="s">
        <v>2133</v>
      </c>
    </row>
    <row r="882" spans="1:2" ht="45" x14ac:dyDescent="0.25">
      <c r="A882" s="40" t="s">
        <v>2719</v>
      </c>
      <c r="B882" s="43" t="s">
        <v>2721</v>
      </c>
    </row>
    <row r="883" spans="1:2" x14ac:dyDescent="0.25">
      <c r="A883" s="40" t="s">
        <v>2719</v>
      </c>
      <c r="B883" s="43" t="s">
        <v>2722</v>
      </c>
    </row>
    <row r="884" spans="1:2" x14ac:dyDescent="0.25">
      <c r="A884" s="40" t="s">
        <v>2719</v>
      </c>
      <c r="B884" s="43" t="s">
        <v>2723</v>
      </c>
    </row>
    <row r="885" spans="1:2" x14ac:dyDescent="0.25">
      <c r="A885" s="40" t="s">
        <v>2724</v>
      </c>
      <c r="B885" s="43" t="s">
        <v>2110</v>
      </c>
    </row>
    <row r="886" spans="1:2" x14ac:dyDescent="0.25">
      <c r="A886" s="40" t="s">
        <v>2724</v>
      </c>
      <c r="B886" s="43" t="s">
        <v>2133</v>
      </c>
    </row>
    <row r="887" spans="1:2" ht="45" x14ac:dyDescent="0.25">
      <c r="A887" s="40" t="s">
        <v>2724</v>
      </c>
      <c r="B887" s="43" t="s">
        <v>2721</v>
      </c>
    </row>
    <row r="888" spans="1:2" x14ac:dyDescent="0.25">
      <c r="A888" s="40" t="s">
        <v>2724</v>
      </c>
      <c r="B888" s="43" t="s">
        <v>2722</v>
      </c>
    </row>
    <row r="889" spans="1:2" x14ac:dyDescent="0.25">
      <c r="A889" s="40" t="s">
        <v>2724</v>
      </c>
      <c r="B889" s="43" t="s">
        <v>2725</v>
      </c>
    </row>
    <row r="890" spans="1:2" x14ac:dyDescent="0.25">
      <c r="A890" s="40" t="s">
        <v>2726</v>
      </c>
      <c r="B890" s="43" t="s">
        <v>2125</v>
      </c>
    </row>
    <row r="891" spans="1:2" x14ac:dyDescent="0.25">
      <c r="A891" s="40" t="s">
        <v>2726</v>
      </c>
      <c r="B891" s="43" t="s">
        <v>2622</v>
      </c>
    </row>
    <row r="892" spans="1:2" x14ac:dyDescent="0.25">
      <c r="A892" s="40" t="s">
        <v>2727</v>
      </c>
      <c r="B892" s="43" t="s">
        <v>2125</v>
      </c>
    </row>
    <row r="893" spans="1:2" x14ac:dyDescent="0.25">
      <c r="A893" s="40" t="s">
        <v>2728</v>
      </c>
      <c r="B893" s="43" t="s">
        <v>2125</v>
      </c>
    </row>
    <row r="894" spans="1:2" x14ac:dyDescent="0.25">
      <c r="A894" s="40" t="s">
        <v>2728</v>
      </c>
      <c r="B894" s="43" t="s">
        <v>2729</v>
      </c>
    </row>
    <row r="895" spans="1:2" x14ac:dyDescent="0.25">
      <c r="A895" s="40" t="s">
        <v>2730</v>
      </c>
      <c r="B895" s="43" t="s">
        <v>2125</v>
      </c>
    </row>
    <row r="896" spans="1:2" x14ac:dyDescent="0.25">
      <c r="A896" s="40" t="s">
        <v>2730</v>
      </c>
      <c r="B896" s="43" t="s">
        <v>2731</v>
      </c>
    </row>
    <row r="897" spans="1:2" x14ac:dyDescent="0.25">
      <c r="A897" s="40" t="s">
        <v>2732</v>
      </c>
      <c r="B897" s="43" t="s">
        <v>2125</v>
      </c>
    </row>
    <row r="898" spans="1:2" x14ac:dyDescent="0.25">
      <c r="A898" s="40" t="s">
        <v>2733</v>
      </c>
      <c r="B898" s="43" t="s">
        <v>2125</v>
      </c>
    </row>
    <row r="899" spans="1:2" x14ac:dyDescent="0.25">
      <c r="A899" s="40" t="s">
        <v>2733</v>
      </c>
      <c r="B899" s="43" t="s">
        <v>2498</v>
      </c>
    </row>
    <row r="900" spans="1:2" x14ac:dyDescent="0.25">
      <c r="A900" s="40" t="s">
        <v>2734</v>
      </c>
      <c r="B900" s="43" t="s">
        <v>2125</v>
      </c>
    </row>
    <row r="901" spans="1:2" x14ac:dyDescent="0.25">
      <c r="A901" s="40" t="s">
        <v>2735</v>
      </c>
      <c r="B901" s="43" t="s">
        <v>2125</v>
      </c>
    </row>
    <row r="902" spans="1:2" x14ac:dyDescent="0.25">
      <c r="A902" s="40" t="s">
        <v>2735</v>
      </c>
      <c r="B902" s="43" t="s">
        <v>2293</v>
      </c>
    </row>
    <row r="903" spans="1:2" x14ac:dyDescent="0.25">
      <c r="A903" s="40" t="s">
        <v>2736</v>
      </c>
      <c r="B903" s="43" t="s">
        <v>2737</v>
      </c>
    </row>
    <row r="904" spans="1:2" x14ac:dyDescent="0.25">
      <c r="A904" s="40" t="s">
        <v>2738</v>
      </c>
      <c r="B904" s="43" t="s">
        <v>2110</v>
      </c>
    </row>
    <row r="905" spans="1:2" x14ac:dyDescent="0.25">
      <c r="A905" s="40" t="s">
        <v>2738</v>
      </c>
      <c r="B905" s="43" t="s">
        <v>2172</v>
      </c>
    </row>
    <row r="906" spans="1:2" x14ac:dyDescent="0.25">
      <c r="A906" s="40" t="s">
        <v>2739</v>
      </c>
      <c r="B906" s="43" t="s">
        <v>2289</v>
      </c>
    </row>
    <row r="907" spans="1:2" x14ac:dyDescent="0.25">
      <c r="A907" s="40" t="s">
        <v>2740</v>
      </c>
      <c r="B907" s="43" t="s">
        <v>2125</v>
      </c>
    </row>
    <row r="908" spans="1:2" x14ac:dyDescent="0.25">
      <c r="A908" s="40" t="s">
        <v>2740</v>
      </c>
      <c r="B908" s="43" t="s">
        <v>2741</v>
      </c>
    </row>
    <row r="909" spans="1:2" x14ac:dyDescent="0.25">
      <c r="A909" s="40" t="s">
        <v>2740</v>
      </c>
      <c r="B909" s="43" t="s">
        <v>2110</v>
      </c>
    </row>
    <row r="910" spans="1:2" x14ac:dyDescent="0.25">
      <c r="A910" s="40" t="s">
        <v>2742</v>
      </c>
      <c r="B910" s="43" t="s">
        <v>2098</v>
      </c>
    </row>
    <row r="911" spans="1:2" x14ac:dyDescent="0.25">
      <c r="A911" s="40" t="s">
        <v>2742</v>
      </c>
      <c r="B911" s="43" t="s">
        <v>2185</v>
      </c>
    </row>
    <row r="912" spans="1:2" x14ac:dyDescent="0.25">
      <c r="A912" s="40" t="s">
        <v>2743</v>
      </c>
      <c r="B912" s="43" t="s">
        <v>2125</v>
      </c>
    </row>
    <row r="913" spans="1:2" x14ac:dyDescent="0.25">
      <c r="A913" s="40" t="s">
        <v>2743</v>
      </c>
      <c r="B913" s="43" t="s">
        <v>2114</v>
      </c>
    </row>
    <row r="914" spans="1:2" x14ac:dyDescent="0.25">
      <c r="A914" s="40" t="s">
        <v>2743</v>
      </c>
      <c r="B914" s="43" t="s">
        <v>2303</v>
      </c>
    </row>
    <row r="915" spans="1:2" x14ac:dyDescent="0.25">
      <c r="A915" s="40" t="s">
        <v>2743</v>
      </c>
      <c r="B915" s="43" t="s">
        <v>2116</v>
      </c>
    </row>
    <row r="916" spans="1:2" x14ac:dyDescent="0.25">
      <c r="A916" s="40" t="s">
        <v>2744</v>
      </c>
      <c r="B916" s="43" t="s">
        <v>2127</v>
      </c>
    </row>
    <row r="917" spans="1:2" x14ac:dyDescent="0.25">
      <c r="A917" s="40" t="s">
        <v>2744</v>
      </c>
      <c r="B917" s="43" t="s">
        <v>2108</v>
      </c>
    </row>
    <row r="918" spans="1:2" x14ac:dyDescent="0.25">
      <c r="A918" s="40" t="s">
        <v>2745</v>
      </c>
      <c r="B918" s="43" t="s">
        <v>2125</v>
      </c>
    </row>
    <row r="919" spans="1:2" x14ac:dyDescent="0.25">
      <c r="A919" s="40" t="s">
        <v>2746</v>
      </c>
      <c r="B919" s="43" t="s">
        <v>2125</v>
      </c>
    </row>
    <row r="920" spans="1:2" ht="30" x14ac:dyDescent="0.25">
      <c r="A920" s="40" t="s">
        <v>2746</v>
      </c>
      <c r="B920" s="43" t="s">
        <v>2747</v>
      </c>
    </row>
    <row r="921" spans="1:2" x14ac:dyDescent="0.25">
      <c r="A921" s="40" t="s">
        <v>2748</v>
      </c>
      <c r="B921" s="43" t="s">
        <v>2749</v>
      </c>
    </row>
    <row r="922" spans="1:2" x14ac:dyDescent="0.25">
      <c r="A922" s="40" t="s">
        <v>2750</v>
      </c>
      <c r="B922" s="43" t="s">
        <v>2159</v>
      </c>
    </row>
    <row r="923" spans="1:2" x14ac:dyDescent="0.25">
      <c r="A923" s="40" t="s">
        <v>2750</v>
      </c>
      <c r="B923" s="43" t="s">
        <v>2751</v>
      </c>
    </row>
    <row r="924" spans="1:2" x14ac:dyDescent="0.25">
      <c r="A924" s="40" t="s">
        <v>2750</v>
      </c>
      <c r="B924" s="43" t="s">
        <v>2125</v>
      </c>
    </row>
    <row r="925" spans="1:2" x14ac:dyDescent="0.25">
      <c r="A925" s="40" t="s">
        <v>2750</v>
      </c>
      <c r="B925" s="43" t="s">
        <v>2478</v>
      </c>
    </row>
    <row r="926" spans="1:2" x14ac:dyDescent="0.25">
      <c r="A926" s="40" t="s">
        <v>2750</v>
      </c>
      <c r="B926" s="43" t="s">
        <v>2752</v>
      </c>
    </row>
    <row r="927" spans="1:2" x14ac:dyDescent="0.25">
      <c r="A927" s="40" t="s">
        <v>2750</v>
      </c>
      <c r="B927" s="43" t="s">
        <v>2753</v>
      </c>
    </row>
    <row r="928" spans="1:2" x14ac:dyDescent="0.25">
      <c r="A928" s="40" t="s">
        <v>2754</v>
      </c>
      <c r="B928" s="43" t="s">
        <v>2125</v>
      </c>
    </row>
    <row r="929" spans="1:2" x14ac:dyDescent="0.25">
      <c r="A929" s="40" t="s">
        <v>2754</v>
      </c>
      <c r="B929" s="43" t="s">
        <v>2443</v>
      </c>
    </row>
    <row r="930" spans="1:2" x14ac:dyDescent="0.25">
      <c r="A930" s="40" t="s">
        <v>2754</v>
      </c>
      <c r="B930" s="43" t="s">
        <v>2755</v>
      </c>
    </row>
    <row r="931" spans="1:2" x14ac:dyDescent="0.25">
      <c r="A931" s="40" t="s">
        <v>2756</v>
      </c>
      <c r="B931" s="43" t="s">
        <v>2120</v>
      </c>
    </row>
    <row r="932" spans="1:2" x14ac:dyDescent="0.25">
      <c r="A932" s="40" t="s">
        <v>2757</v>
      </c>
      <c r="B932" s="43" t="s">
        <v>2140</v>
      </c>
    </row>
    <row r="933" spans="1:2" x14ac:dyDescent="0.25">
      <c r="A933" s="40" t="s">
        <v>2758</v>
      </c>
      <c r="B933" s="43" t="s">
        <v>2106</v>
      </c>
    </row>
    <row r="934" spans="1:2" x14ac:dyDescent="0.25">
      <c r="A934" s="40" t="s">
        <v>2758</v>
      </c>
      <c r="B934" s="43" t="s">
        <v>2695</v>
      </c>
    </row>
    <row r="935" spans="1:2" x14ac:dyDescent="0.25">
      <c r="A935" s="40" t="s">
        <v>2758</v>
      </c>
      <c r="B935" s="43" t="s">
        <v>2098</v>
      </c>
    </row>
    <row r="936" spans="1:2" x14ac:dyDescent="0.25">
      <c r="A936" s="40" t="s">
        <v>2759</v>
      </c>
      <c r="B936" s="43" t="s">
        <v>2695</v>
      </c>
    </row>
    <row r="937" spans="1:2" x14ac:dyDescent="0.25">
      <c r="A937" s="40" t="s">
        <v>2760</v>
      </c>
      <c r="B937" s="43" t="s">
        <v>2125</v>
      </c>
    </row>
    <row r="938" spans="1:2" x14ac:dyDescent="0.25">
      <c r="A938" s="40" t="s">
        <v>2761</v>
      </c>
      <c r="B938" s="43" t="s">
        <v>2125</v>
      </c>
    </row>
    <row r="939" spans="1:2" x14ac:dyDescent="0.25">
      <c r="A939" s="40" t="s">
        <v>2761</v>
      </c>
      <c r="B939" s="43" t="s">
        <v>2110</v>
      </c>
    </row>
    <row r="940" spans="1:2" x14ac:dyDescent="0.25">
      <c r="A940" s="40" t="s">
        <v>2761</v>
      </c>
      <c r="B940" s="43" t="s">
        <v>2541</v>
      </c>
    </row>
    <row r="941" spans="1:2" x14ac:dyDescent="0.25">
      <c r="A941" s="40" t="s">
        <v>2762</v>
      </c>
      <c r="B941" s="43" t="s">
        <v>2125</v>
      </c>
    </row>
    <row r="942" spans="1:2" x14ac:dyDescent="0.25">
      <c r="A942" s="40" t="s">
        <v>2762</v>
      </c>
      <c r="B942" s="43" t="s">
        <v>2143</v>
      </c>
    </row>
    <row r="943" spans="1:2" x14ac:dyDescent="0.25">
      <c r="A943" s="40" t="s">
        <v>2763</v>
      </c>
      <c r="B943" s="43" t="s">
        <v>2125</v>
      </c>
    </row>
    <row r="944" spans="1:2" x14ac:dyDescent="0.25">
      <c r="A944" s="40" t="s">
        <v>2763</v>
      </c>
      <c r="B944" s="43" t="s">
        <v>2453</v>
      </c>
    </row>
    <row r="945" spans="1:2" x14ac:dyDescent="0.25">
      <c r="A945" s="40" t="s">
        <v>2763</v>
      </c>
      <c r="B945" s="43" t="s">
        <v>2110</v>
      </c>
    </row>
    <row r="946" spans="1:2" x14ac:dyDescent="0.25">
      <c r="A946" s="40" t="s">
        <v>2764</v>
      </c>
      <c r="B946" s="43" t="s">
        <v>2125</v>
      </c>
    </row>
    <row r="947" spans="1:2" x14ac:dyDescent="0.25">
      <c r="A947" s="40" t="s">
        <v>2765</v>
      </c>
      <c r="B947" s="43" t="s">
        <v>2110</v>
      </c>
    </row>
    <row r="948" spans="1:2" x14ac:dyDescent="0.25">
      <c r="A948" s="40" t="s">
        <v>2765</v>
      </c>
      <c r="B948" s="43" t="s">
        <v>2399</v>
      </c>
    </row>
    <row r="949" spans="1:2" x14ac:dyDescent="0.25">
      <c r="A949" s="40" t="s">
        <v>2766</v>
      </c>
      <c r="B949" s="43" t="s">
        <v>2125</v>
      </c>
    </row>
    <row r="950" spans="1:2" x14ac:dyDescent="0.25">
      <c r="A950" s="40" t="s">
        <v>2766</v>
      </c>
      <c r="B950" s="43" t="s">
        <v>2554</v>
      </c>
    </row>
    <row r="951" spans="1:2" x14ac:dyDescent="0.25">
      <c r="A951" s="40" t="s">
        <v>2766</v>
      </c>
      <c r="B951" s="43" t="s">
        <v>2357</v>
      </c>
    </row>
    <row r="952" spans="1:2" x14ac:dyDescent="0.25">
      <c r="A952" s="40" t="s">
        <v>2767</v>
      </c>
      <c r="B952" s="43" t="s">
        <v>2125</v>
      </c>
    </row>
    <row r="953" spans="1:2" x14ac:dyDescent="0.25">
      <c r="A953" s="40" t="s">
        <v>2767</v>
      </c>
      <c r="B953" s="43" t="s">
        <v>2720</v>
      </c>
    </row>
    <row r="954" spans="1:2" x14ac:dyDescent="0.25">
      <c r="A954" s="40" t="s">
        <v>2768</v>
      </c>
      <c r="B954" s="43" t="s">
        <v>2125</v>
      </c>
    </row>
    <row r="955" spans="1:2" x14ac:dyDescent="0.25">
      <c r="A955" s="40" t="s">
        <v>2769</v>
      </c>
      <c r="B955" s="43" t="s">
        <v>2601</v>
      </c>
    </row>
    <row r="956" spans="1:2" x14ac:dyDescent="0.25">
      <c r="A956" s="40" t="s">
        <v>2770</v>
      </c>
      <c r="B956" s="43" t="s">
        <v>2159</v>
      </c>
    </row>
    <row r="957" spans="1:2" x14ac:dyDescent="0.25">
      <c r="A957" s="40" t="s">
        <v>2770</v>
      </c>
      <c r="B957" s="43" t="s">
        <v>2771</v>
      </c>
    </row>
    <row r="958" spans="1:2" x14ac:dyDescent="0.25">
      <c r="A958" s="40" t="s">
        <v>2770</v>
      </c>
      <c r="B958" s="43" t="s">
        <v>2098</v>
      </c>
    </row>
    <row r="959" spans="1:2" x14ac:dyDescent="0.25">
      <c r="A959" s="40" t="s">
        <v>2770</v>
      </c>
      <c r="B959" s="43" t="s">
        <v>2772</v>
      </c>
    </row>
    <row r="960" spans="1:2" x14ac:dyDescent="0.25">
      <c r="A960" s="40" t="s">
        <v>2773</v>
      </c>
      <c r="B960" s="43" t="s">
        <v>2127</v>
      </c>
    </row>
    <row r="961" spans="1:2" x14ac:dyDescent="0.25">
      <c r="A961" s="40" t="s">
        <v>2774</v>
      </c>
      <c r="B961" s="43" t="s">
        <v>2125</v>
      </c>
    </row>
    <row r="962" spans="1:2" x14ac:dyDescent="0.25">
      <c r="A962" s="40" t="s">
        <v>2774</v>
      </c>
      <c r="B962" s="43" t="s">
        <v>2333</v>
      </c>
    </row>
    <row r="963" spans="1:2" x14ac:dyDescent="0.25">
      <c r="A963" s="40" t="s">
        <v>2775</v>
      </c>
      <c r="B963" s="43" t="s">
        <v>2776</v>
      </c>
    </row>
    <row r="964" spans="1:2" x14ac:dyDescent="0.25">
      <c r="A964" s="40" t="s">
        <v>2777</v>
      </c>
      <c r="B964" s="43" t="s">
        <v>2125</v>
      </c>
    </row>
    <row r="965" spans="1:2" x14ac:dyDescent="0.25">
      <c r="A965" s="40" t="s">
        <v>2778</v>
      </c>
      <c r="B965" s="43" t="s">
        <v>2125</v>
      </c>
    </row>
    <row r="966" spans="1:2" x14ac:dyDescent="0.25">
      <c r="A966" s="40" t="s">
        <v>2778</v>
      </c>
      <c r="B966" s="43" t="s">
        <v>2779</v>
      </c>
    </row>
    <row r="967" spans="1:2" x14ac:dyDescent="0.25">
      <c r="A967" s="40" t="s">
        <v>2780</v>
      </c>
      <c r="B967" s="43" t="s">
        <v>2125</v>
      </c>
    </row>
    <row r="968" spans="1:2" x14ac:dyDescent="0.25">
      <c r="A968" s="40" t="s">
        <v>2781</v>
      </c>
      <c r="B968" s="43" t="s">
        <v>2125</v>
      </c>
    </row>
    <row r="969" spans="1:2" x14ac:dyDescent="0.25">
      <c r="A969" s="40" t="s">
        <v>2781</v>
      </c>
      <c r="B969" s="43" t="s">
        <v>2782</v>
      </c>
    </row>
    <row r="970" spans="1:2" x14ac:dyDescent="0.25">
      <c r="A970" s="40" t="s">
        <v>2783</v>
      </c>
      <c r="B970" s="43" t="s">
        <v>2125</v>
      </c>
    </row>
    <row r="971" spans="1:2" x14ac:dyDescent="0.25">
      <c r="A971" s="40" t="s">
        <v>2783</v>
      </c>
      <c r="B971" s="43" t="s">
        <v>2300</v>
      </c>
    </row>
    <row r="972" spans="1:2" x14ac:dyDescent="0.25">
      <c r="A972" s="40" t="s">
        <v>2784</v>
      </c>
      <c r="B972" s="43" t="s">
        <v>2125</v>
      </c>
    </row>
    <row r="973" spans="1:2" x14ac:dyDescent="0.25">
      <c r="A973" s="40" t="s">
        <v>2784</v>
      </c>
      <c r="B973" s="43" t="s">
        <v>2357</v>
      </c>
    </row>
    <row r="974" spans="1:2" x14ac:dyDescent="0.25">
      <c r="A974" s="40" t="s">
        <v>2785</v>
      </c>
      <c r="B974" s="43" t="s">
        <v>2125</v>
      </c>
    </row>
    <row r="975" spans="1:2" x14ac:dyDescent="0.25">
      <c r="A975" s="40" t="s">
        <v>2786</v>
      </c>
      <c r="B975" s="43" t="s">
        <v>2101</v>
      </c>
    </row>
    <row r="976" spans="1:2" x14ac:dyDescent="0.25">
      <c r="A976" s="40" t="s">
        <v>2787</v>
      </c>
      <c r="B976" s="43" t="s">
        <v>2110</v>
      </c>
    </row>
    <row r="977" spans="1:2" x14ac:dyDescent="0.25">
      <c r="A977" s="40" t="s">
        <v>2788</v>
      </c>
      <c r="B977" s="43" t="s">
        <v>2098</v>
      </c>
    </row>
    <row r="978" spans="1:2" x14ac:dyDescent="0.25">
      <c r="A978" s="40" t="s">
        <v>2788</v>
      </c>
      <c r="B978" s="43" t="s">
        <v>2133</v>
      </c>
    </row>
    <row r="979" spans="1:2" x14ac:dyDescent="0.25">
      <c r="A979" s="40" t="s">
        <v>2788</v>
      </c>
      <c r="B979" s="43" t="s">
        <v>2289</v>
      </c>
    </row>
    <row r="980" spans="1:2" x14ac:dyDescent="0.25">
      <c r="A980" s="40" t="s">
        <v>2789</v>
      </c>
      <c r="B980" s="43" t="s">
        <v>2098</v>
      </c>
    </row>
    <row r="981" spans="1:2" x14ac:dyDescent="0.25">
      <c r="A981" s="40" t="s">
        <v>2790</v>
      </c>
      <c r="B981" s="43" t="s">
        <v>2125</v>
      </c>
    </row>
    <row r="982" spans="1:2" x14ac:dyDescent="0.25">
      <c r="A982" s="40" t="s">
        <v>2790</v>
      </c>
      <c r="B982" s="43" t="s">
        <v>2680</v>
      </c>
    </row>
    <row r="983" spans="1:2" x14ac:dyDescent="0.25">
      <c r="A983" s="40" t="s">
        <v>2791</v>
      </c>
      <c r="B983" s="43" t="s">
        <v>2159</v>
      </c>
    </row>
    <row r="984" spans="1:2" x14ac:dyDescent="0.25">
      <c r="A984" s="40" t="s">
        <v>2791</v>
      </c>
      <c r="B984" s="43" t="s">
        <v>2792</v>
      </c>
    </row>
    <row r="985" spans="1:2" x14ac:dyDescent="0.25">
      <c r="A985" s="40" t="s">
        <v>2791</v>
      </c>
      <c r="B985" s="43" t="s">
        <v>2106</v>
      </c>
    </row>
    <row r="986" spans="1:2" x14ac:dyDescent="0.25">
      <c r="A986" s="40" t="s">
        <v>2791</v>
      </c>
      <c r="B986" s="43" t="s">
        <v>2114</v>
      </c>
    </row>
    <row r="987" spans="1:2" x14ac:dyDescent="0.25">
      <c r="A987" s="40" t="s">
        <v>2791</v>
      </c>
      <c r="B987" s="43" t="s">
        <v>2140</v>
      </c>
    </row>
    <row r="988" spans="1:2" x14ac:dyDescent="0.25">
      <c r="A988" s="40" t="s">
        <v>2791</v>
      </c>
      <c r="B988" s="43" t="s">
        <v>2116</v>
      </c>
    </row>
    <row r="989" spans="1:2" x14ac:dyDescent="0.25">
      <c r="A989" s="40" t="s">
        <v>2793</v>
      </c>
      <c r="B989" s="43" t="s">
        <v>2125</v>
      </c>
    </row>
    <row r="990" spans="1:2" x14ac:dyDescent="0.25">
      <c r="A990" s="40" t="s">
        <v>2794</v>
      </c>
      <c r="B990" s="43" t="s">
        <v>2125</v>
      </c>
    </row>
    <row r="991" spans="1:2" x14ac:dyDescent="0.25">
      <c r="A991" s="40" t="s">
        <v>2794</v>
      </c>
      <c r="B991" s="43" t="s">
        <v>2795</v>
      </c>
    </row>
    <row r="992" spans="1:2" x14ac:dyDescent="0.25">
      <c r="A992" s="40" t="s">
        <v>2794</v>
      </c>
      <c r="B992" s="43" t="s">
        <v>2110</v>
      </c>
    </row>
    <row r="993" spans="1:2" x14ac:dyDescent="0.25">
      <c r="A993" s="40" t="s">
        <v>2794</v>
      </c>
      <c r="B993" s="43" t="s">
        <v>2796</v>
      </c>
    </row>
    <row r="994" spans="1:2" x14ac:dyDescent="0.25">
      <c r="A994" s="40" t="s">
        <v>2797</v>
      </c>
      <c r="B994" s="43" t="s">
        <v>2125</v>
      </c>
    </row>
    <row r="995" spans="1:2" x14ac:dyDescent="0.25">
      <c r="A995" s="40" t="s">
        <v>2797</v>
      </c>
      <c r="B995" s="43" t="s">
        <v>2110</v>
      </c>
    </row>
    <row r="996" spans="1:2" x14ac:dyDescent="0.25">
      <c r="A996" s="40" t="s">
        <v>2798</v>
      </c>
      <c r="B996" s="43" t="s">
        <v>2125</v>
      </c>
    </row>
    <row r="997" spans="1:2" x14ac:dyDescent="0.25">
      <c r="A997" s="40" t="s">
        <v>2798</v>
      </c>
      <c r="B997" s="43" t="s">
        <v>2118</v>
      </c>
    </row>
    <row r="998" spans="1:2" x14ac:dyDescent="0.25">
      <c r="A998" s="40" t="s">
        <v>2798</v>
      </c>
      <c r="B998" s="43" t="s">
        <v>2799</v>
      </c>
    </row>
    <row r="999" spans="1:2" x14ac:dyDescent="0.25">
      <c r="A999" s="40" t="s">
        <v>2798</v>
      </c>
      <c r="B999" s="43" t="s">
        <v>2799</v>
      </c>
    </row>
    <row r="1000" spans="1:2" x14ac:dyDescent="0.25">
      <c r="A1000" s="40" t="s">
        <v>2800</v>
      </c>
      <c r="B1000" s="43" t="s">
        <v>2098</v>
      </c>
    </row>
    <row r="1001" spans="1:2" x14ac:dyDescent="0.25">
      <c r="A1001" s="40" t="s">
        <v>2800</v>
      </c>
      <c r="B1001" s="43" t="s">
        <v>2801</v>
      </c>
    </row>
    <row r="1002" spans="1:2" x14ac:dyDescent="0.25">
      <c r="A1002" s="40" t="s">
        <v>2802</v>
      </c>
      <c r="B1002" s="43" t="s">
        <v>2142</v>
      </c>
    </row>
    <row r="1003" spans="1:2" x14ac:dyDescent="0.25">
      <c r="A1003" s="40" t="s">
        <v>2802</v>
      </c>
      <c r="B1003" s="43" t="s">
        <v>2487</v>
      </c>
    </row>
    <row r="1004" spans="1:2" x14ac:dyDescent="0.25">
      <c r="A1004" s="40" t="s">
        <v>2803</v>
      </c>
      <c r="B1004" s="43" t="s">
        <v>2421</v>
      </c>
    </row>
    <row r="1005" spans="1:2" x14ac:dyDescent="0.25">
      <c r="A1005" s="40" t="s">
        <v>2804</v>
      </c>
      <c r="B1005" s="43" t="s">
        <v>2805</v>
      </c>
    </row>
    <row r="1006" spans="1:2" x14ac:dyDescent="0.25">
      <c r="A1006" s="40" t="s">
        <v>2804</v>
      </c>
      <c r="B1006" s="43" t="s">
        <v>2098</v>
      </c>
    </row>
    <row r="1007" spans="1:2" x14ac:dyDescent="0.25">
      <c r="A1007" s="40" t="s">
        <v>2806</v>
      </c>
      <c r="B1007" s="43" t="s">
        <v>2110</v>
      </c>
    </row>
    <row r="1008" spans="1:2" x14ac:dyDescent="0.25">
      <c r="A1008" s="40" t="s">
        <v>2806</v>
      </c>
      <c r="B1008" s="43" t="s">
        <v>2357</v>
      </c>
    </row>
    <row r="1009" spans="1:2" x14ac:dyDescent="0.25">
      <c r="A1009" s="40" t="s">
        <v>2807</v>
      </c>
      <c r="B1009" s="43" t="s">
        <v>2125</v>
      </c>
    </row>
    <row r="1010" spans="1:2" x14ac:dyDescent="0.25">
      <c r="A1010" s="40" t="s">
        <v>2807</v>
      </c>
      <c r="B1010" s="43" t="s">
        <v>2143</v>
      </c>
    </row>
    <row r="1011" spans="1:2" x14ac:dyDescent="0.25">
      <c r="A1011" s="40" t="s">
        <v>2808</v>
      </c>
      <c r="B1011" s="43" t="s">
        <v>2125</v>
      </c>
    </row>
    <row r="1012" spans="1:2" x14ac:dyDescent="0.25">
      <c r="A1012" s="40" t="s">
        <v>2808</v>
      </c>
      <c r="B1012" s="43" t="s">
        <v>2554</v>
      </c>
    </row>
    <row r="1013" spans="1:2" x14ac:dyDescent="0.25">
      <c r="A1013" s="40" t="s">
        <v>2808</v>
      </c>
      <c r="B1013" s="43" t="s">
        <v>2809</v>
      </c>
    </row>
    <row r="1014" spans="1:2" x14ac:dyDescent="0.25">
      <c r="A1014" s="40" t="s">
        <v>2810</v>
      </c>
      <c r="B1014" s="43" t="s">
        <v>2125</v>
      </c>
    </row>
    <row r="1015" spans="1:2" x14ac:dyDescent="0.25">
      <c r="A1015" s="40" t="s">
        <v>2810</v>
      </c>
      <c r="B1015" s="43" t="s">
        <v>2106</v>
      </c>
    </row>
    <row r="1016" spans="1:2" x14ac:dyDescent="0.25">
      <c r="A1016" s="40" t="s">
        <v>2810</v>
      </c>
      <c r="B1016" s="43" t="s">
        <v>2098</v>
      </c>
    </row>
    <row r="1017" spans="1:2" x14ac:dyDescent="0.25">
      <c r="A1017" s="40" t="s">
        <v>2811</v>
      </c>
      <c r="B1017" s="43" t="s">
        <v>2125</v>
      </c>
    </row>
    <row r="1018" spans="1:2" x14ac:dyDescent="0.25">
      <c r="A1018" s="40" t="s">
        <v>2811</v>
      </c>
      <c r="B1018" s="43" t="s">
        <v>2812</v>
      </c>
    </row>
    <row r="1019" spans="1:2" x14ac:dyDescent="0.25">
      <c r="A1019" s="40" t="s">
        <v>2811</v>
      </c>
      <c r="B1019" s="43" t="s">
        <v>2114</v>
      </c>
    </row>
    <row r="1020" spans="1:2" x14ac:dyDescent="0.25">
      <c r="A1020" s="40" t="s">
        <v>2811</v>
      </c>
      <c r="B1020" s="43" t="s">
        <v>2116</v>
      </c>
    </row>
    <row r="1021" spans="1:2" x14ac:dyDescent="0.25">
      <c r="A1021" s="40" t="s">
        <v>2813</v>
      </c>
      <c r="B1021" s="43" t="s">
        <v>2125</v>
      </c>
    </row>
    <row r="1022" spans="1:2" x14ac:dyDescent="0.25">
      <c r="A1022" s="40" t="s">
        <v>2813</v>
      </c>
      <c r="B1022" s="43" t="s">
        <v>2814</v>
      </c>
    </row>
    <row r="1023" spans="1:2" x14ac:dyDescent="0.25">
      <c r="A1023" s="40" t="s">
        <v>2815</v>
      </c>
      <c r="B1023" s="43" t="s">
        <v>2639</v>
      </c>
    </row>
    <row r="1024" spans="1:2" x14ac:dyDescent="0.25">
      <c r="A1024" s="40" t="s">
        <v>2816</v>
      </c>
      <c r="B1024" s="43" t="s">
        <v>2175</v>
      </c>
    </row>
    <row r="1025" spans="1:2" x14ac:dyDescent="0.25">
      <c r="A1025" s="40" t="s">
        <v>2816</v>
      </c>
      <c r="B1025" s="43" t="s">
        <v>2817</v>
      </c>
    </row>
    <row r="1026" spans="1:2" x14ac:dyDescent="0.25">
      <c r="A1026" s="40" t="s">
        <v>2818</v>
      </c>
      <c r="B1026" s="43" t="s">
        <v>2110</v>
      </c>
    </row>
    <row r="1027" spans="1:2" x14ac:dyDescent="0.25">
      <c r="A1027" s="40" t="s">
        <v>2819</v>
      </c>
      <c r="B1027" s="43" t="s">
        <v>2110</v>
      </c>
    </row>
    <row r="1028" spans="1:2" x14ac:dyDescent="0.25">
      <c r="A1028" s="40" t="s">
        <v>2819</v>
      </c>
      <c r="B1028" s="43" t="s">
        <v>2099</v>
      </c>
    </row>
    <row r="1029" spans="1:2" x14ac:dyDescent="0.25">
      <c r="A1029" s="40" t="s">
        <v>2820</v>
      </c>
      <c r="B1029" s="43" t="s">
        <v>2125</v>
      </c>
    </row>
    <row r="1030" spans="1:2" x14ac:dyDescent="0.25">
      <c r="A1030" s="40" t="s">
        <v>2820</v>
      </c>
      <c r="B1030" s="43" t="s">
        <v>2118</v>
      </c>
    </row>
    <row r="1031" spans="1:2" x14ac:dyDescent="0.25">
      <c r="A1031" s="40" t="s">
        <v>2821</v>
      </c>
      <c r="B1031" s="43" t="s">
        <v>2125</v>
      </c>
    </row>
    <row r="1032" spans="1:2" x14ac:dyDescent="0.25">
      <c r="A1032" s="40" t="s">
        <v>2821</v>
      </c>
      <c r="B1032" s="43" t="s">
        <v>2487</v>
      </c>
    </row>
    <row r="1033" spans="1:2" x14ac:dyDescent="0.25">
      <c r="A1033" s="40" t="s">
        <v>2822</v>
      </c>
      <c r="B1033" s="43" t="s">
        <v>2125</v>
      </c>
    </row>
    <row r="1034" spans="1:2" x14ac:dyDescent="0.25">
      <c r="A1034" s="40" t="s">
        <v>2822</v>
      </c>
      <c r="B1034" s="43" t="s">
        <v>2321</v>
      </c>
    </row>
    <row r="1035" spans="1:2" x14ac:dyDescent="0.25">
      <c r="A1035" s="40" t="s">
        <v>2822</v>
      </c>
      <c r="B1035" s="43" t="s">
        <v>2823</v>
      </c>
    </row>
    <row r="1036" spans="1:2" x14ac:dyDescent="0.25">
      <c r="A1036" s="40" t="s">
        <v>2824</v>
      </c>
      <c r="B1036" s="43" t="s">
        <v>2125</v>
      </c>
    </row>
    <row r="1037" spans="1:2" x14ac:dyDescent="0.25">
      <c r="A1037" s="40" t="s">
        <v>2824</v>
      </c>
      <c r="B1037" s="43" t="s">
        <v>2825</v>
      </c>
    </row>
    <row r="1038" spans="1:2" x14ac:dyDescent="0.25">
      <c r="A1038" s="40" t="s">
        <v>2826</v>
      </c>
      <c r="B1038" s="43" t="s">
        <v>2159</v>
      </c>
    </row>
    <row r="1039" spans="1:2" x14ac:dyDescent="0.25">
      <c r="A1039" s="40" t="s">
        <v>2826</v>
      </c>
      <c r="B1039" s="43" t="s">
        <v>2827</v>
      </c>
    </row>
    <row r="1040" spans="1:2" x14ac:dyDescent="0.25">
      <c r="A1040" s="40" t="s">
        <v>2826</v>
      </c>
      <c r="B1040" s="43" t="s">
        <v>2142</v>
      </c>
    </row>
    <row r="1041" spans="1:2" x14ac:dyDescent="0.25">
      <c r="A1041" s="40" t="s">
        <v>2826</v>
      </c>
      <c r="B1041" s="43" t="s">
        <v>2114</v>
      </c>
    </row>
    <row r="1042" spans="1:2" x14ac:dyDescent="0.25">
      <c r="A1042" s="40" t="s">
        <v>2826</v>
      </c>
      <c r="B1042" s="43" t="s">
        <v>2541</v>
      </c>
    </row>
    <row r="1043" spans="1:2" x14ac:dyDescent="0.25">
      <c r="A1043" s="40" t="s">
        <v>2826</v>
      </c>
      <c r="B1043" s="43" t="s">
        <v>2116</v>
      </c>
    </row>
    <row r="1044" spans="1:2" x14ac:dyDescent="0.25">
      <c r="A1044" s="40" t="s">
        <v>2828</v>
      </c>
      <c r="B1044" s="43" t="s">
        <v>2125</v>
      </c>
    </row>
    <row r="1045" spans="1:2" x14ac:dyDescent="0.25">
      <c r="A1045" s="40" t="s">
        <v>2828</v>
      </c>
      <c r="B1045" s="43" t="s">
        <v>2829</v>
      </c>
    </row>
    <row r="1046" spans="1:2" x14ac:dyDescent="0.25">
      <c r="A1046" s="40" t="s">
        <v>2830</v>
      </c>
      <c r="B1046" s="43" t="s">
        <v>2125</v>
      </c>
    </row>
    <row r="1047" spans="1:2" x14ac:dyDescent="0.25">
      <c r="A1047" s="40" t="s">
        <v>2831</v>
      </c>
      <c r="B1047" s="43" t="s">
        <v>2125</v>
      </c>
    </row>
    <row r="1048" spans="1:2" x14ac:dyDescent="0.25">
      <c r="A1048" s="40" t="s">
        <v>2831</v>
      </c>
      <c r="B1048" s="43" t="s">
        <v>2365</v>
      </c>
    </row>
    <row r="1049" spans="1:2" x14ac:dyDescent="0.25">
      <c r="A1049" s="40" t="s">
        <v>2832</v>
      </c>
      <c r="B1049" s="43" t="s">
        <v>2125</v>
      </c>
    </row>
    <row r="1050" spans="1:2" ht="30" x14ac:dyDescent="0.25">
      <c r="A1050" s="40" t="s">
        <v>2832</v>
      </c>
      <c r="B1050" s="43" t="s">
        <v>2833</v>
      </c>
    </row>
    <row r="1051" spans="1:2" x14ac:dyDescent="0.25">
      <c r="A1051" s="40" t="s">
        <v>2834</v>
      </c>
      <c r="B1051" s="43" t="s">
        <v>2106</v>
      </c>
    </row>
    <row r="1052" spans="1:2" x14ac:dyDescent="0.25">
      <c r="A1052" s="40" t="s">
        <v>2834</v>
      </c>
      <c r="B1052" s="43" t="s">
        <v>2098</v>
      </c>
    </row>
    <row r="1053" spans="1:2" x14ac:dyDescent="0.25">
      <c r="A1053" s="40" t="s">
        <v>2835</v>
      </c>
      <c r="B1053" s="43" t="s">
        <v>2125</v>
      </c>
    </row>
    <row r="1054" spans="1:2" x14ac:dyDescent="0.25">
      <c r="A1054" s="40" t="s">
        <v>2836</v>
      </c>
      <c r="B1054" s="43" t="s">
        <v>2837</v>
      </c>
    </row>
    <row r="1055" spans="1:2" x14ac:dyDescent="0.25">
      <c r="A1055" s="40" t="s">
        <v>2836</v>
      </c>
      <c r="B1055" s="43" t="s">
        <v>2838</v>
      </c>
    </row>
    <row r="1056" spans="1:2" x14ac:dyDescent="0.25">
      <c r="A1056" s="40" t="s">
        <v>2839</v>
      </c>
      <c r="B1056" s="43" t="s">
        <v>2125</v>
      </c>
    </row>
    <row r="1057" spans="1:2" x14ac:dyDescent="0.25">
      <c r="A1057" s="40" t="s">
        <v>2840</v>
      </c>
      <c r="B1057" s="43" t="s">
        <v>2841</v>
      </c>
    </row>
    <row r="1058" spans="1:2" x14ac:dyDescent="0.25">
      <c r="A1058" s="40" t="s">
        <v>2840</v>
      </c>
      <c r="B1058" s="43" t="s">
        <v>2328</v>
      </c>
    </row>
    <row r="1059" spans="1:2" x14ac:dyDescent="0.25">
      <c r="A1059" s="40" t="s">
        <v>2842</v>
      </c>
      <c r="B1059" s="43" t="s">
        <v>2125</v>
      </c>
    </row>
    <row r="1060" spans="1:2" x14ac:dyDescent="0.25">
      <c r="A1060" s="40" t="s">
        <v>2842</v>
      </c>
      <c r="B1060" s="43" t="s">
        <v>2465</v>
      </c>
    </row>
    <row r="1061" spans="1:2" x14ac:dyDescent="0.25">
      <c r="A1061" s="40" t="s">
        <v>2843</v>
      </c>
      <c r="B1061" s="43" t="s">
        <v>2194</v>
      </c>
    </row>
    <row r="1062" spans="1:2" x14ac:dyDescent="0.25">
      <c r="A1062" s="40" t="s">
        <v>2844</v>
      </c>
      <c r="B1062" s="43" t="s">
        <v>2125</v>
      </c>
    </row>
    <row r="1063" spans="1:2" x14ac:dyDescent="0.25">
      <c r="A1063" s="40" t="s">
        <v>2844</v>
      </c>
      <c r="B1063" s="43" t="s">
        <v>2648</v>
      </c>
    </row>
    <row r="1064" spans="1:2" x14ac:dyDescent="0.25">
      <c r="A1064" s="40" t="s">
        <v>2844</v>
      </c>
      <c r="B1064" s="43" t="s">
        <v>2219</v>
      </c>
    </row>
    <row r="1065" spans="1:2" x14ac:dyDescent="0.25">
      <c r="A1065" s="40" t="s">
        <v>2845</v>
      </c>
      <c r="B1065" s="43" t="s">
        <v>2098</v>
      </c>
    </row>
    <row r="1066" spans="1:2" x14ac:dyDescent="0.25">
      <c r="A1066" s="40" t="s">
        <v>2845</v>
      </c>
      <c r="B1066" s="43" t="s">
        <v>2465</v>
      </c>
    </row>
    <row r="1067" spans="1:2" x14ac:dyDescent="0.25">
      <c r="A1067" s="40" t="s">
        <v>2846</v>
      </c>
      <c r="B1067" s="43" t="s">
        <v>2125</v>
      </c>
    </row>
    <row r="1068" spans="1:2" x14ac:dyDescent="0.25">
      <c r="A1068" s="40" t="s">
        <v>2846</v>
      </c>
      <c r="B1068" s="43" t="s">
        <v>2847</v>
      </c>
    </row>
    <row r="1069" spans="1:2" x14ac:dyDescent="0.25">
      <c r="A1069" s="40" t="s">
        <v>2846</v>
      </c>
      <c r="B1069" s="43" t="s">
        <v>2140</v>
      </c>
    </row>
    <row r="1070" spans="1:2" x14ac:dyDescent="0.25">
      <c r="A1070" s="40" t="s">
        <v>2848</v>
      </c>
      <c r="B1070" s="43" t="s">
        <v>2125</v>
      </c>
    </row>
    <row r="1071" spans="1:2" x14ac:dyDescent="0.25">
      <c r="A1071" s="40" t="s">
        <v>2848</v>
      </c>
      <c r="B1071" s="43" t="s">
        <v>2464</v>
      </c>
    </row>
    <row r="1072" spans="1:2" x14ac:dyDescent="0.25">
      <c r="A1072" s="40" t="s">
        <v>2849</v>
      </c>
      <c r="B1072" s="43" t="s">
        <v>2125</v>
      </c>
    </row>
    <row r="1073" spans="1:2" x14ac:dyDescent="0.25">
      <c r="A1073" s="40" t="s">
        <v>2849</v>
      </c>
      <c r="B1073" s="43" t="s">
        <v>2850</v>
      </c>
    </row>
    <row r="1074" spans="1:2" x14ac:dyDescent="0.25">
      <c r="A1074" s="40" t="s">
        <v>2851</v>
      </c>
      <c r="B1074" s="43" t="s">
        <v>2125</v>
      </c>
    </row>
    <row r="1075" spans="1:2" x14ac:dyDescent="0.25">
      <c r="A1075" s="40" t="s">
        <v>2851</v>
      </c>
      <c r="B1075" s="43" t="s">
        <v>2852</v>
      </c>
    </row>
    <row r="1076" spans="1:2" x14ac:dyDescent="0.25">
      <c r="A1076" s="40" t="s">
        <v>2853</v>
      </c>
      <c r="B1076" s="43" t="s">
        <v>2125</v>
      </c>
    </row>
    <row r="1077" spans="1:2" x14ac:dyDescent="0.25">
      <c r="A1077" s="40" t="s">
        <v>2853</v>
      </c>
      <c r="B1077" s="43" t="s">
        <v>2854</v>
      </c>
    </row>
    <row r="1078" spans="1:2" x14ac:dyDescent="0.25">
      <c r="A1078" s="40" t="s">
        <v>2855</v>
      </c>
      <c r="B1078" s="43" t="s">
        <v>2328</v>
      </c>
    </row>
    <row r="1079" spans="1:2" x14ac:dyDescent="0.25">
      <c r="A1079" s="40" t="s">
        <v>2856</v>
      </c>
      <c r="B1079" s="43" t="s">
        <v>2151</v>
      </c>
    </row>
    <row r="1080" spans="1:2" x14ac:dyDescent="0.25">
      <c r="A1080" s="40" t="s">
        <v>2856</v>
      </c>
      <c r="B1080" s="43" t="s">
        <v>2857</v>
      </c>
    </row>
    <row r="1081" spans="1:2" x14ac:dyDescent="0.25">
      <c r="A1081" s="40" t="s">
        <v>2858</v>
      </c>
      <c r="B1081" s="43" t="s">
        <v>2695</v>
      </c>
    </row>
    <row r="1082" spans="1:2" x14ac:dyDescent="0.25">
      <c r="A1082" s="40" t="s">
        <v>2858</v>
      </c>
      <c r="B1082" s="43" t="s">
        <v>2098</v>
      </c>
    </row>
    <row r="1083" spans="1:2" x14ac:dyDescent="0.25">
      <c r="A1083" s="40" t="s">
        <v>2858</v>
      </c>
      <c r="B1083" s="43" t="s">
        <v>2859</v>
      </c>
    </row>
    <row r="1084" spans="1:2" x14ac:dyDescent="0.25">
      <c r="A1084" s="40" t="s">
        <v>2860</v>
      </c>
      <c r="B1084" s="43" t="s">
        <v>2861</v>
      </c>
    </row>
    <row r="1085" spans="1:2" x14ac:dyDescent="0.25">
      <c r="A1085" s="40" t="s">
        <v>2862</v>
      </c>
      <c r="B1085" s="43" t="s">
        <v>2159</v>
      </c>
    </row>
    <row r="1086" spans="1:2" x14ac:dyDescent="0.25">
      <c r="A1086" s="40" t="s">
        <v>2862</v>
      </c>
      <c r="B1086" s="43" t="s">
        <v>2863</v>
      </c>
    </row>
    <row r="1087" spans="1:2" x14ac:dyDescent="0.25">
      <c r="A1087" s="40" t="s">
        <v>2864</v>
      </c>
      <c r="B1087" s="43" t="s">
        <v>2098</v>
      </c>
    </row>
    <row r="1088" spans="1:2" x14ac:dyDescent="0.25">
      <c r="A1088" s="40" t="s">
        <v>2865</v>
      </c>
      <c r="B1088" s="43" t="s">
        <v>2613</v>
      </c>
    </row>
    <row r="1089" spans="1:2" x14ac:dyDescent="0.25">
      <c r="A1089" s="40" t="s">
        <v>2866</v>
      </c>
      <c r="B1089" s="43" t="s">
        <v>2867</v>
      </c>
    </row>
    <row r="1090" spans="1:2" x14ac:dyDescent="0.25">
      <c r="A1090" s="40" t="s">
        <v>2866</v>
      </c>
      <c r="B1090" s="43" t="s">
        <v>2110</v>
      </c>
    </row>
    <row r="1091" spans="1:2" x14ac:dyDescent="0.25">
      <c r="A1091" s="40" t="s">
        <v>2866</v>
      </c>
      <c r="B1091" s="43" t="s">
        <v>2114</v>
      </c>
    </row>
    <row r="1092" spans="1:2" x14ac:dyDescent="0.25">
      <c r="A1092" s="40" t="s">
        <v>2866</v>
      </c>
      <c r="B1092" s="43" t="s">
        <v>2196</v>
      </c>
    </row>
    <row r="1093" spans="1:2" x14ac:dyDescent="0.25">
      <c r="A1093" s="40" t="s">
        <v>2866</v>
      </c>
      <c r="B1093" s="43" t="s">
        <v>2116</v>
      </c>
    </row>
    <row r="1094" spans="1:2" x14ac:dyDescent="0.25">
      <c r="A1094" s="40" t="s">
        <v>2868</v>
      </c>
      <c r="B1094" s="43" t="s">
        <v>2231</v>
      </c>
    </row>
    <row r="1095" spans="1:2" x14ac:dyDescent="0.25">
      <c r="A1095" s="40" t="s">
        <v>2869</v>
      </c>
      <c r="B1095" s="43" t="s">
        <v>2870</v>
      </c>
    </row>
    <row r="1096" spans="1:2" x14ac:dyDescent="0.25">
      <c r="A1096" s="40" t="s">
        <v>2871</v>
      </c>
      <c r="B1096" s="43" t="s">
        <v>2125</v>
      </c>
    </row>
    <row r="1097" spans="1:2" x14ac:dyDescent="0.25">
      <c r="A1097" s="40" t="s">
        <v>2871</v>
      </c>
      <c r="B1097" s="43" t="s">
        <v>2228</v>
      </c>
    </row>
    <row r="1098" spans="1:2" x14ac:dyDescent="0.25">
      <c r="A1098" s="40" t="s">
        <v>2872</v>
      </c>
      <c r="B1098" s="43" t="s">
        <v>2098</v>
      </c>
    </row>
    <row r="1099" spans="1:2" x14ac:dyDescent="0.25">
      <c r="A1099" s="40" t="s">
        <v>2872</v>
      </c>
      <c r="B1099" s="43" t="s">
        <v>2873</v>
      </c>
    </row>
    <row r="1100" spans="1:2" x14ac:dyDescent="0.25">
      <c r="A1100" s="40" t="s">
        <v>2874</v>
      </c>
      <c r="B1100" s="43" t="s">
        <v>2695</v>
      </c>
    </row>
    <row r="1101" spans="1:2" x14ac:dyDescent="0.25">
      <c r="A1101" s="40" t="s">
        <v>2874</v>
      </c>
      <c r="B1101" s="43" t="s">
        <v>2098</v>
      </c>
    </row>
    <row r="1102" spans="1:2" x14ac:dyDescent="0.25">
      <c r="A1102" s="40" t="s">
        <v>2875</v>
      </c>
      <c r="B1102" s="43" t="s">
        <v>2876</v>
      </c>
    </row>
    <row r="1103" spans="1:2" x14ac:dyDescent="0.25">
      <c r="A1103" s="40" t="s">
        <v>2875</v>
      </c>
      <c r="B1103" s="43" t="s">
        <v>2695</v>
      </c>
    </row>
    <row r="1104" spans="1:2" x14ac:dyDescent="0.25">
      <c r="A1104" s="40" t="s">
        <v>2875</v>
      </c>
      <c r="B1104" s="43" t="s">
        <v>2098</v>
      </c>
    </row>
    <row r="1105" spans="1:2" x14ac:dyDescent="0.25">
      <c r="A1105" s="40" t="s">
        <v>2877</v>
      </c>
      <c r="B1105" s="43" t="s">
        <v>2228</v>
      </c>
    </row>
    <row r="1106" spans="1:2" x14ac:dyDescent="0.25">
      <c r="A1106" s="40" t="s">
        <v>2878</v>
      </c>
      <c r="B1106" s="43" t="s">
        <v>2357</v>
      </c>
    </row>
    <row r="1107" spans="1:2" x14ac:dyDescent="0.25">
      <c r="A1107" s="40" t="s">
        <v>2879</v>
      </c>
      <c r="B1107" s="43" t="s">
        <v>2613</v>
      </c>
    </row>
    <row r="1108" spans="1:2" x14ac:dyDescent="0.25">
      <c r="A1108" s="40" t="s">
        <v>2879</v>
      </c>
      <c r="B1108" s="43" t="s">
        <v>2880</v>
      </c>
    </row>
    <row r="1109" spans="1:2" x14ac:dyDescent="0.25">
      <c r="A1109" s="40" t="s">
        <v>2881</v>
      </c>
      <c r="B1109" s="43" t="s">
        <v>2242</v>
      </c>
    </row>
    <row r="1110" spans="1:2" x14ac:dyDescent="0.25">
      <c r="A1110" s="40" t="s">
        <v>2881</v>
      </c>
      <c r="B1110" s="43" t="s">
        <v>2365</v>
      </c>
    </row>
    <row r="1111" spans="1:2" x14ac:dyDescent="0.25">
      <c r="A1111" s="40" t="s">
        <v>2882</v>
      </c>
      <c r="B1111" s="43" t="s">
        <v>2880</v>
      </c>
    </row>
    <row r="1112" spans="1:2" x14ac:dyDescent="0.25">
      <c r="A1112" s="40" t="s">
        <v>2882</v>
      </c>
      <c r="B1112" s="43" t="s">
        <v>2268</v>
      </c>
    </row>
    <row r="1113" spans="1:2" x14ac:dyDescent="0.25">
      <c r="A1113" s="40" t="s">
        <v>2883</v>
      </c>
      <c r="B1113" s="43" t="s">
        <v>2142</v>
      </c>
    </row>
    <row r="1114" spans="1:2" x14ac:dyDescent="0.25">
      <c r="A1114" s="40" t="s">
        <v>2883</v>
      </c>
      <c r="B1114" s="43" t="s">
        <v>2115</v>
      </c>
    </row>
    <row r="1115" spans="1:2" x14ac:dyDescent="0.25">
      <c r="A1115" s="40" t="s">
        <v>2884</v>
      </c>
      <c r="B1115" s="43" t="s">
        <v>2880</v>
      </c>
    </row>
    <row r="1116" spans="1:2" x14ac:dyDescent="0.25">
      <c r="A1116" s="40" t="s">
        <v>2885</v>
      </c>
      <c r="B1116" s="43" t="s">
        <v>2695</v>
      </c>
    </row>
    <row r="1117" spans="1:2" x14ac:dyDescent="0.25">
      <c r="A1117" s="40" t="s">
        <v>2885</v>
      </c>
      <c r="B1117" s="43" t="s">
        <v>2098</v>
      </c>
    </row>
    <row r="1118" spans="1:2" x14ac:dyDescent="0.25">
      <c r="A1118" s="40" t="s">
        <v>2885</v>
      </c>
      <c r="B1118" s="43" t="s">
        <v>2214</v>
      </c>
    </row>
    <row r="1119" spans="1:2" x14ac:dyDescent="0.25">
      <c r="A1119" s="40" t="s">
        <v>2886</v>
      </c>
      <c r="B1119" s="43" t="s">
        <v>2695</v>
      </c>
    </row>
    <row r="1120" spans="1:2" x14ac:dyDescent="0.25">
      <c r="A1120" s="40" t="s">
        <v>2887</v>
      </c>
      <c r="B1120" s="43" t="s">
        <v>2127</v>
      </c>
    </row>
    <row r="1121" spans="1:2" x14ac:dyDescent="0.25">
      <c r="A1121" s="40" t="s">
        <v>2887</v>
      </c>
      <c r="B1121" s="43" t="s">
        <v>2695</v>
      </c>
    </row>
    <row r="1122" spans="1:2" x14ac:dyDescent="0.25">
      <c r="A1122" s="40" t="s">
        <v>2888</v>
      </c>
      <c r="B1122" s="43" t="s">
        <v>2175</v>
      </c>
    </row>
    <row r="1123" spans="1:2" x14ac:dyDescent="0.25">
      <c r="A1123" s="40" t="s">
        <v>2888</v>
      </c>
      <c r="B1123" s="43" t="s">
        <v>2880</v>
      </c>
    </row>
    <row r="1124" spans="1:2" x14ac:dyDescent="0.25">
      <c r="A1124" s="40" t="s">
        <v>2889</v>
      </c>
      <c r="B1124" s="43" t="s">
        <v>2880</v>
      </c>
    </row>
    <row r="1125" spans="1:2" x14ac:dyDescent="0.25">
      <c r="A1125" s="40" t="s">
        <v>2889</v>
      </c>
      <c r="B1125" s="43" t="s">
        <v>2101</v>
      </c>
    </row>
    <row r="1126" spans="1:2" x14ac:dyDescent="0.25">
      <c r="A1126" s="40" t="s">
        <v>2889</v>
      </c>
      <c r="B1126" s="43" t="s">
        <v>2890</v>
      </c>
    </row>
    <row r="1127" spans="1:2" x14ac:dyDescent="0.25">
      <c r="A1127" s="40" t="s">
        <v>2891</v>
      </c>
      <c r="B1127" s="43" t="s">
        <v>2137</v>
      </c>
    </row>
    <row r="1128" spans="1:2" x14ac:dyDescent="0.25">
      <c r="A1128" s="40" t="s">
        <v>2892</v>
      </c>
      <c r="B1128" s="43" t="s">
        <v>2098</v>
      </c>
    </row>
    <row r="1129" spans="1:2" x14ac:dyDescent="0.25">
      <c r="A1129" s="40" t="s">
        <v>2892</v>
      </c>
      <c r="B1129" s="43" t="s">
        <v>2893</v>
      </c>
    </row>
    <row r="1130" spans="1:2" x14ac:dyDescent="0.25">
      <c r="A1130" s="40" t="s">
        <v>2894</v>
      </c>
      <c r="B1130" s="43" t="s">
        <v>2695</v>
      </c>
    </row>
    <row r="1131" spans="1:2" x14ac:dyDescent="0.25">
      <c r="A1131" s="40" t="s">
        <v>2894</v>
      </c>
      <c r="B1131" s="43" t="s">
        <v>2890</v>
      </c>
    </row>
    <row r="1132" spans="1:2" x14ac:dyDescent="0.25">
      <c r="A1132" s="40" t="s">
        <v>2894</v>
      </c>
      <c r="B1132" s="43" t="s">
        <v>2465</v>
      </c>
    </row>
    <row r="1133" spans="1:2" x14ac:dyDescent="0.25">
      <c r="A1133" s="40" t="s">
        <v>2895</v>
      </c>
      <c r="B1133" s="43" t="s">
        <v>2695</v>
      </c>
    </row>
    <row r="1134" spans="1:2" x14ac:dyDescent="0.25">
      <c r="A1134" s="40" t="s">
        <v>2895</v>
      </c>
      <c r="B1134" s="43" t="s">
        <v>2890</v>
      </c>
    </row>
    <row r="1135" spans="1:2" x14ac:dyDescent="0.25">
      <c r="A1135" s="40" t="s">
        <v>2896</v>
      </c>
      <c r="B1135" s="43" t="s">
        <v>2242</v>
      </c>
    </row>
    <row r="1136" spans="1:2" x14ac:dyDescent="0.25">
      <c r="A1136" s="40" t="s">
        <v>2897</v>
      </c>
      <c r="B1136" s="43" t="s">
        <v>2695</v>
      </c>
    </row>
    <row r="1137" spans="1:2" x14ac:dyDescent="0.25">
      <c r="A1137" s="40" t="s">
        <v>2897</v>
      </c>
      <c r="B1137" s="43" t="s">
        <v>2890</v>
      </c>
    </row>
    <row r="1138" spans="1:2" x14ac:dyDescent="0.25">
      <c r="A1138" s="40" t="s">
        <v>2898</v>
      </c>
      <c r="B1138" s="43" t="s">
        <v>2695</v>
      </c>
    </row>
    <row r="1139" spans="1:2" x14ac:dyDescent="0.25">
      <c r="A1139" s="40" t="s">
        <v>2898</v>
      </c>
      <c r="B1139" s="43" t="s">
        <v>2098</v>
      </c>
    </row>
    <row r="1140" spans="1:2" x14ac:dyDescent="0.25">
      <c r="A1140" s="40" t="s">
        <v>2898</v>
      </c>
      <c r="B1140" s="43" t="s">
        <v>2613</v>
      </c>
    </row>
    <row r="1141" spans="1:2" x14ac:dyDescent="0.25">
      <c r="A1141" s="40" t="s">
        <v>2898</v>
      </c>
      <c r="B1141" s="43" t="s">
        <v>2890</v>
      </c>
    </row>
    <row r="1142" spans="1:2" x14ac:dyDescent="0.25">
      <c r="A1142" s="40" t="s">
        <v>2899</v>
      </c>
      <c r="B1142" s="43" t="s">
        <v>2098</v>
      </c>
    </row>
    <row r="1143" spans="1:2" x14ac:dyDescent="0.25">
      <c r="A1143" s="40" t="s">
        <v>2899</v>
      </c>
      <c r="B1143" s="43" t="s">
        <v>2880</v>
      </c>
    </row>
    <row r="1144" spans="1:2" x14ac:dyDescent="0.25">
      <c r="A1144" s="40" t="s">
        <v>2899</v>
      </c>
      <c r="B1144" s="43" t="s">
        <v>2890</v>
      </c>
    </row>
    <row r="1145" spans="1:2" x14ac:dyDescent="0.25">
      <c r="A1145" s="40" t="s">
        <v>2900</v>
      </c>
      <c r="B1145" s="43" t="s">
        <v>2695</v>
      </c>
    </row>
    <row r="1146" spans="1:2" x14ac:dyDescent="0.25">
      <c r="A1146" s="40" t="s">
        <v>2901</v>
      </c>
      <c r="B1146" s="43" t="s">
        <v>2133</v>
      </c>
    </row>
    <row r="1147" spans="1:2" x14ac:dyDescent="0.25">
      <c r="A1147" s="40" t="s">
        <v>2901</v>
      </c>
      <c r="B1147" s="43" t="s">
        <v>2880</v>
      </c>
    </row>
    <row r="1148" spans="1:2" x14ac:dyDescent="0.25">
      <c r="A1148" s="40" t="s">
        <v>2901</v>
      </c>
      <c r="B1148" s="43" t="s">
        <v>2890</v>
      </c>
    </row>
    <row r="1149" spans="1:2" x14ac:dyDescent="0.25">
      <c r="A1149" s="40" t="s">
        <v>2902</v>
      </c>
      <c r="B1149" s="43" t="s">
        <v>2695</v>
      </c>
    </row>
    <row r="1150" spans="1:2" x14ac:dyDescent="0.25">
      <c r="A1150" s="40" t="s">
        <v>2903</v>
      </c>
      <c r="B1150" s="43" t="s">
        <v>2695</v>
      </c>
    </row>
    <row r="1151" spans="1:2" x14ac:dyDescent="0.25">
      <c r="A1151" s="40" t="s">
        <v>2904</v>
      </c>
      <c r="B1151" s="43" t="s">
        <v>2175</v>
      </c>
    </row>
    <row r="1152" spans="1:2" x14ac:dyDescent="0.25">
      <c r="A1152" s="40" t="s">
        <v>2904</v>
      </c>
      <c r="B1152" s="43" t="s">
        <v>2880</v>
      </c>
    </row>
    <row r="1153" spans="1:2" x14ac:dyDescent="0.25">
      <c r="A1153" s="40" t="s">
        <v>2905</v>
      </c>
      <c r="B1153" s="43" t="s">
        <v>2695</v>
      </c>
    </row>
    <row r="1154" spans="1:2" x14ac:dyDescent="0.25">
      <c r="A1154" s="40" t="s">
        <v>2906</v>
      </c>
      <c r="B1154" s="43" t="s">
        <v>2695</v>
      </c>
    </row>
    <row r="1155" spans="1:2" x14ac:dyDescent="0.25">
      <c r="A1155" s="40" t="s">
        <v>2906</v>
      </c>
      <c r="B1155" s="43" t="s">
        <v>2890</v>
      </c>
    </row>
    <row r="1156" spans="1:2" x14ac:dyDescent="0.25">
      <c r="A1156" s="40" t="s">
        <v>2907</v>
      </c>
      <c r="B1156" s="43" t="s">
        <v>2695</v>
      </c>
    </row>
    <row r="1157" spans="1:2" x14ac:dyDescent="0.25">
      <c r="A1157" s="40" t="s">
        <v>2907</v>
      </c>
      <c r="B1157" s="43" t="s">
        <v>2890</v>
      </c>
    </row>
    <row r="1158" spans="1:2" x14ac:dyDescent="0.25">
      <c r="A1158" s="40" t="s">
        <v>2907</v>
      </c>
      <c r="B1158" s="43" t="s">
        <v>2185</v>
      </c>
    </row>
    <row r="1159" spans="1:2" x14ac:dyDescent="0.25">
      <c r="A1159" s="40" t="s">
        <v>2908</v>
      </c>
      <c r="B1159" s="43" t="s">
        <v>2695</v>
      </c>
    </row>
    <row r="1160" spans="1:2" x14ac:dyDescent="0.25">
      <c r="A1160" s="40" t="s">
        <v>2908</v>
      </c>
      <c r="B1160" s="43" t="s">
        <v>2890</v>
      </c>
    </row>
    <row r="1161" spans="1:2" x14ac:dyDescent="0.25">
      <c r="A1161" s="40" t="s">
        <v>2909</v>
      </c>
      <c r="B1161" s="43" t="s">
        <v>2159</v>
      </c>
    </row>
    <row r="1162" spans="1:2" x14ac:dyDescent="0.25">
      <c r="A1162" s="40" t="s">
        <v>2909</v>
      </c>
      <c r="B1162" s="43" t="s">
        <v>2910</v>
      </c>
    </row>
    <row r="1163" spans="1:2" x14ac:dyDescent="0.25">
      <c r="A1163" s="40" t="s">
        <v>2911</v>
      </c>
      <c r="B1163" s="43" t="s">
        <v>2695</v>
      </c>
    </row>
    <row r="1164" spans="1:2" x14ac:dyDescent="0.25">
      <c r="A1164" s="40" t="s">
        <v>2911</v>
      </c>
      <c r="B1164" s="43" t="s">
        <v>2890</v>
      </c>
    </row>
    <row r="1165" spans="1:2" x14ac:dyDescent="0.25">
      <c r="A1165" s="40" t="s">
        <v>2911</v>
      </c>
      <c r="B1165" s="43" t="s">
        <v>2261</v>
      </c>
    </row>
    <row r="1166" spans="1:2" x14ac:dyDescent="0.25">
      <c r="A1166" s="40" t="s">
        <v>2912</v>
      </c>
      <c r="B1166" s="43" t="s">
        <v>2242</v>
      </c>
    </row>
    <row r="1167" spans="1:2" x14ac:dyDescent="0.25">
      <c r="A1167" s="40" t="s">
        <v>2912</v>
      </c>
      <c r="B1167" s="43" t="s">
        <v>2695</v>
      </c>
    </row>
    <row r="1168" spans="1:2" x14ac:dyDescent="0.25">
      <c r="A1168" s="40" t="s">
        <v>2912</v>
      </c>
      <c r="B1168" s="43" t="s">
        <v>2164</v>
      </c>
    </row>
    <row r="1169" spans="1:2" x14ac:dyDescent="0.25">
      <c r="A1169" s="40" t="s">
        <v>2913</v>
      </c>
      <c r="B1169" s="43" t="s">
        <v>2125</v>
      </c>
    </row>
    <row r="1170" spans="1:2" x14ac:dyDescent="0.25">
      <c r="A1170" s="40" t="s">
        <v>2914</v>
      </c>
      <c r="B1170" s="43" t="s">
        <v>2125</v>
      </c>
    </row>
    <row r="1171" spans="1:2" x14ac:dyDescent="0.25">
      <c r="A1171" s="40" t="s">
        <v>2914</v>
      </c>
      <c r="B1171" s="43" t="s">
        <v>2915</v>
      </c>
    </row>
    <row r="1172" spans="1:2" x14ac:dyDescent="0.25">
      <c r="A1172" s="40" t="s">
        <v>2916</v>
      </c>
      <c r="B1172" s="43" t="s">
        <v>2159</v>
      </c>
    </row>
    <row r="1173" spans="1:2" x14ac:dyDescent="0.25">
      <c r="A1173" s="40" t="s">
        <v>2916</v>
      </c>
      <c r="B1173" s="43" t="s">
        <v>2917</v>
      </c>
    </row>
    <row r="1174" spans="1:2" x14ac:dyDescent="0.25">
      <c r="A1174" s="40" t="s">
        <v>2916</v>
      </c>
      <c r="B1174" s="43" t="s">
        <v>2125</v>
      </c>
    </row>
    <row r="1175" spans="1:2" ht="30" x14ac:dyDescent="0.25">
      <c r="A1175" s="40" t="s">
        <v>2916</v>
      </c>
      <c r="B1175" s="43" t="s">
        <v>2918</v>
      </c>
    </row>
    <row r="1176" spans="1:2" x14ac:dyDescent="0.25">
      <c r="A1176" s="40" t="s">
        <v>2916</v>
      </c>
      <c r="B1176" s="43" t="s">
        <v>2146</v>
      </c>
    </row>
    <row r="1177" spans="1:2" x14ac:dyDescent="0.25">
      <c r="A1177" s="40" t="s">
        <v>2916</v>
      </c>
      <c r="B1177" s="43" t="s">
        <v>2915</v>
      </c>
    </row>
    <row r="1178" spans="1:2" x14ac:dyDescent="0.25">
      <c r="A1178" s="40" t="s">
        <v>2919</v>
      </c>
      <c r="B1178" s="43" t="s">
        <v>2125</v>
      </c>
    </row>
    <row r="1179" spans="1:2" x14ac:dyDescent="0.25">
      <c r="A1179" s="40" t="s">
        <v>2919</v>
      </c>
      <c r="B1179" s="43" t="s">
        <v>2915</v>
      </c>
    </row>
  </sheetData>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Project Data</vt:lpstr>
      <vt:lpstr>Project 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Moore</dc:creator>
  <cp:lastModifiedBy>Kristina Pecorelli</cp:lastModifiedBy>
  <dcterms:created xsi:type="dcterms:W3CDTF">2013-01-30T19:34:27Z</dcterms:created>
  <dcterms:modified xsi:type="dcterms:W3CDTF">2015-01-26T19:47:59Z</dcterms:modified>
</cp:coreProperties>
</file>